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I11" i="81" l="1"/>
  <c r="C43" i="88"/>
  <c r="I10" i="81" l="1"/>
  <c r="P33" i="78"/>
  <c r="P12" i="78"/>
  <c r="J216" i="76"/>
  <c r="J215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199" i="76"/>
  <c r="J198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5" i="74"/>
  <c r="K14" i="74"/>
  <c r="K13" i="74"/>
  <c r="K12" i="74"/>
  <c r="K11" i="74"/>
  <c r="J23" i="73"/>
  <c r="J22" i="73"/>
  <c r="J21" i="73"/>
  <c r="J20" i="73"/>
  <c r="J18" i="73"/>
  <c r="J17" i="73"/>
  <c r="J16" i="73"/>
  <c r="J14" i="73"/>
  <c r="J13" i="73"/>
  <c r="J12" i="73"/>
  <c r="J11" i="73"/>
  <c r="C37" i="88" l="1"/>
  <c r="J14" i="81"/>
  <c r="J10" i="81"/>
  <c r="J12" i="81"/>
  <c r="J13" i="81"/>
  <c r="J11" i="81"/>
  <c r="P11" i="78"/>
  <c r="P10" i="78" s="1"/>
  <c r="L15" i="72"/>
  <c r="L14" i="72"/>
  <c r="L13" i="72"/>
  <c r="L12" i="72"/>
  <c r="L11" i="72"/>
  <c r="Q228" i="78" l="1"/>
  <c r="Q224" i="78"/>
  <c r="Q220" i="78"/>
  <c r="Q216" i="78"/>
  <c r="Q212" i="78"/>
  <c r="Q208" i="78"/>
  <c r="Q204" i="78"/>
  <c r="Q200" i="78"/>
  <c r="Q196" i="78"/>
  <c r="Q192" i="78"/>
  <c r="Q188" i="78"/>
  <c r="Q184" i="78"/>
  <c r="Q180" i="78"/>
  <c r="Q176" i="78"/>
  <c r="Q172" i="78"/>
  <c r="Q168" i="78"/>
  <c r="Q164" i="78"/>
  <c r="Q160" i="78"/>
  <c r="Q156" i="78"/>
  <c r="Q152" i="78"/>
  <c r="Q148" i="78"/>
  <c r="Q144" i="78"/>
  <c r="Q140" i="78"/>
  <c r="Q136" i="78"/>
  <c r="Q132" i="78"/>
  <c r="Q128" i="78"/>
  <c r="Q124" i="78"/>
  <c r="Q120" i="78"/>
  <c r="Q116" i="78"/>
  <c r="Q112" i="78"/>
  <c r="Q108" i="78"/>
  <c r="Q105" i="78"/>
  <c r="Q101" i="78"/>
  <c r="Q97" i="78"/>
  <c r="Q93" i="78"/>
  <c r="Q89" i="78"/>
  <c r="Q85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8" i="78"/>
  <c r="Q24" i="78"/>
  <c r="Q20" i="78"/>
  <c r="Q16" i="78"/>
  <c r="Q12" i="78"/>
  <c r="Q227" i="78"/>
  <c r="Q223" i="78"/>
  <c r="Q219" i="78"/>
  <c r="Q215" i="78"/>
  <c r="Q211" i="78"/>
  <c r="Q207" i="78"/>
  <c r="Q203" i="78"/>
  <c r="Q199" i="78"/>
  <c r="Q195" i="78"/>
  <c r="Q191" i="78"/>
  <c r="Q187" i="78"/>
  <c r="Q183" i="78"/>
  <c r="Q179" i="78"/>
  <c r="Q175" i="78"/>
  <c r="Q171" i="78"/>
  <c r="Q167" i="78"/>
  <c r="Q163" i="78"/>
  <c r="Q159" i="78"/>
  <c r="Q155" i="78"/>
  <c r="Q151" i="78"/>
  <c r="Q147" i="78"/>
  <c r="Q143" i="78"/>
  <c r="Q139" i="78"/>
  <c r="Q135" i="78"/>
  <c r="Q131" i="78"/>
  <c r="Q127" i="78"/>
  <c r="Q123" i="78"/>
  <c r="Q119" i="78"/>
  <c r="Q115" i="78"/>
  <c r="Q111" i="78"/>
  <c r="Q106" i="78"/>
  <c r="Q104" i="78"/>
  <c r="Q100" i="78"/>
  <c r="Q96" i="78"/>
  <c r="Q92" i="78"/>
  <c r="Q88" i="78"/>
  <c r="Q84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1" i="78"/>
  <c r="Q27" i="78"/>
  <c r="Q23" i="78"/>
  <c r="Q19" i="78"/>
  <c r="Q15" i="78"/>
  <c r="Q10" i="78"/>
  <c r="Q226" i="78"/>
  <c r="Q222" i="78"/>
  <c r="Q218" i="78"/>
  <c r="Q214" i="78"/>
  <c r="Q210" i="78"/>
  <c r="Q206" i="78"/>
  <c r="Q202" i="78"/>
  <c r="Q198" i="78"/>
  <c r="Q194" i="78"/>
  <c r="Q190" i="78"/>
  <c r="Q186" i="78"/>
  <c r="Q182" i="78"/>
  <c r="Q178" i="78"/>
  <c r="Q174" i="78"/>
  <c r="Q170" i="78"/>
  <c r="Q166" i="78"/>
  <c r="Q162" i="78"/>
  <c r="Q158" i="78"/>
  <c r="Q154" i="78"/>
  <c r="Q150" i="78"/>
  <c r="Q146" i="78"/>
  <c r="Q142" i="78"/>
  <c r="Q138" i="78"/>
  <c r="Q134" i="78"/>
  <c r="Q130" i="78"/>
  <c r="Q126" i="78"/>
  <c r="Q122" i="78"/>
  <c r="Q118" i="78"/>
  <c r="Q114" i="78"/>
  <c r="Q110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5" i="78"/>
  <c r="Q30" i="78"/>
  <c r="Q26" i="78"/>
  <c r="Q22" i="78"/>
  <c r="Q18" i="78"/>
  <c r="Q14" i="78"/>
  <c r="C33" i="88"/>
  <c r="Q225" i="78"/>
  <c r="Q221" i="78"/>
  <c r="Q217" i="78"/>
  <c r="Q213" i="78"/>
  <c r="Q209" i="78"/>
  <c r="Q205" i="78"/>
  <c r="Q201" i="78"/>
  <c r="Q197" i="78"/>
  <c r="Q193" i="78"/>
  <c r="Q189" i="78"/>
  <c r="Q185" i="78"/>
  <c r="Q181" i="78"/>
  <c r="Q177" i="78"/>
  <c r="Q173" i="78"/>
  <c r="Q169" i="78"/>
  <c r="Q165" i="78"/>
  <c r="Q161" i="78"/>
  <c r="Q157" i="78"/>
  <c r="Q153" i="78"/>
  <c r="Q149" i="78"/>
  <c r="Q145" i="78"/>
  <c r="Q141" i="78"/>
  <c r="Q137" i="78"/>
  <c r="Q133" i="78"/>
  <c r="Q129" i="78"/>
  <c r="Q125" i="78"/>
  <c r="Q121" i="78"/>
  <c r="Q117" i="78"/>
  <c r="Q113" i="78"/>
  <c r="Q109" i="78"/>
  <c r="Q102" i="78"/>
  <c r="Q98" i="78"/>
  <c r="Q94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4" i="78"/>
  <c r="Q29" i="78"/>
  <c r="Q25" i="78"/>
  <c r="Q21" i="78"/>
  <c r="Q17" i="78"/>
  <c r="Q13" i="78"/>
  <c r="Q11" i="78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J16" i="67"/>
  <c r="J15" i="67"/>
  <c r="J14" i="67"/>
  <c r="J13" i="67"/>
  <c r="J12" i="67"/>
  <c r="J11" i="67"/>
  <c r="K22" i="66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K39" i="64"/>
  <c r="K36" i="64"/>
  <c r="N40" i="64"/>
  <c r="N39" i="64"/>
  <c r="N38" i="64"/>
  <c r="N37" i="64"/>
  <c r="N36" i="64"/>
  <c r="N35" i="64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I46" i="63"/>
  <c r="I73" i="63"/>
  <c r="I57" i="63"/>
  <c r="M90" i="63"/>
  <c r="M89" i="63"/>
  <c r="M88" i="63"/>
  <c r="M87" i="63"/>
  <c r="M86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K12" i="62"/>
  <c r="K165" i="62"/>
  <c r="L165" i="62"/>
  <c r="K137" i="62"/>
  <c r="L137" i="62"/>
  <c r="L94" i="62"/>
  <c r="Q152" i="61"/>
  <c r="R152" i="61"/>
  <c r="K136" i="62" l="1"/>
  <c r="K11" i="62" s="1"/>
  <c r="L12" i="62"/>
  <c r="L136" i="62"/>
  <c r="L11" i="62" l="1"/>
  <c r="C16" i="88" s="1"/>
  <c r="N257" i="62" l="1"/>
  <c r="N253" i="62"/>
  <c r="N249" i="62"/>
  <c r="N245" i="62"/>
  <c r="N241" i="62"/>
  <c r="N237" i="62"/>
  <c r="N232" i="62"/>
  <c r="N227" i="62"/>
  <c r="N223" i="62"/>
  <c r="N219" i="62"/>
  <c r="N215" i="62"/>
  <c r="N210" i="62"/>
  <c r="N205" i="62"/>
  <c r="N201" i="62"/>
  <c r="N197" i="62"/>
  <c r="N192" i="62"/>
  <c r="N188" i="62"/>
  <c r="N184" i="62"/>
  <c r="N180" i="62"/>
  <c r="N176" i="62"/>
  <c r="N172" i="62"/>
  <c r="N168" i="62"/>
  <c r="N162" i="62"/>
  <c r="N158" i="62"/>
  <c r="N154" i="62"/>
  <c r="N152" i="62"/>
  <c r="N149" i="62"/>
  <c r="N207" i="62"/>
  <c r="N143" i="62"/>
  <c r="N139" i="62"/>
  <c r="N132" i="62"/>
  <c r="N128" i="62"/>
  <c r="N124" i="62"/>
  <c r="N120" i="62"/>
  <c r="N116" i="62"/>
  <c r="N112" i="62"/>
  <c r="N108" i="62"/>
  <c r="N104" i="62"/>
  <c r="N100" i="62"/>
  <c r="N96" i="62"/>
  <c r="N90" i="62"/>
  <c r="N86" i="62"/>
  <c r="N82" i="62"/>
  <c r="N78" i="62"/>
  <c r="N74" i="62"/>
  <c r="N70" i="62"/>
  <c r="N66" i="62"/>
  <c r="N62" i="62"/>
  <c r="N58" i="62"/>
  <c r="N54" i="62"/>
  <c r="N50" i="62"/>
  <c r="N46" i="62"/>
  <c r="N41" i="62"/>
  <c r="N37" i="62"/>
  <c r="N33" i="62"/>
  <c r="N29" i="62"/>
  <c r="N25" i="62"/>
  <c r="N21" i="62"/>
  <c r="N17" i="62"/>
  <c r="N13" i="62"/>
  <c r="N256" i="62"/>
  <c r="N252" i="62"/>
  <c r="N248" i="62"/>
  <c r="N244" i="62"/>
  <c r="N240" i="62"/>
  <c r="N236" i="62"/>
  <c r="N231" i="62"/>
  <c r="N226" i="62"/>
  <c r="N222" i="62"/>
  <c r="N218" i="62"/>
  <c r="N214" i="62"/>
  <c r="N209" i="62"/>
  <c r="N204" i="62"/>
  <c r="N200" i="62"/>
  <c r="N196" i="62"/>
  <c r="N191" i="62"/>
  <c r="N187" i="62"/>
  <c r="N183" i="62"/>
  <c r="N179" i="62"/>
  <c r="N175" i="62"/>
  <c r="N171" i="62"/>
  <c r="N167" i="62"/>
  <c r="N161" i="62"/>
  <c r="N157" i="62"/>
  <c r="N233" i="62"/>
  <c r="N151" i="62"/>
  <c r="N148" i="62"/>
  <c r="N145" i="62"/>
  <c r="N142" i="62"/>
  <c r="N138" i="62"/>
  <c r="N131" i="62"/>
  <c r="N127" i="62"/>
  <c r="N123" i="62"/>
  <c r="N119" i="62"/>
  <c r="N115" i="62"/>
  <c r="N111" i="62"/>
  <c r="N107" i="62"/>
  <c r="N103" i="62"/>
  <c r="N99" i="62"/>
  <c r="N95" i="62"/>
  <c r="N89" i="62"/>
  <c r="N85" i="62"/>
  <c r="N81" i="62"/>
  <c r="N77" i="62"/>
  <c r="N73" i="62"/>
  <c r="N69" i="62"/>
  <c r="N65" i="62"/>
  <c r="N61" i="62"/>
  <c r="N57" i="62"/>
  <c r="N53" i="62"/>
  <c r="N49" i="62"/>
  <c r="N44" i="62"/>
  <c r="N40" i="62"/>
  <c r="N36" i="62"/>
  <c r="N32" i="62"/>
  <c r="N28" i="62"/>
  <c r="N24" i="62"/>
  <c r="N20" i="62"/>
  <c r="N16" i="62"/>
  <c r="N259" i="62"/>
  <c r="N255" i="62"/>
  <c r="N251" i="62"/>
  <c r="N247" i="62"/>
  <c r="N243" i="62"/>
  <c r="N239" i="62"/>
  <c r="N235" i="62"/>
  <c r="N230" i="62"/>
  <c r="N225" i="62"/>
  <c r="N221" i="62"/>
  <c r="N217" i="62"/>
  <c r="N213" i="62"/>
  <c r="N208" i="62"/>
  <c r="N203" i="62"/>
  <c r="N199" i="62"/>
  <c r="N195" i="62"/>
  <c r="N190" i="62"/>
  <c r="N186" i="62"/>
  <c r="N182" i="62"/>
  <c r="N178" i="62"/>
  <c r="N174" i="62"/>
  <c r="N170" i="62"/>
  <c r="N166" i="62"/>
  <c r="N160" i="62"/>
  <c r="N156" i="62"/>
  <c r="N153" i="62"/>
  <c r="N150" i="62"/>
  <c r="N147" i="62"/>
  <c r="N193" i="62"/>
  <c r="N141" i="62"/>
  <c r="N134" i="62"/>
  <c r="N130" i="62"/>
  <c r="N126" i="62"/>
  <c r="N122" i="62"/>
  <c r="N118" i="62"/>
  <c r="N114" i="62"/>
  <c r="N110" i="62"/>
  <c r="N106" i="62"/>
  <c r="N102" i="62"/>
  <c r="N98" i="62"/>
  <c r="N92" i="62"/>
  <c r="N88" i="62"/>
  <c r="N84" i="62"/>
  <c r="N80" i="62"/>
  <c r="N76" i="62"/>
  <c r="N72" i="62"/>
  <c r="N68" i="62"/>
  <c r="N64" i="62"/>
  <c r="N60" i="62"/>
  <c r="N56" i="62"/>
  <c r="N52" i="62"/>
  <c r="N48" i="62"/>
  <c r="N43" i="62"/>
  <c r="N39" i="62"/>
  <c r="N35" i="62"/>
  <c r="N31" i="62"/>
  <c r="N27" i="62"/>
  <c r="N23" i="62"/>
  <c r="N19" i="62"/>
  <c r="N15" i="62"/>
  <c r="N11" i="62"/>
  <c r="N258" i="62"/>
  <c r="N254" i="62"/>
  <c r="N250" i="62"/>
  <c r="N246" i="62"/>
  <c r="N242" i="62"/>
  <c r="N238" i="62"/>
  <c r="N234" i="62"/>
  <c r="N228" i="62"/>
  <c r="N224" i="62"/>
  <c r="N220" i="62"/>
  <c r="N216" i="62"/>
  <c r="N212" i="62"/>
  <c r="N206" i="62"/>
  <c r="N202" i="62"/>
  <c r="N198" i="62"/>
  <c r="N194" i="62"/>
  <c r="N189" i="62"/>
  <c r="N185" i="62"/>
  <c r="N181" i="62"/>
  <c r="N177" i="62"/>
  <c r="N173" i="62"/>
  <c r="N169" i="62"/>
  <c r="N163" i="62"/>
  <c r="N159" i="62"/>
  <c r="N155" i="62"/>
  <c r="N229" i="62"/>
  <c r="N211" i="62"/>
  <c r="N146" i="62"/>
  <c r="N144" i="62"/>
  <c r="N140" i="62"/>
  <c r="N133" i="62"/>
  <c r="N129" i="62"/>
  <c r="N125" i="62"/>
  <c r="N121" i="62"/>
  <c r="N117" i="62"/>
  <c r="N113" i="62"/>
  <c r="N109" i="62"/>
  <c r="N105" i="62"/>
  <c r="N101" i="62"/>
  <c r="N97" i="62"/>
  <c r="N91" i="62"/>
  <c r="N87" i="62"/>
  <c r="N83" i="62"/>
  <c r="N79" i="62"/>
  <c r="N75" i="62"/>
  <c r="N71" i="62"/>
  <c r="N67" i="62"/>
  <c r="N63" i="62"/>
  <c r="N59" i="62"/>
  <c r="N55" i="62"/>
  <c r="N51" i="62"/>
  <c r="N47" i="62"/>
  <c r="N42" i="62"/>
  <c r="N38" i="62"/>
  <c r="N34" i="62"/>
  <c r="N30" i="62"/>
  <c r="N26" i="62"/>
  <c r="N22" i="62"/>
  <c r="N18" i="62"/>
  <c r="N14" i="62"/>
  <c r="N165" i="62"/>
  <c r="N94" i="62"/>
  <c r="N136" i="62"/>
  <c r="N137" i="62"/>
  <c r="N12" i="62"/>
  <c r="Q13" i="61" l="1"/>
  <c r="Q12" i="61" s="1"/>
  <c r="Q11" i="61" s="1"/>
  <c r="R13" i="61"/>
  <c r="R12" i="61" s="1"/>
  <c r="R11" i="61" s="1"/>
  <c r="Q60" i="59"/>
  <c r="Q59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T345" i="61" l="1"/>
  <c r="T245" i="61"/>
  <c r="T115" i="61"/>
  <c r="T51" i="61"/>
  <c r="T227" i="61"/>
  <c r="T99" i="61"/>
  <c r="T35" i="61"/>
  <c r="T83" i="61"/>
  <c r="T163" i="61"/>
  <c r="T15" i="61"/>
  <c r="T310" i="61"/>
  <c r="T179" i="61"/>
  <c r="T20" i="61"/>
  <c r="T294" i="61"/>
  <c r="T67" i="61"/>
  <c r="T146" i="61"/>
  <c r="T211" i="61"/>
  <c r="T278" i="61"/>
  <c r="C15" i="88"/>
  <c r="C12" i="88" s="1"/>
  <c r="T131" i="61"/>
  <c r="T195" i="61"/>
  <c r="T262" i="61"/>
  <c r="T326" i="61"/>
  <c r="T342" i="61"/>
  <c r="T13" i="61"/>
  <c r="T19" i="61"/>
  <c r="T31" i="61"/>
  <c r="T47" i="61"/>
  <c r="T63" i="61"/>
  <c r="T79" i="61"/>
  <c r="T95" i="61"/>
  <c r="T111" i="61"/>
  <c r="T127" i="61"/>
  <c r="T143" i="61"/>
  <c r="T159" i="61"/>
  <c r="T175" i="61"/>
  <c r="T191" i="61"/>
  <c r="T207" i="61"/>
  <c r="T223" i="61"/>
  <c r="T240" i="61"/>
  <c r="T258" i="61"/>
  <c r="T274" i="61"/>
  <c r="T290" i="61"/>
  <c r="T306" i="61"/>
  <c r="T322" i="61"/>
  <c r="T338" i="61"/>
  <c r="T11" i="61"/>
  <c r="T16" i="61"/>
  <c r="T23" i="61"/>
  <c r="T39" i="61"/>
  <c r="T55" i="61"/>
  <c r="T71" i="61"/>
  <c r="T87" i="61"/>
  <c r="T103" i="61"/>
  <c r="T119" i="61"/>
  <c r="T135" i="61"/>
  <c r="T150" i="61"/>
  <c r="T167" i="61"/>
  <c r="T183" i="61"/>
  <c r="T199" i="61"/>
  <c r="T215" i="61"/>
  <c r="T231" i="61"/>
  <c r="T249" i="61"/>
  <c r="T266" i="61"/>
  <c r="T282" i="61"/>
  <c r="T298" i="61"/>
  <c r="T314" i="61"/>
  <c r="T330" i="61"/>
  <c r="T347" i="61"/>
  <c r="T344" i="61"/>
  <c r="T340" i="61"/>
  <c r="T336" i="61"/>
  <c r="T332" i="61"/>
  <c r="T328" i="61"/>
  <c r="T324" i="61"/>
  <c r="T320" i="61"/>
  <c r="T316" i="61"/>
  <c r="T312" i="61"/>
  <c r="T308" i="61"/>
  <c r="T304" i="61"/>
  <c r="T300" i="61"/>
  <c r="T296" i="61"/>
  <c r="T292" i="61"/>
  <c r="T288" i="61"/>
  <c r="T284" i="61"/>
  <c r="T280" i="61"/>
  <c r="T276" i="61"/>
  <c r="T272" i="61"/>
  <c r="T268" i="61"/>
  <c r="T264" i="61"/>
  <c r="T260" i="61"/>
  <c r="T256" i="61"/>
  <c r="T252" i="61"/>
  <c r="T247" i="61"/>
  <c r="T243" i="61"/>
  <c r="T238" i="61"/>
  <c r="T234" i="61"/>
  <c r="T229" i="61"/>
  <c r="T225" i="61"/>
  <c r="T221" i="61"/>
  <c r="T217" i="61"/>
  <c r="T213" i="61"/>
  <c r="T209" i="61"/>
  <c r="T205" i="61"/>
  <c r="T201" i="61"/>
  <c r="T197" i="61"/>
  <c r="T193" i="61"/>
  <c r="T189" i="61"/>
  <c r="T185" i="61"/>
  <c r="T181" i="61"/>
  <c r="T177" i="61"/>
  <c r="T173" i="61"/>
  <c r="T169" i="61"/>
  <c r="T165" i="61"/>
  <c r="T161" i="61"/>
  <c r="T157" i="61"/>
  <c r="T153" i="61"/>
  <c r="T148" i="61"/>
  <c r="T145" i="61"/>
  <c r="T141" i="61"/>
  <c r="T137" i="61"/>
  <c r="T133" i="61"/>
  <c r="T129" i="61"/>
  <c r="T125" i="61"/>
  <c r="T121" i="61"/>
  <c r="T117" i="61"/>
  <c r="T113" i="61"/>
  <c r="T109" i="61"/>
  <c r="T105" i="61"/>
  <c r="T101" i="61"/>
  <c r="T97" i="61"/>
  <c r="T93" i="61"/>
  <c r="T89" i="61"/>
  <c r="T85" i="61"/>
  <c r="T81" i="61"/>
  <c r="T77" i="61"/>
  <c r="T73" i="61"/>
  <c r="T69" i="61"/>
  <c r="T65" i="61"/>
  <c r="T61" i="61"/>
  <c r="T57" i="61"/>
  <c r="T53" i="61"/>
  <c r="T49" i="61"/>
  <c r="T45" i="61"/>
  <c r="T41" i="61"/>
  <c r="T37" i="61"/>
  <c r="T33" i="61"/>
  <c r="T29" i="61"/>
  <c r="T25" i="61"/>
  <c r="T350" i="61"/>
  <c r="T346" i="61"/>
  <c r="T343" i="61"/>
  <c r="T339" i="61"/>
  <c r="T335" i="61"/>
  <c r="T331" i="61"/>
  <c r="T327" i="61"/>
  <c r="T323" i="61"/>
  <c r="T319" i="61"/>
  <c r="T315" i="61"/>
  <c r="T311" i="61"/>
  <c r="T307" i="61"/>
  <c r="T303" i="61"/>
  <c r="T299" i="61"/>
  <c r="T295" i="61"/>
  <c r="T291" i="61"/>
  <c r="T287" i="61"/>
  <c r="T283" i="61"/>
  <c r="T279" i="61"/>
  <c r="T275" i="61"/>
  <c r="T271" i="61"/>
  <c r="T267" i="61"/>
  <c r="T263" i="61"/>
  <c r="T259" i="61"/>
  <c r="T255" i="61"/>
  <c r="T250" i="61"/>
  <c r="T246" i="61"/>
  <c r="T242" i="61"/>
  <c r="T237" i="61"/>
  <c r="T232" i="61"/>
  <c r="T228" i="61"/>
  <c r="T224" i="61"/>
  <c r="T220" i="61"/>
  <c r="T216" i="61"/>
  <c r="T212" i="61"/>
  <c r="T208" i="61"/>
  <c r="T204" i="61"/>
  <c r="T200" i="61"/>
  <c r="T196" i="61"/>
  <c r="T192" i="61"/>
  <c r="T188" i="61"/>
  <c r="T184" i="61"/>
  <c r="T180" i="61"/>
  <c r="T176" i="61"/>
  <c r="T172" i="61"/>
  <c r="T168" i="61"/>
  <c r="T164" i="61"/>
  <c r="T160" i="61"/>
  <c r="T156" i="61"/>
  <c r="T152" i="61"/>
  <c r="T147" i="61"/>
  <c r="T144" i="61"/>
  <c r="T140" i="61"/>
  <c r="T136" i="61"/>
  <c r="T132" i="61"/>
  <c r="T128" i="61"/>
  <c r="T124" i="61"/>
  <c r="T120" i="61"/>
  <c r="T116" i="61"/>
  <c r="T112" i="61"/>
  <c r="T108" i="61"/>
  <c r="T104" i="61"/>
  <c r="T100" i="61"/>
  <c r="T96" i="61"/>
  <c r="T92" i="61"/>
  <c r="T88" i="61"/>
  <c r="T84" i="61"/>
  <c r="T80" i="61"/>
  <c r="T76" i="61"/>
  <c r="T72" i="61"/>
  <c r="T68" i="61"/>
  <c r="T64" i="61"/>
  <c r="T60" i="61"/>
  <c r="T56" i="61"/>
  <c r="T52" i="61"/>
  <c r="T48" i="61"/>
  <c r="T44" i="61"/>
  <c r="T40" i="61"/>
  <c r="T36" i="61"/>
  <c r="T32" i="61"/>
  <c r="T28" i="61"/>
  <c r="T24" i="61"/>
  <c r="T348" i="61"/>
  <c r="T341" i="61"/>
  <c r="T337" i="61"/>
  <c r="T333" i="61"/>
  <c r="T329" i="61"/>
  <c r="T325" i="61"/>
  <c r="T321" i="61"/>
  <c r="T317" i="61"/>
  <c r="T313" i="61"/>
  <c r="T309" i="61"/>
  <c r="T305" i="61"/>
  <c r="T301" i="61"/>
  <c r="T297" i="61"/>
  <c r="T293" i="61"/>
  <c r="T289" i="61"/>
  <c r="T285" i="61"/>
  <c r="T281" i="61"/>
  <c r="T277" i="61"/>
  <c r="T273" i="61"/>
  <c r="T269" i="61"/>
  <c r="T265" i="61"/>
  <c r="T261" i="61"/>
  <c r="T257" i="61"/>
  <c r="T253" i="61"/>
  <c r="T248" i="61"/>
  <c r="T244" i="61"/>
  <c r="T239" i="61"/>
  <c r="T235" i="61"/>
  <c r="T230" i="61"/>
  <c r="T226" i="61"/>
  <c r="T222" i="61"/>
  <c r="T218" i="61"/>
  <c r="T214" i="61"/>
  <c r="T210" i="61"/>
  <c r="T206" i="61"/>
  <c r="T202" i="61"/>
  <c r="T198" i="61"/>
  <c r="T194" i="61"/>
  <c r="T190" i="61"/>
  <c r="T186" i="61"/>
  <c r="T182" i="61"/>
  <c r="T178" i="61"/>
  <c r="T174" i="61"/>
  <c r="T170" i="61"/>
  <c r="T166" i="61"/>
  <c r="T162" i="61"/>
  <c r="T158" i="61"/>
  <c r="T154" i="61"/>
  <c r="T149" i="61"/>
  <c r="T142" i="61"/>
  <c r="T138" i="61"/>
  <c r="T134" i="61"/>
  <c r="T130" i="61"/>
  <c r="T126" i="61"/>
  <c r="T122" i="61"/>
  <c r="T118" i="61"/>
  <c r="T114" i="61"/>
  <c r="T110" i="61"/>
  <c r="T106" i="61"/>
  <c r="T102" i="61"/>
  <c r="T98" i="61"/>
  <c r="T94" i="61"/>
  <c r="T90" i="61"/>
  <c r="T86" i="61"/>
  <c r="T82" i="61"/>
  <c r="T78" i="61"/>
  <c r="T74" i="61"/>
  <c r="T70" i="61"/>
  <c r="T66" i="61"/>
  <c r="T62" i="61"/>
  <c r="T58" i="61"/>
  <c r="T54" i="61"/>
  <c r="T50" i="61"/>
  <c r="T46" i="61"/>
  <c r="T42" i="61"/>
  <c r="T38" i="61"/>
  <c r="T34" i="61"/>
  <c r="T30" i="61"/>
  <c r="T26" i="61"/>
  <c r="T22" i="61"/>
  <c r="T18" i="61"/>
  <c r="T14" i="61"/>
  <c r="T21" i="61"/>
  <c r="T12" i="61"/>
  <c r="T17" i="61"/>
  <c r="T27" i="61"/>
  <c r="T43" i="61"/>
  <c r="T59" i="61"/>
  <c r="T75" i="61"/>
  <c r="T91" i="61"/>
  <c r="T107" i="61"/>
  <c r="T123" i="61"/>
  <c r="T139" i="61"/>
  <c r="T155" i="61"/>
  <c r="T171" i="61"/>
  <c r="T187" i="61"/>
  <c r="T203" i="61"/>
  <c r="T219" i="61"/>
  <c r="T236" i="61"/>
  <c r="T254" i="61"/>
  <c r="T270" i="61"/>
  <c r="T286" i="61"/>
  <c r="T302" i="61"/>
  <c r="T318" i="61"/>
  <c r="T334" i="61"/>
  <c r="T349" i="61"/>
  <c r="J21" i="58"/>
  <c r="J11" i="58" s="1"/>
  <c r="J10" i="58" s="1"/>
  <c r="K49" i="58" s="1"/>
  <c r="C23" i="88"/>
  <c r="K10" i="58" l="1"/>
  <c r="K15" i="58"/>
  <c r="K21" i="58"/>
  <c r="K26" i="58"/>
  <c r="K31" i="58"/>
  <c r="K36" i="58"/>
  <c r="K46" i="58"/>
  <c r="K12" i="58"/>
  <c r="K18" i="58"/>
  <c r="K28" i="58"/>
  <c r="K39" i="58"/>
  <c r="K11" i="58"/>
  <c r="K16" i="58"/>
  <c r="K22" i="58"/>
  <c r="K27" i="58"/>
  <c r="K32" i="58"/>
  <c r="K38" i="58"/>
  <c r="K48" i="58"/>
  <c r="C11" i="88"/>
  <c r="C10" i="88" s="1"/>
  <c r="K23" i="58"/>
  <c r="K34" i="58"/>
  <c r="K14" i="58"/>
  <c r="K19" i="58"/>
  <c r="K24" i="58"/>
  <c r="K30" i="58"/>
  <c r="K35" i="58"/>
  <c r="K42" i="58"/>
  <c r="K13" i="58"/>
  <c r="K17" i="58"/>
  <c r="K47" i="58"/>
  <c r="K25" i="58"/>
  <c r="K29" i="58"/>
  <c r="K33" i="58"/>
  <c r="K37" i="58"/>
  <c r="K43" i="58"/>
  <c r="K41" i="58"/>
  <c r="K45" i="58"/>
  <c r="K50" i="58"/>
  <c r="K40" i="58"/>
  <c r="K44" i="58"/>
  <c r="C42" i="88" l="1"/>
  <c r="K11" i="81" l="1"/>
  <c r="K10" i="81"/>
  <c r="K14" i="81"/>
  <c r="K13" i="81"/>
  <c r="K12" i="81"/>
  <c r="L11" i="74"/>
  <c r="K11" i="73"/>
  <c r="R148" i="78"/>
  <c r="R132" i="78"/>
  <c r="R128" i="78"/>
  <c r="R124" i="78"/>
  <c r="R120" i="78"/>
  <c r="R118" i="78"/>
  <c r="R114" i="78"/>
  <c r="R110" i="78"/>
  <c r="R105" i="78"/>
  <c r="R101" i="78"/>
  <c r="R97" i="78"/>
  <c r="R93" i="78"/>
  <c r="R89" i="78"/>
  <c r="R85" i="78"/>
  <c r="R81" i="78"/>
  <c r="R79" i="78"/>
  <c r="R75" i="78"/>
  <c r="R71" i="78"/>
  <c r="R67" i="78"/>
  <c r="R63" i="78"/>
  <c r="R59" i="78"/>
  <c r="R55" i="78"/>
  <c r="R51" i="78"/>
  <c r="R47" i="78"/>
  <c r="R41" i="78"/>
  <c r="R37" i="78"/>
  <c r="R30" i="78"/>
  <c r="R26" i="78"/>
  <c r="R22" i="78"/>
  <c r="R20" i="78"/>
  <c r="R16" i="78"/>
  <c r="R12" i="78"/>
  <c r="K212" i="76"/>
  <c r="K210" i="76"/>
  <c r="K206" i="76"/>
  <c r="K199" i="76"/>
  <c r="K196" i="76"/>
  <c r="K190" i="76"/>
  <c r="K188" i="76"/>
  <c r="K184" i="76"/>
  <c r="K180" i="76"/>
  <c r="K176" i="76"/>
  <c r="R228" i="78"/>
  <c r="R226" i="78"/>
  <c r="R224" i="78"/>
  <c r="R222" i="78"/>
  <c r="R220" i="78"/>
  <c r="R218" i="78"/>
  <c r="R216" i="78"/>
  <c r="R214" i="78"/>
  <c r="R212" i="78"/>
  <c r="R210" i="78"/>
  <c r="R208" i="78"/>
  <c r="R206" i="78"/>
  <c r="R204" i="78"/>
  <c r="R202" i="78"/>
  <c r="R200" i="78"/>
  <c r="R198" i="78"/>
  <c r="R196" i="78"/>
  <c r="R194" i="78"/>
  <c r="R192" i="78"/>
  <c r="R190" i="78"/>
  <c r="R188" i="78"/>
  <c r="R186" i="78"/>
  <c r="R184" i="78"/>
  <c r="R182" i="78"/>
  <c r="R180" i="78"/>
  <c r="R178" i="78"/>
  <c r="R176" i="78"/>
  <c r="R174" i="78"/>
  <c r="R172" i="78"/>
  <c r="R170" i="78"/>
  <c r="R168" i="78"/>
  <c r="R166" i="78"/>
  <c r="R164" i="78"/>
  <c r="R162" i="78"/>
  <c r="R160" i="78"/>
  <c r="R158" i="78"/>
  <c r="R156" i="78"/>
  <c r="R154" i="78"/>
  <c r="R152" i="78"/>
  <c r="R150" i="78"/>
  <c r="R146" i="78"/>
  <c r="R144" i="78"/>
  <c r="R142" i="78"/>
  <c r="R140" i="78"/>
  <c r="R138" i="78"/>
  <c r="R136" i="78"/>
  <c r="R134" i="78"/>
  <c r="R130" i="78"/>
  <c r="R126" i="78"/>
  <c r="R122" i="78"/>
  <c r="R116" i="78"/>
  <c r="R112" i="78"/>
  <c r="R108" i="78"/>
  <c r="R103" i="78"/>
  <c r="R99" i="78"/>
  <c r="R95" i="78"/>
  <c r="R91" i="78"/>
  <c r="R87" i="78"/>
  <c r="R83" i="78"/>
  <c r="R77" i="78"/>
  <c r="R73" i="78"/>
  <c r="R69" i="78"/>
  <c r="R65" i="78"/>
  <c r="R61" i="78"/>
  <c r="R57" i="78"/>
  <c r="R53" i="78"/>
  <c r="R49" i="78"/>
  <c r="R45" i="78"/>
  <c r="R43" i="78"/>
  <c r="R39" i="78"/>
  <c r="R35" i="78"/>
  <c r="R33" i="78"/>
  <c r="R28" i="78"/>
  <c r="R24" i="78"/>
  <c r="R18" i="78"/>
  <c r="R14" i="78"/>
  <c r="K215" i="76"/>
  <c r="K208" i="76"/>
  <c r="K204" i="76"/>
  <c r="K202" i="76"/>
  <c r="K194" i="76"/>
  <c r="K192" i="76"/>
  <c r="K186" i="76"/>
  <c r="K182" i="76"/>
  <c r="R10" i="78"/>
  <c r="K11" i="76"/>
  <c r="R227" i="78"/>
  <c r="R225" i="78"/>
  <c r="R223" i="78"/>
  <c r="R221" i="78"/>
  <c r="R219" i="78"/>
  <c r="R217" i="78"/>
  <c r="R215" i="78"/>
  <c r="R213" i="78"/>
  <c r="R211" i="78"/>
  <c r="R209" i="78"/>
  <c r="R207" i="78"/>
  <c r="R205" i="78"/>
  <c r="R203" i="78"/>
  <c r="R201" i="78"/>
  <c r="R199" i="78"/>
  <c r="R197" i="78"/>
  <c r="R195" i="78"/>
  <c r="R193" i="78"/>
  <c r="R191" i="78"/>
  <c r="R189" i="78"/>
  <c r="R187" i="78"/>
  <c r="R185" i="78"/>
  <c r="R183" i="78"/>
  <c r="R181" i="78"/>
  <c r="R179" i="78"/>
  <c r="R177" i="78"/>
  <c r="R175" i="78"/>
  <c r="R173" i="78"/>
  <c r="R171" i="78"/>
  <c r="R169" i="78"/>
  <c r="R167" i="78"/>
  <c r="R165" i="78"/>
  <c r="R163" i="78"/>
  <c r="R161" i="78"/>
  <c r="R159" i="78"/>
  <c r="R157" i="78"/>
  <c r="R155" i="78"/>
  <c r="R153" i="78"/>
  <c r="R151" i="78"/>
  <c r="R149" i="78"/>
  <c r="R147" i="78"/>
  <c r="R145" i="78"/>
  <c r="R143" i="78"/>
  <c r="R141" i="78"/>
  <c r="R139" i="78"/>
  <c r="R137" i="78"/>
  <c r="R135" i="78"/>
  <c r="R133" i="78"/>
  <c r="R131" i="78"/>
  <c r="R129" i="78"/>
  <c r="R127" i="78"/>
  <c r="R125" i="78"/>
  <c r="R123" i="78"/>
  <c r="R121" i="78"/>
  <c r="R119" i="78"/>
  <c r="R117" i="78"/>
  <c r="R115" i="78"/>
  <c r="R113" i="78"/>
  <c r="R111" i="78"/>
  <c r="R109" i="78"/>
  <c r="R106" i="78"/>
  <c r="R104" i="78"/>
  <c r="R102" i="78"/>
  <c r="R100" i="78"/>
  <c r="R98" i="78"/>
  <c r="R96" i="78"/>
  <c r="R94" i="78"/>
  <c r="R92" i="78"/>
  <c r="R90" i="78"/>
  <c r="R88" i="78"/>
  <c r="R86" i="78"/>
  <c r="R84" i="78"/>
  <c r="R82" i="78"/>
  <c r="R80" i="78"/>
  <c r="R78" i="78"/>
  <c r="R76" i="78"/>
  <c r="R74" i="78"/>
  <c r="R72" i="78"/>
  <c r="R70" i="78"/>
  <c r="R62" i="78"/>
  <c r="R54" i="78"/>
  <c r="R46" i="78"/>
  <c r="R38" i="78"/>
  <c r="R29" i="78"/>
  <c r="R21" i="78"/>
  <c r="R13" i="78"/>
  <c r="K211" i="76"/>
  <c r="K203" i="76"/>
  <c r="K193" i="76"/>
  <c r="K185" i="76"/>
  <c r="K175" i="76"/>
  <c r="K173" i="76"/>
  <c r="K171" i="76"/>
  <c r="K169" i="76"/>
  <c r="K167" i="76"/>
  <c r="K165" i="76"/>
  <c r="K163" i="76"/>
  <c r="K161" i="76"/>
  <c r="K159" i="76"/>
  <c r="K157" i="76"/>
  <c r="K155" i="76"/>
  <c r="K153" i="76"/>
  <c r="K151" i="76"/>
  <c r="K149" i="76"/>
  <c r="K146" i="76"/>
  <c r="K144" i="76"/>
  <c r="K142" i="76"/>
  <c r="K140" i="76"/>
  <c r="K138" i="76"/>
  <c r="K136" i="76"/>
  <c r="K134" i="76"/>
  <c r="K132" i="76"/>
  <c r="K130" i="76"/>
  <c r="K128" i="76"/>
  <c r="K126" i="76"/>
  <c r="K124" i="76"/>
  <c r="K122" i="76"/>
  <c r="K120" i="76"/>
  <c r="K118" i="76"/>
  <c r="K116" i="76"/>
  <c r="K114" i="76"/>
  <c r="K112" i="76"/>
  <c r="K110" i="76"/>
  <c r="K108" i="76"/>
  <c r="K106" i="76"/>
  <c r="K104" i="76"/>
  <c r="K102" i="76"/>
  <c r="K100" i="76"/>
  <c r="K98" i="76"/>
  <c r="K96" i="76"/>
  <c r="K94" i="76"/>
  <c r="K92" i="76"/>
  <c r="K90" i="76"/>
  <c r="K88" i="76"/>
  <c r="K86" i="76"/>
  <c r="K84" i="76"/>
  <c r="K82" i="76"/>
  <c r="K80" i="76"/>
  <c r="K78" i="76"/>
  <c r="K76" i="76"/>
  <c r="K74" i="76"/>
  <c r="K72" i="76"/>
  <c r="K70" i="76"/>
  <c r="K68" i="76"/>
  <c r="K66" i="76"/>
  <c r="K64" i="76"/>
  <c r="K62" i="76"/>
  <c r="K60" i="76"/>
  <c r="K58" i="76"/>
  <c r="K56" i="76"/>
  <c r="K54" i="76"/>
  <c r="K52" i="76"/>
  <c r="K50" i="76"/>
  <c r="K48" i="76"/>
  <c r="K46" i="76"/>
  <c r="K44" i="76"/>
  <c r="K42" i="76"/>
  <c r="K40" i="76"/>
  <c r="K38" i="76"/>
  <c r="K36" i="76"/>
  <c r="K34" i="76"/>
  <c r="K32" i="76"/>
  <c r="K30" i="76"/>
  <c r="R64" i="78"/>
  <c r="R56" i="78"/>
  <c r="R48" i="78"/>
  <c r="R40" i="78"/>
  <c r="R31" i="78"/>
  <c r="R23" i="78"/>
  <c r="R15" i="78"/>
  <c r="K213" i="76"/>
  <c r="K205" i="76"/>
  <c r="K195" i="76"/>
  <c r="K187" i="76"/>
  <c r="K179" i="76"/>
  <c r="K177" i="76"/>
  <c r="L14" i="74"/>
  <c r="L12" i="74"/>
  <c r="K87" i="76"/>
  <c r="K75" i="76"/>
  <c r="K69" i="76"/>
  <c r="K65" i="76"/>
  <c r="K61" i="76"/>
  <c r="K57" i="76"/>
  <c r="K53" i="76"/>
  <c r="K47" i="76"/>
  <c r="K43" i="76"/>
  <c r="K35" i="76"/>
  <c r="K31" i="76"/>
  <c r="K27" i="76"/>
  <c r="K23" i="76"/>
  <c r="K19" i="76"/>
  <c r="K15" i="76"/>
  <c r="R66" i="78"/>
  <c r="R58" i="78"/>
  <c r="R50" i="78"/>
  <c r="R42" i="78"/>
  <c r="R34" i="78"/>
  <c r="R25" i="78"/>
  <c r="R17" i="78"/>
  <c r="K216" i="76"/>
  <c r="K207" i="76"/>
  <c r="K198" i="76"/>
  <c r="K189" i="76"/>
  <c r="K181" i="76"/>
  <c r="K174" i="76"/>
  <c r="K172" i="76"/>
  <c r="K170" i="76"/>
  <c r="K168" i="76"/>
  <c r="K166" i="76"/>
  <c r="K164" i="76"/>
  <c r="K162" i="76"/>
  <c r="K160" i="76"/>
  <c r="K158" i="76"/>
  <c r="K156" i="76"/>
  <c r="K154" i="76"/>
  <c r="K152" i="76"/>
  <c r="K150" i="76"/>
  <c r="K148" i="76"/>
  <c r="K145" i="76"/>
  <c r="K143" i="76"/>
  <c r="K141" i="76"/>
  <c r="K139" i="76"/>
  <c r="K137" i="76"/>
  <c r="K135" i="76"/>
  <c r="K133" i="76"/>
  <c r="K131" i="76"/>
  <c r="K129" i="76"/>
  <c r="K127" i="76"/>
  <c r="K125" i="76"/>
  <c r="K123" i="76"/>
  <c r="K121" i="76"/>
  <c r="K119" i="76"/>
  <c r="K117" i="76"/>
  <c r="K115" i="76"/>
  <c r="K113" i="76"/>
  <c r="K111" i="76"/>
  <c r="K109" i="76"/>
  <c r="K107" i="76"/>
  <c r="K105" i="76"/>
  <c r="K103" i="76"/>
  <c r="K101" i="76"/>
  <c r="K99" i="76"/>
  <c r="K97" i="76"/>
  <c r="K95" i="76"/>
  <c r="K93" i="76"/>
  <c r="K91" i="76"/>
  <c r="K89" i="76"/>
  <c r="K85" i="76"/>
  <c r="K83" i="76"/>
  <c r="K81" i="76"/>
  <c r="K79" i="76"/>
  <c r="K77" i="76"/>
  <c r="K73" i="76"/>
  <c r="K71" i="76"/>
  <c r="K67" i="76"/>
  <c r="K63" i="76"/>
  <c r="K59" i="76"/>
  <c r="K55" i="76"/>
  <c r="K51" i="76"/>
  <c r="K49" i="76"/>
  <c r="K45" i="76"/>
  <c r="K41" i="76"/>
  <c r="K39" i="76"/>
  <c r="K37" i="76"/>
  <c r="K33" i="76"/>
  <c r="K29" i="76"/>
  <c r="K25" i="76"/>
  <c r="K21" i="76"/>
  <c r="K17" i="76"/>
  <c r="K13" i="76"/>
  <c r="R52" i="78"/>
  <c r="R19" i="78"/>
  <c r="K191" i="76"/>
  <c r="K26" i="76"/>
  <c r="K18" i="76"/>
  <c r="L15" i="74"/>
  <c r="K21" i="73"/>
  <c r="K18" i="73"/>
  <c r="K13" i="73"/>
  <c r="K22" i="73"/>
  <c r="K14" i="73"/>
  <c r="R44" i="78"/>
  <c r="R11" i="78"/>
  <c r="K183" i="76"/>
  <c r="K28" i="76"/>
  <c r="K20" i="76"/>
  <c r="K12" i="76"/>
  <c r="K23" i="73"/>
  <c r="K16" i="73"/>
  <c r="K20" i="73"/>
  <c r="K12" i="73"/>
  <c r="R68" i="78"/>
  <c r="R36" i="78"/>
  <c r="K209" i="76"/>
  <c r="K22" i="76"/>
  <c r="K14" i="76"/>
  <c r="R60" i="78"/>
  <c r="R27" i="78"/>
  <c r="K201" i="76"/>
  <c r="K178" i="76"/>
  <c r="K24" i="76"/>
  <c r="K16" i="76"/>
  <c r="L13" i="74"/>
  <c r="K17" i="73"/>
  <c r="M15" i="72"/>
  <c r="M13" i="72"/>
  <c r="M11" i="72"/>
  <c r="M14" i="72"/>
  <c r="M12" i="72"/>
  <c r="S34" i="71"/>
  <c r="S32" i="71"/>
  <c r="S30" i="71"/>
  <c r="S28" i="71"/>
  <c r="S25" i="71"/>
  <c r="S23" i="71"/>
  <c r="S21" i="71"/>
  <c r="S19" i="71"/>
  <c r="S17" i="71"/>
  <c r="S15" i="71"/>
  <c r="S13" i="71"/>
  <c r="K15" i="67"/>
  <c r="K13" i="67"/>
  <c r="L21" i="66"/>
  <c r="L19" i="66"/>
  <c r="L17" i="66"/>
  <c r="L14" i="66"/>
  <c r="L12" i="66"/>
  <c r="L14" i="65"/>
  <c r="L12" i="65"/>
  <c r="O39" i="64"/>
  <c r="O37" i="64"/>
  <c r="O35" i="64"/>
  <c r="O33" i="64"/>
  <c r="O30" i="64"/>
  <c r="O28" i="64"/>
  <c r="O26" i="64"/>
  <c r="O24" i="64"/>
  <c r="O22" i="64"/>
  <c r="O20" i="64"/>
  <c r="O18" i="64"/>
  <c r="O16" i="64"/>
  <c r="O14" i="64"/>
  <c r="O12" i="64"/>
  <c r="N11" i="63"/>
  <c r="O258" i="62"/>
  <c r="O256" i="62"/>
  <c r="O254" i="62"/>
  <c r="O252" i="62"/>
  <c r="O250" i="62"/>
  <c r="O248" i="62"/>
  <c r="O246" i="62"/>
  <c r="O244" i="62"/>
  <c r="O242" i="62"/>
  <c r="O240" i="62"/>
  <c r="O238" i="62"/>
  <c r="O236" i="62"/>
  <c r="O234" i="62"/>
  <c r="O231" i="62"/>
  <c r="O228" i="62"/>
  <c r="O226" i="62"/>
  <c r="O224" i="62"/>
  <c r="O222" i="62"/>
  <c r="O220" i="62"/>
  <c r="O218" i="62"/>
  <c r="O216" i="62"/>
  <c r="O214" i="62"/>
  <c r="O212" i="62"/>
  <c r="O209" i="62"/>
  <c r="O206" i="62"/>
  <c r="O204" i="62"/>
  <c r="O202" i="62"/>
  <c r="O200" i="62"/>
  <c r="O198" i="62"/>
  <c r="O196" i="62"/>
  <c r="O194" i="62"/>
  <c r="O191" i="62"/>
  <c r="O189" i="62"/>
  <c r="O187" i="62"/>
  <c r="O185" i="62"/>
  <c r="O183" i="62"/>
  <c r="O181" i="62"/>
  <c r="O179" i="62"/>
  <c r="O177" i="62"/>
  <c r="O175" i="62"/>
  <c r="O173" i="62"/>
  <c r="O171" i="62"/>
  <c r="O169" i="62"/>
  <c r="O167" i="62"/>
  <c r="O163" i="62"/>
  <c r="O161" i="62"/>
  <c r="O159" i="62"/>
  <c r="O157" i="62"/>
  <c r="O155" i="62"/>
  <c r="O233" i="62"/>
  <c r="O229" i="62"/>
  <c r="O151" i="62"/>
  <c r="O211" i="62"/>
  <c r="O148" i="62"/>
  <c r="O146" i="62"/>
  <c r="S11" i="71"/>
  <c r="K11" i="67"/>
  <c r="N89" i="63"/>
  <c r="N87" i="63"/>
  <c r="N84" i="63"/>
  <c r="N82" i="63"/>
  <c r="N80" i="63"/>
  <c r="N78" i="63"/>
  <c r="N76" i="63"/>
  <c r="N74" i="63"/>
  <c r="N72" i="63"/>
  <c r="N70" i="63"/>
  <c r="N68" i="63"/>
  <c r="N66" i="63"/>
  <c r="N64" i="63"/>
  <c r="N62" i="63"/>
  <c r="N60" i="63"/>
  <c r="N58" i="63"/>
  <c r="N56" i="63"/>
  <c r="N54" i="63"/>
  <c r="N52" i="63"/>
  <c r="N50" i="63"/>
  <c r="N48" i="63"/>
  <c r="N46" i="63"/>
  <c r="N44" i="63"/>
  <c r="N42" i="63"/>
  <c r="N40" i="63"/>
  <c r="N38" i="63"/>
  <c r="N35" i="63"/>
  <c r="N33" i="63"/>
  <c r="N31" i="63"/>
  <c r="N29" i="63"/>
  <c r="N27" i="63"/>
  <c r="N25" i="63"/>
  <c r="N22" i="63"/>
  <c r="N20" i="63"/>
  <c r="N18" i="63"/>
  <c r="N16" i="63"/>
  <c r="N14" i="63"/>
  <c r="N12" i="63"/>
  <c r="O133" i="62"/>
  <c r="O131" i="62"/>
  <c r="O129" i="62"/>
  <c r="O127" i="62"/>
  <c r="O125" i="62"/>
  <c r="O123" i="62"/>
  <c r="O121" i="62"/>
  <c r="O119" i="62"/>
  <c r="O117" i="62"/>
  <c r="O116" i="62"/>
  <c r="O114" i="62"/>
  <c r="O112" i="62"/>
  <c r="O110" i="62"/>
  <c r="O108" i="62"/>
  <c r="O106" i="62"/>
  <c r="O104" i="62"/>
  <c r="O102" i="62"/>
  <c r="O100" i="62"/>
  <c r="O98" i="62"/>
  <c r="O96" i="62"/>
  <c r="O92" i="62"/>
  <c r="O90" i="62"/>
  <c r="O88" i="62"/>
  <c r="O86" i="62"/>
  <c r="O84" i="62"/>
  <c r="O82" i="62"/>
  <c r="O80" i="62"/>
  <c r="O78" i="62"/>
  <c r="O76" i="62"/>
  <c r="O74" i="62"/>
  <c r="O72" i="62"/>
  <c r="L11" i="66"/>
  <c r="L11" i="65"/>
  <c r="O11" i="64"/>
  <c r="N90" i="63"/>
  <c r="N88" i="63"/>
  <c r="N86" i="63"/>
  <c r="N83" i="63"/>
  <c r="N81" i="63"/>
  <c r="N79" i="63"/>
  <c r="N77" i="63"/>
  <c r="N75" i="63"/>
  <c r="N73" i="63"/>
  <c r="N71" i="63"/>
  <c r="N69" i="63"/>
  <c r="N67" i="63"/>
  <c r="N65" i="63"/>
  <c r="N63" i="63"/>
  <c r="N61" i="63"/>
  <c r="N59" i="63"/>
  <c r="N57" i="63"/>
  <c r="N55" i="63"/>
  <c r="N53" i="63"/>
  <c r="N51" i="63"/>
  <c r="N49" i="63"/>
  <c r="N47" i="63"/>
  <c r="N45" i="63"/>
  <c r="N43" i="63"/>
  <c r="N41" i="63"/>
  <c r="N39" i="63"/>
  <c r="N37" i="63"/>
  <c r="N34" i="63"/>
  <c r="N32" i="63"/>
  <c r="N30" i="63"/>
  <c r="N28" i="63"/>
  <c r="N26" i="63"/>
  <c r="N23" i="63"/>
  <c r="N21" i="63"/>
  <c r="N19" i="63"/>
  <c r="N17" i="63"/>
  <c r="N15" i="63"/>
  <c r="N13" i="63"/>
  <c r="O134" i="62"/>
  <c r="O132" i="62"/>
  <c r="O130" i="62"/>
  <c r="O128" i="62"/>
  <c r="O126" i="62"/>
  <c r="O124" i="62"/>
  <c r="O122" i="62"/>
  <c r="O120" i="62"/>
  <c r="O118" i="62"/>
  <c r="O115" i="62"/>
  <c r="O113" i="62"/>
  <c r="O111" i="62"/>
  <c r="O109" i="62"/>
  <c r="O107" i="62"/>
  <c r="O105" i="62"/>
  <c r="O103" i="62"/>
  <c r="O101" i="62"/>
  <c r="O99" i="62"/>
  <c r="O97" i="62"/>
  <c r="O95" i="62"/>
  <c r="O91" i="62"/>
  <c r="O89" i="62"/>
  <c r="O87" i="62"/>
  <c r="O85" i="62"/>
  <c r="O83" i="62"/>
  <c r="O81" i="62"/>
  <c r="O79" i="62"/>
  <c r="O77" i="62"/>
  <c r="O75" i="62"/>
  <c r="O73" i="62"/>
  <c r="O71" i="62"/>
  <c r="O69" i="62"/>
  <c r="O67" i="62"/>
  <c r="O65" i="62"/>
  <c r="O63" i="62"/>
  <c r="O61" i="62"/>
  <c r="O59" i="62"/>
  <c r="O57" i="62"/>
  <c r="O55" i="62"/>
  <c r="O53" i="62"/>
  <c r="O51" i="62"/>
  <c r="O49" i="62"/>
  <c r="O47" i="62"/>
  <c r="S31" i="71"/>
  <c r="S22" i="71"/>
  <c r="S14" i="71"/>
  <c r="K12" i="67"/>
  <c r="L15" i="66"/>
  <c r="L13" i="65"/>
  <c r="O36" i="64"/>
  <c r="O27" i="64"/>
  <c r="O19" i="64"/>
  <c r="O255" i="62"/>
  <c r="O247" i="62"/>
  <c r="O239" i="62"/>
  <c r="O230" i="62"/>
  <c r="O221" i="62"/>
  <c r="O213" i="62"/>
  <c r="O203" i="62"/>
  <c r="O195" i="62"/>
  <c r="O186" i="62"/>
  <c r="O178" i="62"/>
  <c r="O170" i="62"/>
  <c r="O160" i="62"/>
  <c r="O153" i="62"/>
  <c r="O147" i="62"/>
  <c r="O64" i="62"/>
  <c r="O56" i="62"/>
  <c r="O48" i="62"/>
  <c r="O11" i="62"/>
  <c r="O32" i="62"/>
  <c r="O26" i="62"/>
  <c r="O18" i="62"/>
  <c r="O12" i="62"/>
  <c r="S27" i="71"/>
  <c r="L20" i="66"/>
  <c r="O31" i="64"/>
  <c r="O251" i="62"/>
  <c r="O235" i="62"/>
  <c r="O182" i="62"/>
  <c r="O166" i="62"/>
  <c r="O150" i="62"/>
  <c r="O60" i="62"/>
  <c r="S33" i="71"/>
  <c r="S24" i="71"/>
  <c r="S16" i="71"/>
  <c r="K14" i="67"/>
  <c r="L18" i="66"/>
  <c r="O38" i="64"/>
  <c r="O29" i="64"/>
  <c r="O21" i="64"/>
  <c r="O13" i="64"/>
  <c r="O257" i="62"/>
  <c r="O249" i="62"/>
  <c r="O241" i="62"/>
  <c r="O232" i="62"/>
  <c r="O223" i="62"/>
  <c r="O215" i="62"/>
  <c r="O205" i="62"/>
  <c r="O197" i="62"/>
  <c r="O188" i="62"/>
  <c r="O180" i="62"/>
  <c r="O172" i="62"/>
  <c r="O162" i="62"/>
  <c r="O154" i="62"/>
  <c r="O149" i="62"/>
  <c r="O145" i="62"/>
  <c r="O144" i="62"/>
  <c r="O142" i="62"/>
  <c r="O140" i="62"/>
  <c r="O138" i="62"/>
  <c r="O66" i="62"/>
  <c r="O58" i="62"/>
  <c r="O50" i="62"/>
  <c r="O44" i="62"/>
  <c r="O42" i="62"/>
  <c r="O40" i="62"/>
  <c r="O36" i="62"/>
  <c r="O30" i="62"/>
  <c r="O22" i="62"/>
  <c r="O14" i="62"/>
  <c r="K16" i="67"/>
  <c r="O40" i="64"/>
  <c r="O23" i="64"/>
  <c r="O259" i="62"/>
  <c r="O243" i="62"/>
  <c r="O217" i="62"/>
  <c r="O199" i="62"/>
  <c r="O156" i="62"/>
  <c r="S29" i="71"/>
  <c r="S20" i="71"/>
  <c r="S12" i="71"/>
  <c r="L22" i="66"/>
  <c r="L13" i="66"/>
  <c r="O34" i="64"/>
  <c r="O25" i="64"/>
  <c r="O17" i="64"/>
  <c r="O253" i="62"/>
  <c r="O245" i="62"/>
  <c r="O237" i="62"/>
  <c r="O227" i="62"/>
  <c r="O219" i="62"/>
  <c r="O210" i="62"/>
  <c r="O201" i="62"/>
  <c r="O192" i="62"/>
  <c r="O184" i="62"/>
  <c r="O176" i="62"/>
  <c r="O168" i="62"/>
  <c r="O158" i="62"/>
  <c r="O152" i="62"/>
  <c r="O207" i="62"/>
  <c r="O193" i="62"/>
  <c r="O143" i="62"/>
  <c r="O141" i="62"/>
  <c r="O139" i="62"/>
  <c r="O137" i="62"/>
  <c r="O70" i="62"/>
  <c r="O62" i="62"/>
  <c r="O54" i="62"/>
  <c r="O46" i="62"/>
  <c r="O43" i="62"/>
  <c r="O41" i="62"/>
  <c r="O39" i="62"/>
  <c r="O37" i="62"/>
  <c r="O35" i="62"/>
  <c r="O33" i="62"/>
  <c r="O31" i="62"/>
  <c r="O29" i="62"/>
  <c r="O27" i="62"/>
  <c r="O25" i="62"/>
  <c r="O23" i="62"/>
  <c r="O21" i="62"/>
  <c r="O19" i="62"/>
  <c r="O17" i="62"/>
  <c r="O15" i="62"/>
  <c r="O13" i="62"/>
  <c r="O38" i="62"/>
  <c r="O34" i="62"/>
  <c r="O28" i="62"/>
  <c r="O24" i="62"/>
  <c r="O20" i="62"/>
  <c r="O16" i="62"/>
  <c r="S18" i="71"/>
  <c r="O15" i="64"/>
  <c r="O225" i="62"/>
  <c r="O208" i="62"/>
  <c r="O190" i="62"/>
  <c r="O174" i="62"/>
  <c r="O68" i="62"/>
  <c r="O52" i="62"/>
  <c r="O165" i="62"/>
  <c r="O136" i="62"/>
  <c r="O94" i="62"/>
  <c r="U349" i="61"/>
  <c r="U347" i="61"/>
  <c r="U345" i="61"/>
  <c r="U344" i="61"/>
  <c r="U342" i="61"/>
  <c r="U340" i="61"/>
  <c r="U338" i="61"/>
  <c r="U336" i="61"/>
  <c r="U334" i="61"/>
  <c r="U332" i="61"/>
  <c r="U330" i="61"/>
  <c r="U328" i="61"/>
  <c r="U326" i="61"/>
  <c r="U324" i="61"/>
  <c r="U322" i="61"/>
  <c r="U320" i="61"/>
  <c r="U318" i="61"/>
  <c r="U316" i="61"/>
  <c r="U314" i="61"/>
  <c r="U312" i="61"/>
  <c r="U310" i="61"/>
  <c r="U308" i="61"/>
  <c r="U306" i="61"/>
  <c r="U304" i="61"/>
  <c r="U302" i="61"/>
  <c r="U300" i="61"/>
  <c r="U298" i="61"/>
  <c r="U296" i="61"/>
  <c r="U294" i="61"/>
  <c r="U292" i="61"/>
  <c r="U290" i="61"/>
  <c r="U288" i="61"/>
  <c r="U286" i="61"/>
  <c r="U284" i="61"/>
  <c r="U282" i="61"/>
  <c r="U280" i="61"/>
  <c r="U278" i="61"/>
  <c r="U276" i="61"/>
  <c r="U274" i="61"/>
  <c r="U272" i="61"/>
  <c r="U270" i="61"/>
  <c r="U268" i="61"/>
  <c r="U266" i="61"/>
  <c r="U264" i="61"/>
  <c r="U262" i="61"/>
  <c r="U260" i="61"/>
  <c r="U258" i="61"/>
  <c r="U256" i="61"/>
  <c r="U254" i="61"/>
  <c r="U252" i="61"/>
  <c r="U249" i="61"/>
  <c r="U247" i="61"/>
  <c r="U245" i="61"/>
  <c r="U243" i="61"/>
  <c r="U240" i="61"/>
  <c r="U238" i="61"/>
  <c r="U236" i="61"/>
  <c r="U234" i="61"/>
  <c r="U231" i="61"/>
  <c r="U229" i="61"/>
  <c r="U227" i="61"/>
  <c r="U225" i="61"/>
  <c r="U223" i="61"/>
  <c r="U221" i="61"/>
  <c r="U219" i="61"/>
  <c r="U217" i="61"/>
  <c r="U215" i="61"/>
  <c r="U213" i="61"/>
  <c r="U211" i="61"/>
  <c r="U209" i="61"/>
  <c r="U207" i="61"/>
  <c r="U205" i="61"/>
  <c r="U203" i="61"/>
  <c r="U201" i="61"/>
  <c r="U199" i="61"/>
  <c r="U197" i="61"/>
  <c r="U195" i="61"/>
  <c r="U193" i="61"/>
  <c r="U191" i="61"/>
  <c r="U189" i="61"/>
  <c r="U187" i="61"/>
  <c r="U185" i="61"/>
  <c r="U183" i="61"/>
  <c r="U181" i="61"/>
  <c r="U179" i="61"/>
  <c r="U11" i="61"/>
  <c r="R11" i="59"/>
  <c r="U301" i="61"/>
  <c r="U293" i="61"/>
  <c r="U289" i="61"/>
  <c r="U285" i="61"/>
  <c r="U281" i="61"/>
  <c r="U279" i="61"/>
  <c r="U277" i="61"/>
  <c r="U273" i="61"/>
  <c r="U269" i="61"/>
  <c r="U265" i="61"/>
  <c r="U263" i="61"/>
  <c r="U259" i="61"/>
  <c r="U255" i="61"/>
  <c r="U250" i="61"/>
  <c r="U246" i="61"/>
  <c r="U242" i="61"/>
  <c r="U239" i="61"/>
  <c r="U235" i="61"/>
  <c r="U230" i="61"/>
  <c r="U228" i="61"/>
  <c r="U224" i="61"/>
  <c r="U220" i="61"/>
  <c r="U216" i="61"/>
  <c r="U212" i="61"/>
  <c r="U208" i="61"/>
  <c r="U204" i="61"/>
  <c r="U200" i="61"/>
  <c r="U196" i="61"/>
  <c r="U194" i="61"/>
  <c r="U190" i="61"/>
  <c r="U186" i="61"/>
  <c r="U182" i="61"/>
  <c r="U178" i="61"/>
  <c r="U174" i="61"/>
  <c r="U170" i="61"/>
  <c r="U166" i="61"/>
  <c r="U162" i="61"/>
  <c r="U158" i="61"/>
  <c r="U152" i="61"/>
  <c r="U350" i="61"/>
  <c r="U348" i="61"/>
  <c r="U346" i="61"/>
  <c r="U343" i="61"/>
  <c r="U341" i="61"/>
  <c r="U339" i="61"/>
  <c r="U337" i="61"/>
  <c r="U335" i="61"/>
  <c r="U333" i="61"/>
  <c r="U331" i="61"/>
  <c r="U329" i="61"/>
  <c r="U327" i="61"/>
  <c r="U325" i="61"/>
  <c r="U323" i="61"/>
  <c r="U321" i="61"/>
  <c r="U319" i="61"/>
  <c r="U317" i="61"/>
  <c r="U315" i="61"/>
  <c r="U313" i="61"/>
  <c r="U311" i="61"/>
  <c r="U309" i="61"/>
  <c r="U307" i="61"/>
  <c r="U305" i="61"/>
  <c r="U303" i="61"/>
  <c r="U299" i="61"/>
  <c r="U297" i="61"/>
  <c r="U295" i="61"/>
  <c r="U291" i="61"/>
  <c r="U287" i="61"/>
  <c r="U283" i="61"/>
  <c r="U275" i="61"/>
  <c r="U271" i="61"/>
  <c r="U267" i="61"/>
  <c r="U261" i="61"/>
  <c r="U257" i="61"/>
  <c r="U253" i="61"/>
  <c r="U248" i="61"/>
  <c r="U244" i="61"/>
  <c r="U237" i="61"/>
  <c r="U232" i="61"/>
  <c r="U226" i="61"/>
  <c r="U222" i="61"/>
  <c r="U218" i="61"/>
  <c r="U214" i="61"/>
  <c r="U210" i="61"/>
  <c r="U206" i="61"/>
  <c r="U202" i="61"/>
  <c r="U198" i="61"/>
  <c r="U192" i="61"/>
  <c r="U188" i="61"/>
  <c r="U184" i="61"/>
  <c r="U180" i="61"/>
  <c r="U176" i="61"/>
  <c r="U172" i="61"/>
  <c r="U168" i="61"/>
  <c r="U164" i="61"/>
  <c r="U160" i="61"/>
  <c r="U156" i="61"/>
  <c r="U154" i="61"/>
  <c r="U173" i="61"/>
  <c r="U165" i="61"/>
  <c r="U157" i="61"/>
  <c r="R59" i="59"/>
  <c r="R56" i="59"/>
  <c r="R53" i="59"/>
  <c r="R51" i="59"/>
  <c r="R49" i="59"/>
  <c r="R47" i="59"/>
  <c r="R45" i="59"/>
  <c r="R43" i="59"/>
  <c r="R41" i="59"/>
  <c r="R39" i="59"/>
  <c r="R37" i="59"/>
  <c r="R34" i="59"/>
  <c r="R32" i="59"/>
  <c r="R30" i="59"/>
  <c r="R28" i="59"/>
  <c r="R25" i="59"/>
  <c r="R23" i="59"/>
  <c r="R21" i="59"/>
  <c r="R19" i="59"/>
  <c r="R17" i="59"/>
  <c r="R15" i="59"/>
  <c r="R13" i="59"/>
  <c r="U175" i="61"/>
  <c r="U167" i="61"/>
  <c r="U159" i="61"/>
  <c r="U150" i="61"/>
  <c r="U148" i="61"/>
  <c r="U146" i="61"/>
  <c r="U145" i="61"/>
  <c r="U143" i="61"/>
  <c r="U141" i="61"/>
  <c r="U139" i="61"/>
  <c r="U137" i="61"/>
  <c r="U135" i="61"/>
  <c r="U133" i="61"/>
  <c r="U131" i="61"/>
  <c r="U129" i="61"/>
  <c r="U127" i="61"/>
  <c r="U125" i="61"/>
  <c r="U123" i="61"/>
  <c r="U121" i="61"/>
  <c r="U119" i="61"/>
  <c r="U117" i="61"/>
  <c r="U115" i="61"/>
  <c r="U113" i="61"/>
  <c r="U111" i="61"/>
  <c r="U109" i="61"/>
  <c r="U107" i="61"/>
  <c r="U105" i="61"/>
  <c r="U103" i="61"/>
  <c r="U101" i="61"/>
  <c r="U99" i="61"/>
  <c r="U97" i="61"/>
  <c r="U95" i="61"/>
  <c r="U93" i="61"/>
  <c r="U91" i="61"/>
  <c r="U89" i="61"/>
  <c r="U87" i="61"/>
  <c r="U83" i="61"/>
  <c r="U79" i="61"/>
  <c r="U69" i="61"/>
  <c r="U63" i="61"/>
  <c r="U57" i="61"/>
  <c r="U51" i="61"/>
  <c r="U45" i="61"/>
  <c r="U39" i="61"/>
  <c r="U33" i="61"/>
  <c r="U27" i="61"/>
  <c r="U21" i="61"/>
  <c r="U13" i="61"/>
  <c r="U177" i="61"/>
  <c r="U169" i="61"/>
  <c r="U161" i="61"/>
  <c r="U153" i="61"/>
  <c r="R60" i="59"/>
  <c r="R58" i="59"/>
  <c r="R57" i="59"/>
  <c r="R54" i="59"/>
  <c r="R52" i="59"/>
  <c r="R50" i="59"/>
  <c r="R48" i="59"/>
  <c r="R46" i="59"/>
  <c r="R44" i="59"/>
  <c r="R42" i="59"/>
  <c r="R40" i="59"/>
  <c r="R38" i="59"/>
  <c r="R35" i="59"/>
  <c r="R33" i="59"/>
  <c r="R31" i="59"/>
  <c r="R29" i="59"/>
  <c r="R27" i="59"/>
  <c r="R24" i="59"/>
  <c r="R22" i="59"/>
  <c r="R20" i="59"/>
  <c r="R18" i="59"/>
  <c r="R16" i="59"/>
  <c r="R14" i="59"/>
  <c r="R12" i="59"/>
  <c r="U76" i="61"/>
  <c r="U72" i="61"/>
  <c r="U68" i="61"/>
  <c r="U64" i="61"/>
  <c r="U60" i="61"/>
  <c r="U58" i="61"/>
  <c r="U54" i="61"/>
  <c r="U50" i="61"/>
  <c r="U46" i="61"/>
  <c r="U44" i="61"/>
  <c r="U40" i="61"/>
  <c r="U36" i="61"/>
  <c r="U32" i="61"/>
  <c r="U30" i="61"/>
  <c r="U26" i="61"/>
  <c r="U22" i="61"/>
  <c r="U18" i="61"/>
  <c r="U14" i="61"/>
  <c r="U85" i="61"/>
  <c r="U77" i="61"/>
  <c r="U71" i="61"/>
  <c r="U67" i="61"/>
  <c r="U61" i="61"/>
  <c r="U55" i="61"/>
  <c r="U49" i="61"/>
  <c r="U43" i="61"/>
  <c r="U37" i="61"/>
  <c r="U29" i="61"/>
  <c r="U23" i="61"/>
  <c r="U17" i="61"/>
  <c r="U171" i="61"/>
  <c r="U163" i="61"/>
  <c r="U155" i="61"/>
  <c r="U149" i="61"/>
  <c r="U147" i="61"/>
  <c r="U144" i="61"/>
  <c r="U142" i="61"/>
  <c r="U140" i="61"/>
  <c r="U138" i="61"/>
  <c r="U136" i="61"/>
  <c r="U134" i="61"/>
  <c r="U132" i="61"/>
  <c r="U130" i="61"/>
  <c r="U128" i="61"/>
  <c r="U126" i="61"/>
  <c r="U124" i="61"/>
  <c r="U122" i="61"/>
  <c r="U120" i="61"/>
  <c r="U118" i="61"/>
  <c r="U116" i="61"/>
  <c r="U114" i="61"/>
  <c r="U112" i="61"/>
  <c r="U110" i="61"/>
  <c r="U108" i="61"/>
  <c r="U106" i="61"/>
  <c r="U104" i="61"/>
  <c r="U102" i="61"/>
  <c r="U100" i="61"/>
  <c r="U98" i="61"/>
  <c r="U96" i="61"/>
  <c r="U94" i="61"/>
  <c r="U92" i="61"/>
  <c r="U90" i="61"/>
  <c r="U88" i="61"/>
  <c r="U86" i="61"/>
  <c r="U84" i="61"/>
  <c r="U82" i="61"/>
  <c r="U80" i="61"/>
  <c r="U78" i="61"/>
  <c r="U74" i="61"/>
  <c r="U70" i="61"/>
  <c r="U66" i="61"/>
  <c r="U62" i="61"/>
  <c r="U56" i="61"/>
  <c r="U52" i="61"/>
  <c r="U48" i="61"/>
  <c r="U42" i="61"/>
  <c r="U38" i="61"/>
  <c r="U34" i="61"/>
  <c r="U28" i="61"/>
  <c r="U24" i="61"/>
  <c r="U20" i="61"/>
  <c r="U16" i="61"/>
  <c r="U12" i="61"/>
  <c r="U81" i="61"/>
  <c r="U75" i="61"/>
  <c r="U73" i="61"/>
  <c r="U65" i="61"/>
  <c r="U59" i="61"/>
  <c r="U53" i="61"/>
  <c r="U47" i="61"/>
  <c r="U41" i="61"/>
  <c r="U35" i="61"/>
  <c r="U31" i="61"/>
  <c r="U25" i="61"/>
  <c r="U19" i="61"/>
  <c r="U15" i="61"/>
  <c r="L50" i="58"/>
  <c r="L48" i="58"/>
  <c r="L45" i="58"/>
  <c r="L43" i="58"/>
  <c r="L41" i="58"/>
  <c r="L39" i="58"/>
  <c r="L37" i="58"/>
  <c r="L35" i="58"/>
  <c r="L33" i="58"/>
  <c r="L31" i="58"/>
  <c r="L29" i="58"/>
  <c r="L27" i="58"/>
  <c r="L25" i="58"/>
  <c r="L23" i="58"/>
  <c r="L47" i="58"/>
  <c r="L19" i="58"/>
  <c r="L17" i="58"/>
  <c r="L15" i="58"/>
  <c r="L13" i="58"/>
  <c r="L11" i="58"/>
  <c r="D42" i="88"/>
  <c r="D31" i="88"/>
  <c r="D26" i="88"/>
  <c r="D19" i="88"/>
  <c r="D15" i="88"/>
  <c r="L26" i="58"/>
  <c r="L18" i="58"/>
  <c r="L12" i="58"/>
  <c r="D28" i="88"/>
  <c r="D38" i="88"/>
  <c r="D29" i="88"/>
  <c r="D23" i="88"/>
  <c r="D18" i="88"/>
  <c r="D13" i="88"/>
  <c r="L46" i="58"/>
  <c r="L34" i="58"/>
  <c r="L30" i="58"/>
  <c r="L24" i="58"/>
  <c r="L21" i="58"/>
  <c r="L14" i="58"/>
  <c r="D37" i="88"/>
  <c r="D11" i="88"/>
  <c r="L49" i="58"/>
  <c r="L44" i="58"/>
  <c r="L42" i="58"/>
  <c r="L40" i="58"/>
  <c r="L38" i="58"/>
  <c r="L36" i="58"/>
  <c r="L32" i="58"/>
  <c r="L28" i="58"/>
  <c r="L22" i="58"/>
  <c r="L16" i="58"/>
  <c r="D21" i="88"/>
  <c r="L10" i="58"/>
  <c r="D33" i="88"/>
  <c r="D27" i="88"/>
  <c r="D20" i="88"/>
  <c r="D16" i="88"/>
  <c r="D17" i="88"/>
  <c r="D12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Chodesh].&amp;[202009]}"/>
    <s v="{[Medida].[Medida].&amp;[2]}"/>
    <s v="{[Keren].[Keren].[All]}"/>
    <s v="{[Cheshbon KM].[Hie Peilut].[Peilut 7].&amp;[Kod_Peilut_L7_708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7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  <mdx n="0" f="v">
      <t c="3" si="34">
        <n x="1" s="1"/>
        <n x="44"/>
        <n x="33"/>
      </t>
    </mdx>
  </mdxMetadata>
  <valueMetadata count="4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</valueMetadata>
</metadata>
</file>

<file path=xl/sharedStrings.xml><?xml version="1.0" encoding="utf-8"?>
<sst xmlns="http://schemas.openxmlformats.org/spreadsheetml/2006/main" count="8996" uniqueCount="2490">
  <si>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</si>
  <si>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</si>
  <si>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</si>
  <si>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</si>
  <si>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</si>
  <si>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</si>
  <si>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</si>
  <si>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</si>
  <si>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</si>
  <si>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</si>
  <si>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</si>
  <si>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</si>
  <si>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</si>
  <si>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</si>
  <si>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</si>
  <si>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</si>
  <si>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</si>
  <si>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</si>
  <si>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</si>
  <si>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</si>
  <si>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</si>
  <si>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</si>
  <si>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</si>
  <si>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</si>
  <si>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</si>
  <si>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</si>
  <si>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</si>
  <si>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</si>
  <si>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</si>
  <si>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</si>
  <si>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</si>
  <si>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</si>
  <si>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</si>
  <si>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</si>
  <si>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</si>
  <si>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</si>
  <si>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</si>
  <si>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</si>
  <si>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</si>
  <si>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</si>
  <si>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</si>
  <si>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</si>
  <si>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</si>
  <si>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</si>
  <si>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</si>
  <si>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</si>
  <si>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</si>
  <si>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</si>
  <si>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</si>
  <si>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</si>
  <si>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</si>
  <si>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</si>
  <si>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</si>
  <si>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</si>
  <si>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</si>
  <si>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</si>
  <si>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</si>
  <si>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</si>
  <si>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</si>
  <si>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</si>
  <si>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</si>
  <si>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</si>
  <si>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</si>
  <si>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</si>
  <si>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</si>
  <si>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</si>
  <si>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</si>
  <si>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</si>
  <si>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</si>
  <si>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</si>
  <si>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</si>
  <si>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</si>
  <si>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</si>
  <si>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</si>
  <si>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</si>
  <si>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</si>
  <si>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</si>
  <si>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</si>
  <si>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</si>
  <si>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</si>
  <si>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</si>
  <si>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</si>
  <si>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</si>
  <si>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</si>
  <si>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</si>
  <si>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</si>
  <si>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</si>
  <si>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</si>
  <si>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</si>
  <si>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</si>
  <si>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</si>
  <si>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</si>
  <si>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</si>
  <si>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</si>
  <si>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</si>
  <si>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</si>
  <si>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</si>
  <si>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</si>
  <si>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</si>
  <si>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</si>
  <si>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</si>
  <si>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</si>
  <si>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</si>
  <si>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</si>
  <si>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</si>
  <si>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</si>
  <si>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</si>
  <si>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</si>
  <si>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</si>
  <si>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</si>
  <si>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</si>
  <si>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</si>
  <si>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</si>
  <si>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</si>
  <si>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</si>
  <si>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</si>
  <si>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</si>
  <si>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</si>
  <si>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</si>
  <si>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</si>
  <si>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</si>
  <si>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</si>
  <si>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</si>
  <si>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</si>
  <si>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</si>
  <si>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</si>
  <si>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</si>
  <si>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</si>
  <si>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</si>
  <si>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</si>
  <si>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</si>
  <si>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</si>
  <si>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</si>
  <si>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</si>
  <si>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</si>
  <si>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</si>
  <si>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</si>
  <si>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</si>
  <si>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</si>
  <si>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</si>
  <si>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</si>
  <si>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</si>
  <si>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</si>
  <si>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</si>
  <si>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</si>
  <si>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</si>
  <si>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</si>
  <si>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</si>
  <si>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</si>
  <si>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</si>
  <si>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</si>
  <si>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</si>
  <si>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</si>
  <si>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</si>
  <si>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</si>
  <si>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</si>
  <si>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</si>
  <si>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</si>
  <si>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</si>
  <si>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</si>
  <si>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</si>
  <si>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</si>
  <si>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</si>
  <si>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</si>
  <si>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</si>
  <si>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</si>
  <si>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</si>
  <si>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</si>
  <si>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</si>
  <si>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</si>
  <si>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</si>
  <si>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</si>
  <si>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</si>
  <si>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</si>
  <si>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</si>
  <si>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</si>
  <si>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</si>
  <si>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</si>
  <si>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</si>
  <si>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</si>
  <si>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</si>
  <si>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</si>
  <si>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</si>
  <si>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</si>
  <si>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</si>
  <si>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</si>
  <si>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</si>
  <si>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</si>
  <si>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</si>
  <si>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</si>
  <si>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</si>
  <si>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</si>
  <si>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</si>
  <si>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</si>
  <si>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</si>
  <si>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</si>
  <si>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</si>
  <si>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</si>
  <si>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</si>
  <si>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</si>
  <si>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</si>
  <si>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</si>
  <si>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</si>
  <si>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</si>
  <si>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</si>
  <si>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</si>
  <si>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</si>
  <si>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</si>
  <si>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</si>
  <si>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</si>
  <si>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</si>
  <si>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</si>
  <si>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</si>
  <si>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</si>
  <si>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</si>
  <si>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</si>
  <si>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</si>
  <si>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</si>
  <si>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</si>
  <si>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</si>
  <si>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</si>
  <si>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</si>
  <si>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</si>
  <si>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09/2020</t>
  </si>
  <si>
    <t>מגדל מקפת קרנות פנסיה וקופות גמל בע"מ</t>
  </si>
  <si>
    <t>מגדל מקפת משלימה (מספר אוצר 659) - מסלול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</si>
  <si>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</si>
  <si>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</si>
  <si>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</si>
  <si>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</si>
  <si>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</si>
  <si>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</si>
  <si>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</si>
  <si>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</si>
  <si>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</si>
  <si>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</si>
  <si>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</si>
  <si>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</si>
  <si>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</si>
  <si>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</si>
  <si>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</si>
  <si>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</si>
  <si>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</si>
  <si>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</si>
  <si>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</si>
  <si>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</si>
  <si>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</si>
  <si>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</si>
  <si>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</si>
  <si>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</si>
  <si>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</si>
  <si>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</si>
  <si>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</si>
  <si>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</si>
  <si>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</si>
  <si>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</si>
  <si>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</si>
  <si>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</si>
  <si>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</si>
  <si>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</si>
  <si>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</si>
  <si>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</si>
  <si>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</si>
  <si>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</si>
  <si>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</si>
  <si>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</si>
  <si>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</si>
  <si>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</si>
  <si>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</si>
  <si>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</si>
  <si>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</si>
  <si>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</si>
  <si>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</si>
  <si>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</si>
  <si>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</si>
  <si>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</si>
  <si>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</si>
  <si>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</si>
  <si>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</si>
  <si>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</si>
  <si>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</si>
  <si>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</si>
  <si>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</si>
  <si>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</si>
  <si>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</si>
  <si>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</si>
  <si>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</si>
  <si>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</si>
  <si>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</si>
  <si>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</si>
  <si>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</si>
  <si>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</si>
  <si>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</si>
  <si>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</si>
  <si>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</si>
  <si>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</si>
  <si>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</si>
  <si>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</si>
  <si>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</si>
  <si>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</si>
  <si>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</si>
  <si>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</si>
  <si>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</si>
  <si>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</si>
  <si>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</si>
  <si>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</si>
  <si>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</si>
  <si>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</si>
  <si>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</si>
  <si>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</si>
  <si>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</si>
  <si>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</si>
  <si>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</si>
  <si>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</si>
  <si>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</si>
  <si>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</si>
  <si>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</si>
  <si>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</si>
  <si>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</si>
  <si>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</si>
  <si>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</si>
  <si>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</si>
  <si>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</si>
  <si>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</si>
  <si>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</si>
  <si>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</si>
  <si>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</si>
  <si>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</si>
  <si>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</si>
  <si>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</si>
  <si>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</si>
  <si>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</si>
  <si>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</si>
  <si>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</si>
  <si>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</si>
  <si>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</si>
  <si>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</si>
  <si>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</si>
  <si>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</si>
  <si>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</si>
  <si>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</si>
  <si>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</si>
  <si>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</si>
  <si>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</si>
  <si>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</si>
  <si>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</si>
  <si>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</si>
  <si>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</si>
  <si>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</si>
  <si>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</si>
  <si>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</si>
  <si>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</si>
  <si>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</si>
  <si>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</si>
  <si>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</si>
  <si>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</si>
  <si>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</si>
  <si>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</si>
  <si>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</si>
  <si>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</si>
  <si>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</si>
  <si>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</si>
  <si>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</si>
  <si>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</si>
  <si>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</si>
  <si>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</si>
  <si>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</si>
  <si>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</si>
  <si>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</si>
  <si>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</si>
  <si>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</si>
  <si>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</si>
  <si>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</si>
  <si>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</si>
  <si>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</si>
  <si>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</si>
  <si>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</si>
  <si>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</si>
  <si>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</si>
  <si>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</si>
  <si>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</si>
  <si>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</si>
  <si>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</si>
  <si>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</si>
  <si>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</si>
  <si>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</si>
  <si>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</si>
  <si>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</si>
  <si>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</si>
  <si>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</si>
  <si>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</si>
  <si>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</si>
  <si>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</si>
  <si>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</si>
  <si>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</si>
  <si>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</si>
  <si>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</si>
  <si>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</si>
  <si>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</si>
  <si>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</si>
  <si>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</si>
  <si>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</si>
  <si>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</si>
  <si>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</si>
  <si>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</si>
  <si>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</si>
  <si>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</si>
  <si>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</si>
  <si>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</si>
  <si>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</si>
  <si>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</si>
  <si>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</si>
  <si>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</si>
  <si>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</si>
  <si>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</si>
  <si>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</si>
  <si>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</si>
  <si>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</si>
  <si>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</si>
  <si>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</si>
  <si>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</si>
  <si>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</si>
  <si>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</si>
  <si>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</si>
  <si>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</si>
  <si>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</si>
  <si>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</si>
  <si>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</si>
  <si>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</si>
  <si>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</si>
  <si>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</si>
  <si>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</si>
  <si>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</si>
  <si>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</si>
  <si>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</si>
  <si>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</si>
  <si>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</si>
  <si>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</si>
  <si>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</si>
  <si>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</si>
  <si>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</si>
  <si>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</si>
  <si>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</si>
  <si>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</si>
  <si>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</si>
  <si>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</si>
  <si>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</si>
  <si>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</si>
  <si>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</si>
  <si>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</si>
  <si>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</si>
  <si>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</si>
  <si>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</si>
  <si>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</si>
  <si>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</si>
  <si>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</si>
  <si>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</si>
  <si>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</si>
  <si>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</si>
  <si>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</si>
  <si>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</si>
  <si>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</si>
  <si>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</si>
  <si>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</si>
  <si>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</si>
  <si>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</si>
  <si>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</si>
  <si>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</si>
  <si>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</si>
  <si>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</si>
  <si>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</si>
  <si>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</si>
  <si>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</si>
  <si>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</si>
  <si>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</si>
  <si>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</si>
  <si>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</si>
  <si>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</si>
  <si>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</si>
  <si>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</si>
  <si>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</si>
  <si>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</si>
  <si>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</si>
  <si>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</si>
  <si>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</si>
  <si>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</si>
  <si>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</si>
  <si>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</si>
  <si>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</si>
  <si>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</si>
  <si>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</si>
  <si>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</si>
  <si>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</si>
  <si>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</si>
  <si>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</si>
  <si>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</si>
  <si>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</si>
  <si>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</si>
  <si>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</si>
  <si>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</si>
  <si>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</si>
  <si>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</si>
  <si>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</si>
  <si>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</si>
  <si>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</si>
  <si>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</si>
  <si>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</si>
  <si>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</si>
  <si>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</si>
  <si>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</si>
  <si>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</si>
  <si>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</si>
  <si>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</si>
  <si>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</si>
  <si>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</si>
  <si>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</si>
  <si>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</si>
  <si>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</si>
  <si>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</si>
  <si>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</si>
  <si>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</si>
  <si>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</si>
  <si>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</si>
  <si>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</si>
  <si>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</si>
  <si>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</si>
  <si>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</si>
  <si>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</si>
  <si>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</si>
  <si>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</si>
  <si>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</si>
  <si>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</si>
  <si>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</si>
  <si>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</si>
  <si>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</si>
  <si>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</si>
  <si>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</si>
  <si>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</si>
  <si>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</si>
  <si>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</si>
  <si>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</si>
  <si>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</si>
  <si>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</si>
  <si>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</si>
  <si>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</si>
  <si>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</si>
  <si>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</si>
  <si>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</si>
  <si>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</si>
  <si>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</si>
  <si>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</si>
  <si>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</si>
  <si>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</si>
  <si>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</si>
  <si>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</si>
  <si>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</si>
  <si>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</si>
  <si>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</si>
  <si>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</si>
  <si>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</si>
  <si>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</si>
  <si>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</si>
  <si>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</si>
  <si>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</si>
  <si>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</si>
  <si>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</si>
  <si>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</si>
  <si>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</si>
  <si>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</si>
  <si>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</si>
  <si>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</si>
  <si>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</si>
  <si>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</si>
  <si>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</si>
  <si>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</si>
  <si>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</si>
  <si>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</si>
  <si>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</si>
  <si>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</si>
  <si>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</si>
  <si>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</si>
  <si>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</si>
  <si>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</si>
  <si>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</si>
  <si>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</si>
  <si>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</si>
  <si>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</si>
  <si>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</si>
  <si>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</si>
  <si>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</si>
  <si>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</si>
  <si>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</si>
  <si>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</si>
  <si>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</si>
  <si>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</si>
  <si>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</si>
  <si>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</si>
  <si>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</si>
  <si>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</si>
  <si>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</si>
  <si>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</si>
  <si>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</si>
  <si>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</si>
  <si>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</si>
  <si>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</si>
  <si>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</si>
  <si>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</si>
  <si>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</si>
  <si>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</si>
  <si>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</si>
  <si>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</si>
  <si>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</si>
  <si>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</si>
  <si>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</si>
  <si>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</si>
  <si>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</si>
  <si>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</si>
  <si>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</si>
  <si>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</si>
  <si>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</si>
  <si>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</si>
  <si>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</si>
  <si>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</si>
  <si>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</si>
  <si>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</si>
  <si>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</si>
  <si>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</si>
  <si>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</si>
  <si>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</si>
  <si>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</si>
  <si>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</si>
  <si>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</si>
  <si>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</si>
  <si>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</si>
  <si>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</si>
  <si>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</si>
  <si>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</si>
  <si>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</si>
  <si>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</si>
  <si>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</si>
  <si>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</si>
  <si>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</si>
  <si>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</si>
  <si>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</si>
  <si>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</si>
  <si>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</si>
  <si>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</si>
  <si>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</si>
  <si>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</si>
  <si>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</si>
  <si>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</si>
  <si>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</si>
  <si>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</si>
  <si>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</si>
  <si>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</si>
  <si>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</si>
  <si>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</si>
  <si>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</si>
  <si>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</si>
  <si>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</si>
  <si>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</si>
  <si>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</si>
  <si>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</si>
  <si>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</si>
  <si>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</si>
  <si>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</si>
  <si>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</si>
  <si>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</si>
  <si>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</si>
  <si>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</si>
  <si>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</si>
  <si>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</si>
  <si>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</si>
  <si>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</si>
  <si>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</si>
  <si>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</si>
  <si>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</si>
  <si>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</si>
  <si>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</si>
  <si>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</si>
  <si>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</si>
  <si>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</si>
  <si>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</si>
  <si>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</si>
  <si>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</si>
  <si>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</si>
  <si>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</si>
  <si>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</si>
  <si>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</si>
  <si>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</si>
  <si>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</si>
  <si>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</si>
  <si>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</si>
  <si>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</si>
  <si>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</si>
  <si>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</si>
  <si>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</si>
  <si>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</si>
  <si>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</si>
  <si>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</si>
  <si>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</si>
  <si>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</si>
  <si>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</si>
  <si>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</si>
  <si>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</si>
  <si>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</si>
  <si>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</si>
  <si>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</si>
  <si>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</si>
  <si>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</si>
  <si>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</si>
  <si>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</si>
  <si>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</si>
  <si>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</si>
  <si>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</si>
  <si>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</si>
  <si>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</si>
  <si>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</si>
  <si>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</si>
  <si>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</si>
  <si>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</si>
  <si>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</si>
  <si>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</si>
  <si>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</si>
  <si>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</si>
  <si>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</si>
  <si>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</si>
  <si>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</si>
  <si>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</si>
  <si>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</si>
  <si>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</si>
  <si>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</si>
  <si>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</si>
  <si>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</si>
  <si>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</si>
  <si>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</si>
  <si>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</si>
  <si>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</si>
  <si>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</si>
  <si>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</si>
  <si>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</si>
  <si>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</si>
  <si>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</si>
  <si>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</si>
  <si>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</si>
  <si>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</si>
  <si>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</si>
  <si>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</si>
  <si>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</si>
  <si>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</si>
  <si>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</si>
  <si>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</si>
  <si>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</si>
  <si>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</si>
  <si>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</si>
  <si>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</si>
  <si>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</si>
  <si>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</si>
  <si>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</si>
  <si>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</si>
  <si>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</si>
  <si>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</si>
  <si>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</si>
  <si>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</si>
  <si>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</si>
  <si>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</si>
  <si>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</si>
  <si>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</si>
  <si>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</si>
  <si>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</si>
  <si>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</si>
  <si>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</si>
  <si>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</si>
  <si>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</si>
  <si>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</si>
  <si>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</si>
  <si>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</si>
  <si>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</si>
  <si>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</si>
  <si>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</si>
  <si>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</si>
  <si>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</si>
  <si>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</si>
  <si>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</si>
  <si>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</si>
  <si>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</si>
  <si>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</si>
  <si>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</si>
  <si>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</si>
  <si>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</si>
  <si>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</si>
  <si>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</si>
  <si>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</si>
  <si>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</si>
  <si>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</si>
  <si>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</si>
  <si>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</si>
  <si>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</si>
  <si>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</si>
  <si>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</si>
  <si>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</si>
  <si>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</si>
  <si>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</si>
  <si>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</si>
  <si>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</si>
  <si>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</si>
  <si>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</si>
  <si>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</si>
  <si>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</si>
  <si>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</si>
  <si>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</si>
  <si>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</si>
  <si>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</si>
  <si>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</si>
  <si>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</si>
  <si>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</si>
  <si>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</si>
  <si>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</si>
  <si>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</si>
  <si>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</si>
  <si>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</si>
  <si>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</si>
  <si>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</si>
  <si>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</si>
  <si>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</si>
  <si>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</si>
  <si>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</si>
  <si>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</si>
  <si>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</si>
  <si>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</si>
  <si>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</si>
  <si>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</si>
  <si>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</si>
  <si>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</si>
  <si>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</si>
  <si>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</si>
  <si>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</si>
  <si>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</si>
  <si>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</si>
  <si>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</si>
  <si>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</si>
  <si>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</si>
  <si>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</si>
  <si>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</si>
  <si>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</si>
  <si>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</si>
  <si>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</si>
  <si>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</si>
  <si>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</si>
  <si>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</si>
  <si>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</si>
  <si>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</si>
  <si>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</si>
  <si>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</si>
  <si>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</si>
  <si>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</si>
  <si>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</si>
  <si>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</si>
  <si>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</si>
  <si>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</si>
  <si>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</si>
  <si>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</si>
  <si>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</si>
  <si>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</si>
  <si>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</si>
  <si>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</si>
  <si>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</si>
  <si>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</si>
  <si>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</si>
  <si>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</si>
  <si>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</si>
  <si>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</si>
  <si>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</si>
  <si>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</si>
  <si>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</si>
  <si>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</si>
  <si>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</si>
  <si>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</si>
  <si>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</si>
  <si>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</si>
  <si>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</si>
  <si>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</si>
  <si>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</si>
  <si>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</si>
  <si>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</si>
  <si>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</si>
  <si>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</si>
  <si>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</si>
  <si>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</si>
  <si>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</si>
  <si>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</si>
  <si>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</si>
  <si>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</si>
  <si>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</si>
  <si>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</si>
  <si>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</si>
  <si>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</si>
  <si>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</si>
  <si>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</si>
  <si>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</si>
  <si>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</si>
  <si>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</si>
  <si>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</si>
  <si>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</si>
  <si>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</si>
  <si>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</si>
  <si>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</si>
  <si>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</si>
  <si>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</si>
  <si>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</si>
  <si>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</si>
  <si>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</si>
  <si>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</si>
  <si>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</si>
  <si>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</si>
  <si>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</si>
  <si>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</si>
  <si>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</si>
  <si>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</si>
  <si>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</si>
  <si>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</si>
  <si>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</si>
  <si>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</si>
  <si>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</si>
  <si>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</si>
  <si>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</si>
  <si>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</si>
  <si>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</si>
  <si>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</si>
  <si>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</si>
  <si>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</si>
  <si>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</si>
  <si>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</si>
  <si>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</si>
  <si>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</si>
  <si>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</si>
  <si>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</si>
  <si>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</si>
  <si>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</si>
  <si>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</si>
  <si>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</si>
  <si>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</si>
  <si>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</si>
  <si>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</si>
  <si>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</si>
  <si>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</si>
  <si>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</si>
  <si>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</si>
  <si>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</si>
  <si>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</si>
  <si>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</si>
  <si>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</si>
  <si>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</si>
  <si>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</si>
  <si>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</si>
  <si>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</si>
  <si>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</si>
  <si>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</si>
  <si>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</si>
  <si>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</si>
  <si>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</si>
  <si>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</si>
  <si>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</si>
  <si>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</si>
  <si>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</si>
  <si>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</si>
  <si>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</si>
  <si>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</si>
  <si>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</si>
  <si>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</si>
  <si>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</si>
  <si>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</si>
  <si>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</si>
  <si>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</si>
  <si>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</si>
  <si>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</si>
  <si>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</si>
  <si>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</si>
  <si>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</si>
  <si>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</si>
  <si>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</si>
  <si>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</si>
  <si>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</si>
  <si>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</si>
  <si>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</si>
  <si>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</si>
  <si>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</si>
  <si>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</si>
  <si>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</si>
  <si>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</si>
  <si>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</si>
  <si>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</si>
  <si>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</si>
  <si>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</si>
  <si>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</si>
  <si>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</si>
  <si>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</si>
  <si>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</si>
  <si>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</si>
  <si>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</si>
  <si>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</si>
  <si>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</si>
  <si>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</si>
  <si>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</si>
  <si>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</si>
  <si>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</si>
  <si>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</si>
  <si>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</si>
  <si>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</si>
  <si>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</si>
  <si>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</si>
  <si>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</si>
  <si>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</si>
  <si>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</si>
  <si>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</si>
  <si>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</si>
  <si>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</si>
  <si>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</si>
  <si>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</si>
  <si>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</si>
  <si>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</si>
  <si>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</si>
  <si>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</si>
  <si>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</si>
  <si>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</si>
  <si>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</si>
  <si>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</si>
  <si>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</si>
  <si>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</si>
  <si>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</si>
  <si>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</si>
  <si>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</si>
  <si>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</si>
  <si>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</si>
  <si>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</si>
  <si>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</si>
  <si>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</si>
  <si>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</si>
  <si>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</si>
  <si>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</si>
  <si>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</si>
  <si>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</si>
  <si>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</si>
  <si>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</si>
  <si>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</si>
  <si>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</si>
  <si>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</si>
  <si>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</si>
  <si>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</si>
  <si>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</si>
  <si>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</si>
  <si>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</si>
  <si>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</si>
  <si>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</si>
  <si>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</si>
  <si>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</si>
  <si>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</si>
  <si>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</si>
  <si>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</si>
  <si>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</si>
  <si>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</si>
  <si>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</si>
  <si>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</si>
  <si>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</si>
  <si>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</si>
  <si>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</si>
  <si>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</si>
  <si>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</si>
  <si>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</si>
  <si>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</si>
  <si>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</si>
  <si>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</si>
  <si>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</si>
  <si>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</si>
  <si>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</si>
  <si>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</si>
  <si>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</si>
  <si>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</si>
  <si>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</si>
  <si>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</si>
  <si>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</si>
  <si>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</si>
  <si>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</si>
  <si>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</si>
  <si>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</si>
  <si>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</si>
  <si>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</si>
  <si>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</si>
  <si>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</si>
  <si>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</si>
  <si>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</si>
  <si>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</si>
  <si>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</si>
  <si>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</si>
  <si>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</si>
  <si>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</si>
  <si>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</si>
  <si>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</si>
  <si>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</si>
  <si>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</si>
  <si>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</si>
  <si>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</si>
  <si>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</si>
  <si>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</si>
  <si>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</si>
  <si>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</si>
  <si>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</si>
  <si>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</si>
  <si>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</si>
  <si>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</si>
  <si>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</si>
  <si>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</si>
  <si>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</si>
  <si>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</si>
  <si>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</si>
  <si>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</si>
  <si>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</si>
  <si>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</si>
  <si>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</si>
  <si>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</si>
  <si>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</si>
  <si>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</si>
  <si>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</si>
  <si>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</si>
  <si>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</si>
  <si>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</si>
  <si>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</si>
  <si>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</si>
  <si>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</si>
  <si>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</si>
  <si>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</si>
  <si>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</si>
  <si>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</si>
  <si>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</si>
  <si>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</si>
  <si>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</si>
  <si>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</si>
  <si>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</si>
  <si>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</si>
  <si>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</si>
  <si>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</si>
  <si>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</si>
  <si>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</si>
  <si>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</si>
  <si>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</si>
  <si>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</si>
  <si>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</si>
  <si>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</si>
  <si>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</si>
  <si>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</si>
  <si>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</si>
  <si>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</si>
  <si>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</si>
  <si>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</si>
  <si>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</si>
  <si>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</si>
  <si>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</si>
  <si>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</si>
  <si>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</si>
  <si>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</si>
  <si>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</si>
  <si>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</si>
  <si>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</si>
  <si>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</si>
  <si>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</si>
  <si>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</si>
  <si>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</si>
  <si>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</si>
  <si>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</si>
  <si>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</si>
  <si>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</si>
  <si>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</si>
  <si>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</si>
  <si>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</si>
  <si>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</si>
  <si>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</si>
  <si>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</si>
  <si>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</si>
  <si>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</si>
  <si>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</si>
  <si>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</si>
  <si>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</si>
  <si>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</si>
  <si>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</si>
  <si>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</si>
  <si>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</si>
  <si>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</si>
  <si>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</si>
  <si>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</si>
  <si>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</si>
  <si>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</si>
  <si>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</si>
  <si>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</si>
  <si>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</si>
  <si>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</si>
  <si>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</si>
  <si>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</si>
  <si>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</si>
  <si>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</si>
  <si>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</si>
  <si>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</si>
  <si>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</si>
  <si>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</si>
  <si>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</si>
  <si>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</si>
  <si>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</si>
  <si>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</si>
  <si>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</si>
  <si>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</si>
  <si>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</si>
  <si>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</si>
  <si>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</si>
  <si>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</si>
  <si>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</si>
  <si>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</si>
  <si>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</si>
  <si>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</si>
  <si>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</si>
  <si>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</si>
  <si>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</si>
  <si>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</si>
  <si>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</si>
  <si>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</si>
  <si>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</si>
  <si>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</si>
  <si>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</si>
  <si>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</si>
  <si>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</si>
  <si>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</si>
  <si>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</si>
  <si>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</si>
  <si>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</si>
  <si>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</si>
  <si>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</si>
  <si>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</si>
  <si>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</si>
  <si>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</si>
  <si>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</si>
  <si>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</si>
  <si>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</si>
  <si>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</si>
  <si>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</si>
  <si>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</si>
  <si>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</si>
  <si>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</si>
  <si>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</si>
  <si>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</si>
  <si>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</si>
  <si>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</si>
  <si>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</si>
  <si>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</si>
  <si>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</si>
  <si>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</si>
  <si>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</si>
  <si>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</si>
  <si>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</si>
  <si>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</si>
  <si>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</si>
  <si>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</si>
  <si>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</si>
  <si>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</si>
  <si>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</si>
  <si>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</si>
  <si>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</si>
  <si>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</si>
  <si>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</si>
  <si>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</si>
  <si>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</si>
  <si>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</si>
  <si>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</si>
  <si>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</si>
  <si>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</si>
  <si>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</si>
  <si>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</si>
  <si>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</si>
  <si>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</si>
  <si>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</si>
  <si>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</si>
  <si>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</si>
  <si>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</si>
  <si>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</si>
  <si>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</si>
  <si>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</si>
  <si>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</si>
  <si>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</si>
  <si>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</si>
  <si>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</si>
  <si>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</si>
  <si>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</si>
  <si>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</si>
  <si>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</si>
  <si>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</si>
  <si>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</si>
  <si>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</si>
  <si>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</si>
  <si>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</si>
  <si>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</si>
  <si>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</si>
  <si>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</si>
  <si>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</si>
  <si>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</si>
  <si>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</si>
  <si>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</si>
  <si>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</si>
  <si>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</si>
  <si>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</si>
  <si>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</si>
  <si>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</si>
  <si>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</si>
  <si>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</si>
  <si>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</si>
  <si>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</si>
  <si>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</si>
  <si>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</si>
  <si>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</si>
  <si>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</si>
  <si>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</si>
  <si>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</si>
  <si>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</si>
  <si>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</si>
  <si>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</si>
  <si>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</si>
  <si>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</si>
  <si>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</si>
  <si>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</si>
  <si>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</si>
  <si>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</si>
  <si>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</si>
  <si>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</si>
  <si>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</si>
  <si>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</si>
  <si>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</si>
  <si>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</si>
  <si>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</si>
  <si>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</si>
  <si>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</si>
  <si>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</si>
  <si>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</si>
  <si>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</si>
  <si>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</si>
  <si>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</si>
  <si>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</si>
  <si>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</si>
  <si>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</si>
  <si>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</si>
  <si>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</si>
  <si>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</si>
  <si>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</si>
  <si>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</si>
  <si>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</si>
  <si>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</si>
  <si>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</si>
  <si>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</si>
  <si>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</si>
  <si>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</si>
  <si>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</si>
  <si>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</si>
  <si>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</si>
  <si>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</si>
  <si>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</si>
  <si>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</si>
  <si>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</si>
  <si>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</si>
  <si>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</si>
  <si>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</si>
  <si>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</si>
  <si>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</si>
  <si>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</si>
  <si>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</si>
  <si>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</si>
  <si>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</si>
  <si>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</si>
  <si>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</si>
  <si>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</si>
  <si>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</si>
  <si>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</si>
  <si>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</si>
  <si>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</si>
  <si>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</si>
  <si>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</si>
  <si>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</si>
  <si>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</si>
  <si>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</si>
  <si>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</si>
  <si>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</si>
  <si>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</si>
  <si>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</si>
  <si>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</si>
  <si>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</si>
  <si>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</si>
  <si>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</si>
  <si>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</si>
  <si>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</si>
  <si>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</si>
  <si>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</si>
  <si>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</si>
  <si>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</si>
  <si>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</si>
  <si>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</si>
  <si>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</si>
  <si>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</si>
  <si>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</si>
  <si>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</si>
  <si>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</si>
  <si>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</si>
  <si>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</si>
  <si>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</si>
  <si>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</si>
  <si>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</si>
  <si>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</si>
  <si>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</si>
  <si>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</si>
  <si>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</si>
  <si>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</si>
  <si>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</si>
  <si>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</si>
  <si>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</si>
  <si>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</si>
  <si>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</si>
  <si>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</si>
  <si>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</si>
  <si>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</si>
  <si>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</si>
  <si>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</si>
  <si>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</si>
  <si>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</si>
  <si>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</si>
  <si>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</si>
  <si>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</si>
  <si>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</si>
  <si>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</si>
  <si>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</si>
  <si>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</si>
  <si>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</si>
  <si>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</si>
  <si>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</si>
  <si>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</si>
  <si>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</si>
  <si>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</si>
  <si>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</si>
  <si>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</si>
  <si>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</si>
  <si>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</si>
  <si>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</si>
  <si>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</si>
  <si>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</si>
  <si>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</si>
  <si>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</si>
  <si>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</si>
  <si>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</si>
  <si>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</si>
  <si>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</si>
  <si>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</si>
  <si>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</si>
  <si>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</si>
  <si>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</si>
  <si>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</si>
  <si>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</si>
  <si>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</si>
  <si>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</si>
  <si>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</si>
  <si>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</si>
  <si>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</si>
  <si>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</si>
  <si>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</si>
  <si>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</si>
  <si>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</si>
  <si>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</si>
  <si>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</si>
  <si>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</si>
  <si>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</si>
  <si>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</si>
  <si>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</si>
  <si>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</si>
  <si>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</si>
  <si>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</si>
  <si>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</si>
  <si>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</si>
  <si>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</si>
  <si>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</si>
  <si>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</si>
  <si>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</si>
  <si>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</si>
  <si>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</si>
  <si>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</si>
  <si>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</si>
  <si>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</si>
  <si>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</si>
  <si>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</si>
  <si>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</si>
  <si>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</si>
  <si>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</si>
  <si>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</si>
  <si>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</si>
  <si>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</si>
  <si>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</si>
  <si>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</si>
  <si>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</si>
  <si>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</si>
  <si>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</si>
  <si>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</si>
  <si>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</si>
  <si>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</si>
  <si>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</si>
  <si>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</si>
  <si>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</si>
  <si>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</si>
  <si>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</si>
  <si>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</si>
  <si>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</si>
  <si>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</si>
  <si>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</si>
  <si>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</si>
  <si>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</si>
  <si>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</si>
  <si>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</si>
  <si>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</si>
  <si>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</si>
  <si>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</si>
  <si>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</si>
  <si>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</si>
  <si>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</si>
  <si>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</si>
  <si>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</si>
  <si>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</si>
  <si>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</si>
  <si>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</si>
  <si>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</si>
  <si>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</si>
  <si>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</si>
  <si>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</si>
  <si>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</si>
  <si>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</si>
  <si>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</si>
  <si>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</si>
  <si>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</si>
  <si>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</si>
  <si>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</si>
  <si>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</si>
  <si>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</si>
  <si>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</si>
  <si>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</si>
  <si>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</si>
  <si>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</si>
  <si>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</si>
  <si>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</si>
  <si>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</si>
  <si>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</si>
  <si>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</si>
  <si>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</si>
  <si>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</si>
  <si>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</si>
  <si>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</si>
  <si>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</si>
  <si>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</si>
  <si>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</si>
  <si>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</si>
  <si>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</si>
  <si>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</si>
  <si>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</si>
  <si>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</si>
  <si>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</si>
  <si>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</si>
  <si>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</si>
  <si>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</si>
  <si>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</si>
  <si>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</si>
  <si>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</si>
  <si>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</si>
  <si>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</si>
  <si>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</si>
  <si>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</si>
  <si>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</si>
  <si>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</si>
  <si>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</si>
  <si>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</si>
  <si>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</si>
  <si>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</si>
  <si>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</si>
  <si>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</si>
  <si>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</si>
  <si>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</si>
  <si>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</si>
  <si>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</si>
  <si>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</si>
  <si>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</si>
  <si>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</si>
  <si>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</si>
  <si>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</si>
  <si>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</si>
  <si>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</si>
  <si>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</si>
  <si>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</si>
  <si>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</si>
  <si>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</si>
  <si>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</si>
  <si>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</si>
  <si>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</si>
  <si>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</si>
  <si>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</si>
  <si>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</si>
  <si>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</si>
  <si>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</si>
  <si>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</si>
  <si>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</si>
  <si>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</si>
  <si>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</si>
  <si>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</si>
  <si>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</si>
  <si>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</si>
  <si>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</si>
  <si>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</si>
  <si>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</si>
  <si>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</si>
  <si>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</si>
  <si>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</si>
  <si>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</si>
  <si>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</si>
  <si>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</si>
  <si>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</si>
  <si>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</si>
  <si>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</si>
  <si>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</si>
  <si>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</si>
  <si>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</si>
  <si>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</si>
  <si>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</si>
  <si>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</si>
  <si>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</si>
  <si>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</si>
  <si>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</si>
  <si>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</si>
  <si>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</si>
  <si>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</si>
  <si>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</si>
  <si>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</si>
  <si>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</si>
  <si>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</si>
  <si>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</si>
  <si>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</si>
  <si>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</si>
  <si>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</si>
  <si>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</si>
  <si>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</si>
  <si>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</si>
  <si>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</si>
  <si>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</si>
  <si>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</si>
  <si>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</si>
  <si>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</si>
  <si>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</si>
  <si>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</si>
  <si>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</si>
  <si>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</si>
  <si>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</si>
  <si>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</si>
  <si>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</si>
  <si>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</si>
  <si>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</si>
  <si>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</si>
  <si>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</si>
  <si>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</si>
  <si>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</si>
  <si>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</si>
  <si>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</si>
  <si>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</si>
  <si>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</si>
  <si>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</si>
  <si>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</si>
  <si>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</si>
  <si>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</si>
  <si>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</si>
  <si>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</si>
  <si>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</si>
  <si>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</si>
  <si>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</si>
  <si>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</si>
  <si>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</si>
  <si>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</si>
  <si>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</si>
  <si>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</si>
  <si>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</si>
  <si>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</si>
  <si>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</si>
  <si>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</si>
  <si>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</si>
  <si>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</si>
  <si>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</si>
  <si>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</si>
  <si>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</si>
  <si>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</si>
  <si>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</si>
  <si>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</si>
  <si>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</si>
  <si>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</si>
  <si>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</si>
  <si>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</si>
  <si>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</si>
  <si>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</si>
  <si>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</si>
  <si>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</si>
  <si>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</si>
  <si>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</si>
  <si>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</si>
  <si>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</si>
  <si>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</si>
  <si>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</si>
  <si>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</si>
  <si>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</si>
  <si>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</si>
  <si>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</si>
  <si>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</si>
  <si>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</si>
  <si>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</si>
  <si>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</si>
  <si>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</si>
  <si>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</si>
  <si>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</si>
  <si>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</si>
  <si>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</si>
  <si>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</si>
  <si>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</si>
  <si>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</si>
  <si>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</si>
  <si>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</si>
  <si>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</si>
  <si>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</si>
  <si>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</si>
  <si>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</si>
  <si>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</si>
  <si>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</si>
  <si>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</si>
  <si>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</si>
  <si>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</si>
  <si>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</si>
  <si>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</si>
  <si>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</si>
  <si>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</si>
  <si>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</si>
  <si>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</si>
  <si>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</si>
  <si>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</si>
  <si>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</si>
  <si>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</si>
  <si>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</si>
  <si>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</si>
  <si>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</si>
  <si>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</si>
  <si>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</si>
  <si>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</si>
  <si>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</si>
  <si>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</si>
  <si>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</si>
  <si>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</si>
  <si>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</si>
  <si>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</si>
  <si>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</si>
  <si>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</si>
  <si>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</si>
  <si>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</si>
  <si>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</si>
  <si>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</si>
  <si>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</si>
  <si>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</si>
  <si>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</si>
  <si>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</si>
  <si>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</si>
  <si>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</si>
  <si>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</si>
  <si>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</si>
  <si>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</si>
  <si>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</si>
  <si>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</si>
  <si>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</si>
  <si>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</si>
  <si>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</si>
  <si>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</si>
  <si>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</si>
  <si>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</si>
  <si>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</si>
  <si>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</si>
  <si>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</si>
  <si>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</si>
  <si>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</si>
  <si>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</si>
  <si>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</si>
  <si>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</si>
  <si>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</si>
  <si>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</si>
  <si>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</si>
  <si>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</si>
  <si>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</si>
  <si>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</si>
  <si>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</si>
  <si>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</si>
  <si>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</si>
  <si>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</si>
  <si>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</si>
  <si>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</si>
  <si>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</si>
  <si>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</si>
  <si>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</si>
  <si>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</si>
  <si>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</si>
  <si>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</si>
  <si>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</si>
  <si>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</si>
  <si>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</si>
  <si>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</si>
  <si>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</si>
  <si>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</si>
  <si>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</si>
  <si>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</si>
  <si>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</si>
  <si>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</si>
  <si>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</si>
  <si>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</si>
  <si>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</si>
  <si>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</si>
  <si>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</si>
  <si>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</si>
  <si>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</si>
  <si>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</si>
  <si>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</si>
  <si>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</si>
  <si>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</si>
  <si>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</si>
  <si>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</si>
  <si>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</si>
  <si>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</si>
  <si>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</si>
  <si>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</si>
  <si>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</si>
  <si>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</si>
  <si>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</si>
  <si>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</si>
  <si>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</si>
  <si>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</si>
  <si>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</si>
  <si>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</si>
  <si>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</si>
  <si>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</si>
  <si>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</si>
  <si>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</si>
  <si>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</si>
  <si>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</si>
  <si>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</si>
  <si>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</si>
  <si>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</si>
  <si>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</si>
  <si>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</si>
  <si>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</si>
  <si>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</si>
  <si>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</si>
  <si>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</si>
  <si>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</si>
  <si>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</si>
  <si>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</si>
  <si>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</si>
  <si>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</si>
  <si>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</si>
  <si>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</si>
  <si>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</si>
  <si>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</si>
  <si>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</si>
  <si>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</si>
  <si>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</si>
  <si>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</si>
  <si>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</si>
  <si>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</si>
  <si>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</si>
  <si>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</si>
  <si>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</si>
  <si>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</si>
  <si>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</si>
  <si>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</si>
  <si>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</si>
  <si>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</si>
  <si>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</si>
  <si>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</si>
  <si>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</si>
  <si>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</si>
  <si>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</si>
  <si>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</si>
  <si>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</si>
  <si>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</si>
  <si>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</si>
  <si>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</si>
  <si>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</si>
  <si>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</si>
  <si>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</si>
  <si>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</si>
  <si>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</si>
  <si>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</si>
  <si>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</si>
  <si>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</si>
  <si>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</si>
  <si>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</si>
  <si>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</si>
  <si>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</si>
  <si>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</si>
  <si>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</si>
  <si>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</si>
  <si>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</si>
  <si>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</si>
  <si>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</si>
  <si>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</si>
  <si>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</si>
  <si>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</si>
  <si>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</si>
  <si>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</si>
  <si>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</si>
  <si>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</si>
  <si>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</si>
  <si>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</si>
  <si>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</si>
  <si>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</si>
  <si>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</si>
  <si>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</si>
  <si>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</si>
  <si>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</si>
  <si>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</si>
  <si>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</si>
  <si>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</si>
  <si>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</si>
  <si>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</si>
  <si>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</si>
  <si>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</si>
  <si>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</si>
  <si>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</si>
  <si>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</si>
  <si>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</si>
  <si>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</si>
  <si>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</si>
  <si>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</si>
  <si>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</si>
  <si>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</si>
  <si>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</si>
  <si>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</si>
  <si>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</si>
  <si>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</si>
  <si>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</si>
  <si>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</si>
  <si>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</si>
  <si>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</si>
  <si>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</si>
  <si>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</si>
  <si>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</si>
  <si>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</si>
  <si>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</si>
  <si>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</si>
  <si>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</si>
  <si>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</si>
  <si>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</si>
  <si>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</si>
  <si>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</si>
  <si>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</si>
  <si>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</si>
  <si>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</si>
  <si>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</si>
  <si>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</si>
  <si>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</si>
  <si>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</si>
  <si>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</si>
  <si>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</si>
  <si>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</si>
  <si>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</si>
  <si>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</si>
  <si>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</si>
  <si>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</si>
  <si>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</si>
  <si>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</si>
  <si>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</si>
  <si>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next insurance</t>
  </si>
  <si>
    <t>USBT INVESTOR HOLDCO 2 LP*</t>
  </si>
  <si>
    <t>סה"כ קרנות השקעה</t>
  </si>
  <si>
    <t>סה"כ קרנות השקעה בישראל</t>
  </si>
  <si>
    <t xml:space="preserve"> Accelmed Partners II</t>
  </si>
  <si>
    <t>סה"כ קרנות השקעה בחו"ל</t>
  </si>
  <si>
    <t>Strategic Investors Fund X</t>
  </si>
  <si>
    <t xml:space="preserve"> SDP IV</t>
  </si>
  <si>
    <t>Arcmont SLF II</t>
  </si>
  <si>
    <t>Insight Partners XI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</si>
  <si>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</si>
  <si>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</si>
  <si>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</si>
  <si>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</si>
  <si>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</si>
  <si>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</si>
  <si>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</si>
  <si>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</si>
  <si>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</si>
  <si>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</si>
  <si>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</si>
  <si>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</si>
  <si>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</si>
  <si>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</si>
  <si>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</si>
  <si>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</si>
  <si>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</si>
  <si>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</si>
  <si>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</si>
  <si>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</si>
  <si>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</si>
  <si>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</si>
  <si>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</si>
  <si>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</si>
  <si>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</si>
  <si>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</si>
  <si>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</si>
  <si>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</si>
  <si>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</si>
  <si>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3.4206 04-11-20 (10) -124</t>
  </si>
  <si>
    <t>10000370</t>
  </si>
  <si>
    <t>+ILS/-USD 3.427 15-12-20 (10) -440</t>
  </si>
  <si>
    <t>10000162</t>
  </si>
  <si>
    <t>+ILS/-USD 3.4305 04-11-20 (20) -125</t>
  </si>
  <si>
    <t>10000141</t>
  </si>
  <si>
    <t>+ILS/-USD 3.4315 01-12-20 (10) -395</t>
  </si>
  <si>
    <t>10000168</t>
  </si>
  <si>
    <t>+ILS/-USD 3.437 27-10-20 (12) -120</t>
  </si>
  <si>
    <t>10000393</t>
  </si>
  <si>
    <t>+ILS/-USD 3.4379 04-11-20 (11) -126</t>
  </si>
  <si>
    <t>10000138</t>
  </si>
  <si>
    <t>+ILS/-USD 3.4457 18-11-20 (20) -143</t>
  </si>
  <si>
    <t>10000025</t>
  </si>
  <si>
    <t>+ILS/-USD 3.4498 18-11-20 (11) -142</t>
  </si>
  <si>
    <t>+ILS/-USD 3.4506 19-11-20 (20) -144</t>
  </si>
  <si>
    <t>10000027</t>
  </si>
  <si>
    <t>+ILS/-USD 3.51765 15-03-21 (12) -418.5</t>
  </si>
  <si>
    <t>10000103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</si>
  <si>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</si>
  <si>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</si>
  <si>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</si>
  <si>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</si>
  <si>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</si>
  <si>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</si>
  <si>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</si>
  <si>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</si>
  <si>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</si>
  <si>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</si>
  <si>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</si>
  <si>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</si>
  <si>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</si>
  <si>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</si>
  <si>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</si>
  <si>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</si>
  <si>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</si>
  <si>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</si>
  <si>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</si>
  <si>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</si>
  <si>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</si>
  <si>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</si>
  <si>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</si>
  <si>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</si>
  <si>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</si>
  <si>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</si>
  <si>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</si>
  <si>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</si>
  <si>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</si>
  <si>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</si>
  <si>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</si>
  <si>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</si>
  <si>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</si>
  <si>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</si>
  <si>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</si>
  <si>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</si>
  <si>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</si>
  <si>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</si>
  <si>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</si>
  <si>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</si>
  <si>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</si>
  <si>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</si>
  <si>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</si>
  <si>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</si>
  <si>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</si>
  <si>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</si>
  <si>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</si>
  <si>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</si>
  <si>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</si>
  <si>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</si>
  <si>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</si>
  <si>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</si>
  <si>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</si>
  <si>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</si>
  <si>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</si>
  <si>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</si>
  <si>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</si>
  <si>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</si>
  <si>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</si>
  <si>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</si>
  <si>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</si>
  <si>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</si>
  <si>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</si>
  <si>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</si>
  <si>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</si>
  <si>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</si>
  <si>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</si>
  <si>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</si>
  <si>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10000477</t>
  </si>
  <si>
    <t>10000185</t>
  </si>
  <si>
    <t>+ILS/-USD 3.39645 17-12-20 (11) -75.5</t>
  </si>
  <si>
    <t>10000181</t>
  </si>
  <si>
    <t>+ILS/-USD 3.3969 15-12-20 (12) -81</t>
  </si>
  <si>
    <t>10000466</t>
  </si>
  <si>
    <t>+ILS/-USD 3.3974 06-01-21 (11) -86</t>
  </si>
  <si>
    <t>10000187</t>
  </si>
  <si>
    <t>+ILS/-USD 3.3991 05-01-21 (10) -109</t>
  </si>
  <si>
    <t>10000176</t>
  </si>
  <si>
    <t>+ILS/-USD 3.4 20-01-21 (12) -92</t>
  </si>
  <si>
    <t>10000173</t>
  </si>
  <si>
    <t>+ILS/-USD 3.4 21-12-20 (20) -126</t>
  </si>
  <si>
    <t>10000031</t>
  </si>
  <si>
    <t>+ILS/-USD 3.4004 21-12-20 (11) -126</t>
  </si>
  <si>
    <t>10000166</t>
  </si>
  <si>
    <t>+ILS/-USD 3.4005 08-03-21 (20) -125</t>
  </si>
  <si>
    <t>10000532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</si>
  <si>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</si>
  <si>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</si>
  <si>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</si>
  <si>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</si>
  <si>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</si>
  <si>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</si>
  <si>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3.403 01-10-20 (20) -44</t>
  </si>
  <si>
    <t>10000033</t>
  </si>
  <si>
    <t>+ILS/-USD 3.404 10-03-21 (11) -120</t>
  </si>
  <si>
    <t>10000208</t>
  </si>
  <si>
    <t>+ILS/-USD 3.4049 02-12-20 (20) -121</t>
  </si>
  <si>
    <t>10000450</t>
  </si>
  <si>
    <t>+ILS/-USD 3.4055 29-03-21 (11) -145</t>
  </si>
  <si>
    <t>10000205</t>
  </si>
  <si>
    <t>+ILS/-USD 3.406 03-11-20 (20) -65</t>
  </si>
  <si>
    <t>10000160</t>
  </si>
  <si>
    <t>+ILS/-USD 3.407 24-11-20 (10) -100</t>
  </si>
  <si>
    <t>10000455</t>
  </si>
  <si>
    <t>+ILS/-USD 3.4075 20-01-21 (93) -94</t>
  </si>
  <si>
    <t>10000201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</si>
  <si>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</si>
  <si>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</si>
  <si>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</si>
  <si>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</si>
  <si>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</si>
  <si>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</si>
  <si>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 10-12-20 (20) -84</t>
  </si>
  <si>
    <t>10000163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</si>
  <si>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</si>
  <si>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</si>
  <si>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</si>
  <si>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</si>
  <si>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</si>
  <si>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</si>
  <si>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</si>
  <si>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</si>
  <si>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3.4137 06-10-20 (20) -53</t>
  </si>
  <si>
    <t>10000453</t>
  </si>
  <si>
    <t>+ILS/-USD 3.4147 09-02-21 (10) -103</t>
  </si>
  <si>
    <t>10000529</t>
  </si>
  <si>
    <t>+ILS/-USD 3.4148 08-10-20 (11) -52</t>
  </si>
  <si>
    <t>+ILS/-USD 3.4148 09-02-21 (12) -102</t>
  </si>
  <si>
    <t>10000035</t>
  </si>
  <si>
    <t>+ILS/-USD 3.4158 09-02-21 (11) -102</t>
  </si>
  <si>
    <t>10000207</t>
  </si>
  <si>
    <t>+ILS/-USD 3.42 16-02-21 (11) -102</t>
  </si>
  <si>
    <t>10000210</t>
  </si>
  <si>
    <t>+ILS/-USD 3.4216 01-07-21 (11) -214</t>
  </si>
  <si>
    <t>10000203</t>
  </si>
  <si>
    <t>+ILS/-USD 3.425 05-10-20 (12) -74</t>
  </si>
  <si>
    <t>10000433</t>
  </si>
  <si>
    <t>+ILS/-USD 3.4258 08-07-21 (12) -222</t>
  </si>
  <si>
    <t>10000578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</si>
  <si>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</si>
  <si>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</si>
  <si>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</si>
  <si>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</si>
  <si>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</si>
  <si>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</si>
  <si>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3.42884 10-11-20 (93) -118</t>
  </si>
  <si>
    <t>+ILS/-USD 3.4312 23-06-21 (11) -218</t>
  </si>
  <si>
    <t>10000214</t>
  </si>
  <si>
    <t>+ILS/-USD 3.4345 17-06-21 (12) -215</t>
  </si>
  <si>
    <t>10000180</t>
  </si>
  <si>
    <t>+ILS/-USD 3.436 24-11-20 (12) -140</t>
  </si>
  <si>
    <t>10000143</t>
  </si>
  <si>
    <t>+ILS/-USD 3.4364 22-02-21 (12) -116</t>
  </si>
  <si>
    <t>10000560</t>
  </si>
  <si>
    <t>+ILS/-USD 3.4368 22-02-21 (93) -117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</si>
  <si>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</si>
  <si>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</si>
  <si>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</si>
  <si>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</si>
  <si>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</si>
  <si>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</si>
  <si>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</si>
  <si>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+ILS/-USD 3.44135 28-01-21 (20) -86.5</t>
  </si>
  <si>
    <t>10000037</t>
  </si>
  <si>
    <t>+ILS/-USD 3.4426 12-11-20 (20) -134</t>
  </si>
  <si>
    <t>10000029</t>
  </si>
  <si>
    <t>+ILS/-USD 3.4438 01-03-21 (10) -122</t>
  </si>
  <si>
    <t>10000178</t>
  </si>
  <si>
    <t>+ILS/-USD 3.4452 16-11-20 (11) -138</t>
  </si>
  <si>
    <t>10000153</t>
  </si>
  <si>
    <t>+ILS/-USD 3.4457 12-11-20 (11) -133</t>
  </si>
  <si>
    <t>10000151</t>
  </si>
  <si>
    <t>+ILS/-USD 3.4474 18-02-21 (11) -116</t>
  </si>
  <si>
    <t>10000212</t>
  </si>
  <si>
    <t>+ILS/-USD 3.449 26-10-20 (20) -90</t>
  </si>
  <si>
    <t>10000159</t>
  </si>
  <si>
    <t>+ILS/-USD 3.45 26-10-20 (12) -89</t>
  </si>
  <si>
    <t>10000152</t>
  </si>
  <si>
    <t>10000427</t>
  </si>
  <si>
    <t>+ILS/-USD 3.4517 28-10-20 (11) -103</t>
  </si>
  <si>
    <t>10000157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</si>
  <si>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</si>
  <si>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</si>
  <si>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</si>
  <si>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</si>
  <si>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</si>
  <si>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</si>
  <si>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</si>
  <si>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</si>
  <si>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פורוורד ש"ח-מט"ח</t>
  </si>
  <si>
    <t>10000036</t>
  </si>
  <si>
    <t>+ILS/-USD 3.3988 29-06-21 (10) -212</t>
  </si>
  <si>
    <t>10000700</t>
  </si>
  <si>
    <t>+ILS/-USD 3.4016 10-11-20 (10) -44</t>
  </si>
  <si>
    <t>10000692</t>
  </si>
  <si>
    <t>+ILS/-USD 3.406 10-11-20 (10) -665</t>
  </si>
  <si>
    <t>10000628</t>
  </si>
  <si>
    <t>+ILS/-USD 3.4178 10-11-20 (10) -657</t>
  </si>
  <si>
    <t>10000629</t>
  </si>
  <si>
    <t>+ILS/-USD 3.4218 10-11-20 (10) -27</t>
  </si>
  <si>
    <t>10000703</t>
  </si>
  <si>
    <t>+ILS/-USD 3.4399 10-11-20 (10) -26</t>
  </si>
  <si>
    <t>10000708</t>
  </si>
  <si>
    <t>+ILS/-USD 3.452 10-11-20 (10) -800</t>
  </si>
  <si>
    <t>10000606</t>
  </si>
  <si>
    <t>+ILS/-USD 3.466 10-11-20 (10) -145</t>
  </si>
  <si>
    <t>10000675</t>
  </si>
  <si>
    <t>+ILS/-USD 3.4937 10-11-20 (10) -898</t>
  </si>
  <si>
    <t>10000599</t>
  </si>
  <si>
    <t>+ILS/-USD 3.5021 10-11-20 (10) -904</t>
  </si>
  <si>
    <t>10000598</t>
  </si>
  <si>
    <t>+USD/-ILS 3.4543 10-11-20 (10) -27</t>
  </si>
  <si>
    <t>10000705</t>
  </si>
  <si>
    <t>+GBP/-USD 1.24585 09-11-20 (10) +8.5</t>
  </si>
  <si>
    <t>10000348</t>
  </si>
  <si>
    <t>+USD/-EUR 1.08331 19-10-20 (12) +37.1</t>
  </si>
  <si>
    <t>10000315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</si>
  <si>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</si>
  <si>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</si>
  <si>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</si>
  <si>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</si>
  <si>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</si>
  <si>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</si>
  <si>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</si>
  <si>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</si>
  <si>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</si>
  <si>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</si>
  <si>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</si>
  <si>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</si>
  <si>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</si>
  <si>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</si>
  <si>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</si>
  <si>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</si>
  <si>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</si>
  <si>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</si>
  <si>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</si>
  <si>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1.2117 09-11-20 (10) +7</t>
  </si>
  <si>
    <t>10000124</t>
  </si>
  <si>
    <t>10000328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</si>
  <si>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</si>
  <si>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</si>
  <si>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</si>
  <si>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</si>
  <si>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</si>
  <si>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</si>
  <si>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</si>
  <si>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</si>
  <si>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</si>
  <si>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</si>
  <si>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</si>
  <si>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</si>
  <si>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</si>
  <si>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</si>
  <si>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1.13659 25-11-20 (10) +33.9</t>
  </si>
  <si>
    <t>10000425</t>
  </si>
  <si>
    <t>+USD/-EUR 1.14587 11-01-21 (10) +46.7</t>
  </si>
  <si>
    <t>10000438</t>
  </si>
  <si>
    <t>+USD/-EUR 1.17412 25-11-20 (10) +29.2</t>
  </si>
  <si>
    <t>10000458</t>
  </si>
  <si>
    <t>+USD/-EUR 1.183395 28-10-20 (12) +8.95</t>
  </si>
  <si>
    <t>10000545</t>
  </si>
  <si>
    <t>+USD/-EUR 1.18755 01-12-20 (12) +25</t>
  </si>
  <si>
    <t>10000489</t>
  </si>
  <si>
    <t>+USD/-EUR 1.19048 11-02-21 (12) +44.8</t>
  </si>
  <si>
    <t>+USD/-GBP 1.25279 09-11-20 (12) +7.9</t>
  </si>
  <si>
    <t>10000145</t>
  </si>
  <si>
    <t>+USD/-GBP 1.28793 02-02-21 (10) +14.3</t>
  </si>
  <si>
    <t>10000526</t>
  </si>
  <si>
    <t>+USD/-GBP 1.29184 09-11-20 (10) +3.4</t>
  </si>
  <si>
    <t>10000534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</si>
  <si>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</si>
  <si>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</si>
  <si>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</si>
  <si>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</si>
  <si>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</si>
  <si>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</si>
  <si>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+USD/-GBP 1.321 02-02-21 (20) +14</t>
  </si>
  <si>
    <t>10000170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</si>
  <si>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</si>
  <si>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</si>
  <si>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</si>
  <si>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</si>
  <si>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</si>
  <si>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</si>
  <si>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</si>
  <si>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</si>
  <si>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</si>
  <si>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</si>
  <si>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</si>
  <si>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</si>
  <si>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</si>
  <si>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</si>
  <si>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</si>
  <si>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</si>
  <si>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+EUR/-USD 1.171472 05-10-20 (10) +0.72</t>
  </si>
  <si>
    <t>10000709</t>
  </si>
  <si>
    <t>+USD/-AUD 0.68741 10-12-20 (10) +0.1</t>
  </si>
  <si>
    <t>10000682</t>
  </si>
  <si>
    <t>+USD/-EUR 1.09445 05-10-20 (10) +53.5</t>
  </si>
  <si>
    <t>10000663</t>
  </si>
  <si>
    <t>+USD/-EUR 1.16199 30-11-20 (10) +30.9</t>
  </si>
  <si>
    <t>10000689</t>
  </si>
  <si>
    <t>+USD/-GBP 1.27347 23-02-21 (10) +9.7</t>
  </si>
  <si>
    <t>10000707</t>
  </si>
  <si>
    <t>+USD/-JPY 107.067 16-11-20 (10) -18.3</t>
  </si>
  <si>
    <t>10000686</t>
  </si>
  <si>
    <t>IRS</t>
  </si>
  <si>
    <t>10000002</t>
  </si>
  <si>
    <t>TRS</t>
  </si>
  <si>
    <t>10000311</t>
  </si>
  <si>
    <t>10000321</t>
  </si>
  <si>
    <t>10000330</t>
  </si>
  <si>
    <t>10000334</t>
  </si>
  <si>
    <t>10000312</t>
  </si>
  <si>
    <t>10000349</t>
  </si>
  <si>
    <t>10000415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</si>
  <si>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</si>
  <si>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</si>
  <si>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</si>
  <si>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</si>
  <si>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</si>
  <si>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</si>
  <si>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</si>
  <si>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</si>
  <si>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</si>
  <si>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</si>
  <si>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34810000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</si>
  <si>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</si>
  <si>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</si>
  <si>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</si>
  <si>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</si>
  <si>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</si>
  <si>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</si>
  <si>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</si>
  <si>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</si>
  <si>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</si>
  <si>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</si>
  <si>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</si>
  <si>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31212000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</si>
  <si>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</si>
  <si>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</si>
  <si>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</si>
  <si>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</si>
  <si>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</si>
  <si>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</si>
  <si>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</si>
  <si>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</si>
  <si>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</si>
  <si>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</si>
  <si>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</si>
  <si>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30310000</t>
  </si>
  <si>
    <t>34010000</t>
  </si>
  <si>
    <t>31210000</t>
  </si>
  <si>
    <t>34610000</t>
  </si>
  <si>
    <t>31010000</t>
  </si>
  <si>
    <t>31110000</t>
  </si>
  <si>
    <t>31710000</t>
  </si>
  <si>
    <t>34520000</t>
  </si>
  <si>
    <t>31720000</t>
  </si>
  <si>
    <t>31220000</t>
  </si>
  <si>
    <t>32020000</t>
  </si>
  <si>
    <t>30820000</t>
  </si>
  <si>
    <t>34020000</t>
  </si>
  <si>
    <t>30211000</t>
  </si>
  <si>
    <t>32011000</t>
  </si>
  <si>
    <t>30311000</t>
  </si>
  <si>
    <t>דירוג פנימי</t>
  </si>
  <si>
    <t>לא</t>
  </si>
  <si>
    <t>כן</t>
  </si>
  <si>
    <t>AA-</t>
  </si>
  <si>
    <t>A</t>
  </si>
  <si>
    <t>Other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</si>
  <si>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</si>
  <si>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</si>
  <si>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</si>
  <si>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</si>
  <si>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</si>
  <si>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</si>
  <si>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</si>
  <si>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</si>
  <si>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</si>
  <si>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</si>
  <si>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</si>
  <si>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</si>
  <si>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RAM COASTAL ENERGY L.P</t>
  </si>
  <si>
    <t>סה"כ בחו"ל</t>
  </si>
  <si>
    <t>ACE V</t>
  </si>
  <si>
    <t>ARCMONT SLF II</t>
  </si>
  <si>
    <t>CVC Capital partners VIII</t>
  </si>
  <si>
    <t>ICG SDP IV</t>
  </si>
  <si>
    <t>גורם 155</t>
  </si>
  <si>
    <t>גורם 111</t>
  </si>
  <si>
    <t>גורם 154</t>
  </si>
  <si>
    <t>גורם 158</t>
  </si>
  <si>
    <t>גורם 156</t>
  </si>
  <si>
    <t>גורם 144</t>
  </si>
  <si>
    <t>גורם 104</t>
  </si>
  <si>
    <t>גורם 137</t>
  </si>
  <si>
    <t>גורם 163</t>
  </si>
  <si>
    <t>גורם 164</t>
  </si>
  <si>
    <t>גורם 148</t>
  </si>
  <si>
    <t>גורם 143</t>
  </si>
  <si>
    <t>גורם 138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</si>
  <si>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</si>
  <si>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</si>
  <si>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</si>
  <si>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</si>
  <si>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</si>
  <si>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</si>
  <si>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</si>
  <si>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</si>
  <si>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</si>
  <si>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</si>
  <si>
    <t>מובטחות משכנתא - גורם 01</t>
  </si>
  <si>
    <t>בבטחונות אחרים - גורם 94</t>
  </si>
  <si>
    <t>בבטחונות אחרים - גורם 111</t>
  </si>
  <si>
    <t>בבטחונות אחרים- גורם 162</t>
  </si>
  <si>
    <t>בבטחונות אחרים - גורם 69</t>
  </si>
  <si>
    <t>בבטחונות אחרים - גורם 158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</si>
  <si>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</si>
  <si>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</si>
  <si>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</si>
  <si>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</si>
  <si>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</si>
  <si>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96</t>
  </si>
  <si>
    <t>בבטחונות אחרים - גורם 147</t>
  </si>
  <si>
    <t>בבטחונות אחרים - גורם 129</t>
  </si>
  <si>
    <t>בבטחונות אחרים - גורם 30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</si>
  <si>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</si>
  <si>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</si>
  <si>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</si>
  <si>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</si>
  <si>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</si>
  <si>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</si>
  <si>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</si>
  <si>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</si>
  <si>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</si>
  <si>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</si>
  <si>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</si>
  <si>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</si>
  <si>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</si>
  <si>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</si>
  <si>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</si>
  <si>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</si>
  <si>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</si>
  <si>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</si>
  <si>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</si>
  <si>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</si>
  <si>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</si>
  <si>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</si>
  <si>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</si>
  <si>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</si>
  <si>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</si>
  <si>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</si>
  <si>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</si>
  <si>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</si>
  <si>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</si>
  <si>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השקעות בהייטק</t>
  </si>
  <si>
    <t>Food,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</si>
</sst>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164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8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64" fontId="0" fillId="0" borderId="0" xfId="0" applyNumberForma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  <xf numFmtId="10" fontId="28" fillId="0" borderId="0" xfId="0" applyNumberFormat="1" applyFont="1" applyFill="1" applyBorder="1" applyAlignment="1">
      <alignment horizontal="right"/>
    </xf>
    <xf numFmtId="0" fontId="26" fillId="0" borderId="0" xfId="15" applyFont="1" applyFill="1" applyBorder="1" applyAlignment="1">
      <alignment horizontal="right" indent="3"/>
    </xf>
    <xf numFmtId="0" fontId="25" fillId="0" borderId="0" xfId="15" applyFont="1" applyFill="1" applyBorder="1" applyAlignment="1">
      <alignment horizontal="right" indent="1"/>
    </xf>
    <xf numFmtId="0" fontId="25" fillId="0" borderId="0" xfId="15" applyFont="1" applyFill="1" applyBorder="1" applyAlignment="1">
      <alignment horizontal="right" indent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J13" sqref="J1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141</v>
      </c>
      <c r="C1" s="67" t="s" vm="1">
        <v>223</v>
      </c>
    </row>
    <row r="2" spans="1:4">
      <c r="B2" s="46" t="s">
        <v>140</v>
      </c>
      <c r="C2" s="67" t="s">
        <v>224</v>
      </c>
    </row>
    <row r="3" spans="1:4">
      <c r="B3" s="46" t="s">
        <v>142</v>
      </c>
      <c r="C3" s="67" t="s">
        <v>225</v>
      </c>
    </row>
    <row r="4" spans="1:4">
      <c r="B4" s="46" t="s">
        <v>143</v>
      </c>
      <c r="C4" s="67">
        <v>9454</v>
      </c>
    </row>
    <row r="6" spans="1:4" ht="26.25" customHeight="1">
      <c r="B6" s="132" t="s">
        <v>155</v>
      </c>
      <c r="C6" s="133"/>
      <c r="D6" s="134"/>
    </row>
    <row r="7" spans="1:4" s="9" customFormat="1">
      <c r="B7" s="21"/>
      <c r="C7" s="22" t="s">
        <v>106</v>
      </c>
      <c r="D7" s="23" t="s">
        <v>104</v>
      </c>
    </row>
    <row r="8" spans="1:4" s="9" customFormat="1">
      <c r="B8" s="21"/>
      <c r="C8" s="24" t="s">
        <v>202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154</v>
      </c>
      <c r="C10" s="111">
        <f>C11+C12+C23+C33+C37</f>
        <v>73507.078290719015</v>
      </c>
      <c r="D10" s="112">
        <f>C10/$C$42</f>
        <v>1</v>
      </c>
    </row>
    <row r="11" spans="1:4">
      <c r="A11" s="42" t="s">
        <v>121</v>
      </c>
      <c r="B11" s="27" t="s">
        <v>156</v>
      </c>
      <c r="C11" s="111">
        <f>מזומנים!J10</f>
        <v>8021.4073777309995</v>
      </c>
      <c r="D11" s="112">
        <f t="shared" ref="D11:D13" si="0">C11/$C$42</f>
        <v>0.1091242852287843</v>
      </c>
    </row>
    <row r="12" spans="1:4">
      <c r="B12" s="27" t="s">
        <v>157</v>
      </c>
      <c r="C12" s="111">
        <f>SUM(C13:C21)</f>
        <v>62207.499336392015</v>
      </c>
      <c r="D12" s="112">
        <f t="shared" si="0"/>
        <v>0.84627903574622576</v>
      </c>
    </row>
    <row r="13" spans="1:4">
      <c r="A13" s="44" t="s">
        <v>121</v>
      </c>
      <c r="B13" s="28" t="s">
        <v>67</v>
      </c>
      <c r="C13" s="111" vm="2">
        <v>13979.572488188003</v>
      </c>
      <c r="D13" s="112">
        <f t="shared" si="0"/>
        <v>0.19017995019335521</v>
      </c>
    </row>
    <row r="14" spans="1:4">
      <c r="A14" s="44" t="s">
        <v>121</v>
      </c>
      <c r="B14" s="28" t="s">
        <v>68</v>
      </c>
      <c r="C14" s="111" t="s" vm="3">
        <v>2352</v>
      </c>
      <c r="D14" s="112" t="s" vm="4">
        <v>2352</v>
      </c>
    </row>
    <row r="15" spans="1:4">
      <c r="A15" s="44" t="s">
        <v>121</v>
      </c>
      <c r="B15" s="28" t="s">
        <v>69</v>
      </c>
      <c r="C15" s="111">
        <f>'אג"ח קונצרני'!R11</f>
        <v>23115.015545304002</v>
      </c>
      <c r="D15" s="112">
        <f t="shared" ref="D15:D21" si="1">C15/$C$42</f>
        <v>0.3144597239178053</v>
      </c>
    </row>
    <row r="16" spans="1:4">
      <c r="A16" s="44" t="s">
        <v>121</v>
      </c>
      <c r="B16" s="28" t="s">
        <v>70</v>
      </c>
      <c r="C16" s="111">
        <f>מניות!L11</f>
        <v>12469.351357293001</v>
      </c>
      <c r="D16" s="112">
        <f t="shared" si="1"/>
        <v>0.16963470249731552</v>
      </c>
    </row>
    <row r="17" spans="1:4">
      <c r="A17" s="44" t="s">
        <v>121</v>
      </c>
      <c r="B17" s="28" t="s">
        <v>215</v>
      </c>
      <c r="C17" s="111" vm="5">
        <v>8833.488915578002</v>
      </c>
      <c r="D17" s="112">
        <f t="shared" si="1"/>
        <v>0.12017194970859447</v>
      </c>
    </row>
    <row r="18" spans="1:4">
      <c r="A18" s="44" t="s">
        <v>121</v>
      </c>
      <c r="B18" s="28" t="s">
        <v>71</v>
      </c>
      <c r="C18" s="111" vm="6">
        <v>3969.5120160989995</v>
      </c>
      <c r="D18" s="112">
        <f t="shared" si="1"/>
        <v>5.4001765658535081E-2</v>
      </c>
    </row>
    <row r="19" spans="1:4">
      <c r="A19" s="44" t="s">
        <v>121</v>
      </c>
      <c r="B19" s="28" t="s">
        <v>72</v>
      </c>
      <c r="C19" s="111" vm="7">
        <v>2.1746778770000006</v>
      </c>
      <c r="D19" s="112">
        <f t="shared" si="1"/>
        <v>2.9584605014488446E-5</v>
      </c>
    </row>
    <row r="20" spans="1:4">
      <c r="A20" s="44" t="s">
        <v>121</v>
      </c>
      <c r="B20" s="28" t="s">
        <v>73</v>
      </c>
      <c r="C20" s="111" vm="8">
        <v>-121.52460328500005</v>
      </c>
      <c r="D20" s="112">
        <f t="shared" si="1"/>
        <v>-1.653236750947612E-3</v>
      </c>
    </row>
    <row r="21" spans="1:4">
      <c r="A21" s="44" t="s">
        <v>121</v>
      </c>
      <c r="B21" s="28" t="s">
        <v>74</v>
      </c>
      <c r="C21" s="111" vm="9">
        <v>-40.091060662000004</v>
      </c>
      <c r="D21" s="112">
        <f t="shared" si="1"/>
        <v>-5.4540408344677595E-4</v>
      </c>
    </row>
    <row r="22" spans="1:4">
      <c r="A22" s="44" t="s">
        <v>121</v>
      </c>
      <c r="B22" s="28" t="s">
        <v>75</v>
      </c>
      <c r="C22" s="111" t="s" vm="10">
        <v>2352</v>
      </c>
      <c r="D22" s="112" t="s" vm="11">
        <v>2352</v>
      </c>
    </row>
    <row r="23" spans="1:4">
      <c r="B23" s="27" t="s">
        <v>158</v>
      </c>
      <c r="C23" s="111">
        <f>SUM(C26:C32)</f>
        <v>532.67410736699992</v>
      </c>
      <c r="D23" s="112">
        <f>C23/$C$42</f>
        <v>7.2465688985798695E-3</v>
      </c>
    </row>
    <row r="24" spans="1:4">
      <c r="A24" s="44" t="s">
        <v>121</v>
      </c>
      <c r="B24" s="28" t="s">
        <v>76</v>
      </c>
      <c r="C24" s="111" t="s" vm="12">
        <v>2352</v>
      </c>
      <c r="D24" s="112" t="s" vm="13">
        <v>2352</v>
      </c>
    </row>
    <row r="25" spans="1:4">
      <c r="A25" s="44" t="s">
        <v>121</v>
      </c>
      <c r="B25" s="28" t="s">
        <v>77</v>
      </c>
      <c r="C25" s="111" t="s" vm="14">
        <v>2352</v>
      </c>
      <c r="D25" s="112" t="s" vm="15">
        <v>2352</v>
      </c>
    </row>
    <row r="26" spans="1:4">
      <c r="A26" s="44" t="s">
        <v>121</v>
      </c>
      <c r="B26" s="28" t="s">
        <v>69</v>
      </c>
      <c r="C26" s="111" vm="16">
        <v>394.28979670900009</v>
      </c>
      <c r="D26" s="112">
        <f t="shared" ref="D26:D33" si="2">C26/$C$42</f>
        <v>5.3639704621314408E-3</v>
      </c>
    </row>
    <row r="27" spans="1:4">
      <c r="A27" s="44" t="s">
        <v>121</v>
      </c>
      <c r="B27" s="28" t="s">
        <v>78</v>
      </c>
      <c r="C27" s="111" vm="17">
        <v>179.61149</v>
      </c>
      <c r="D27" s="112">
        <f t="shared" si="2"/>
        <v>2.4434584284473964E-3</v>
      </c>
    </row>
    <row r="28" spans="1:4">
      <c r="A28" s="44" t="s">
        <v>121</v>
      </c>
      <c r="B28" s="28" t="s">
        <v>79</v>
      </c>
      <c r="C28" s="111" vm="18">
        <v>109.06720000000001</v>
      </c>
      <c r="D28" s="112">
        <f t="shared" si="2"/>
        <v>1.4837645916035654E-3</v>
      </c>
    </row>
    <row r="29" spans="1:4">
      <c r="A29" s="44" t="s">
        <v>121</v>
      </c>
      <c r="B29" s="28" t="s">
        <v>80</v>
      </c>
      <c r="C29" s="111" vm="19">
        <v>4.5620808950000011</v>
      </c>
      <c r="D29" s="112">
        <f t="shared" si="2"/>
        <v>6.2063150938431572E-5</v>
      </c>
    </row>
    <row r="30" spans="1:4">
      <c r="A30" s="44" t="s">
        <v>121</v>
      </c>
      <c r="B30" s="28" t="s">
        <v>181</v>
      </c>
      <c r="C30" s="111" t="s" vm="20">
        <v>2352</v>
      </c>
      <c r="D30" s="112" t="s" vm="21">
        <v>2352</v>
      </c>
    </row>
    <row r="31" spans="1:4">
      <c r="A31" s="44" t="s">
        <v>121</v>
      </c>
      <c r="B31" s="28" t="s">
        <v>101</v>
      </c>
      <c r="C31" s="111" vm="22">
        <v>-154.85646023700005</v>
      </c>
      <c r="D31" s="112">
        <f t="shared" si="2"/>
        <v>-2.1066877345409631E-3</v>
      </c>
    </row>
    <row r="32" spans="1:4">
      <c r="A32" s="44" t="s">
        <v>121</v>
      </c>
      <c r="B32" s="28" t="s">
        <v>81</v>
      </c>
      <c r="C32" s="111" t="s" vm="23">
        <v>2352</v>
      </c>
      <c r="D32" s="112" t="s" vm="24">
        <v>2352</v>
      </c>
    </row>
    <row r="33" spans="1:4">
      <c r="A33" s="44" t="s">
        <v>121</v>
      </c>
      <c r="B33" s="27" t="s">
        <v>159</v>
      </c>
      <c r="C33" s="111">
        <f>הלוואות!P10</f>
        <v>2760.5592322010007</v>
      </c>
      <c r="D33" s="112">
        <f t="shared" si="2"/>
        <v>3.7555012338853201E-2</v>
      </c>
    </row>
    <row r="34" spans="1:4">
      <c r="A34" s="44" t="s">
        <v>121</v>
      </c>
      <c r="B34" s="27" t="s">
        <v>160</v>
      </c>
      <c r="C34" s="111" t="s" vm="25">
        <v>2352</v>
      </c>
      <c r="D34" s="112" t="s" vm="26">
        <v>2352</v>
      </c>
    </row>
    <row r="35" spans="1:4">
      <c r="A35" s="44" t="s">
        <v>121</v>
      </c>
      <c r="B35" s="27" t="s">
        <v>161</v>
      </c>
      <c r="C35" s="111" t="s" vm="27">
        <v>2352</v>
      </c>
      <c r="D35" s="112" t="s" vm="28">
        <v>2352</v>
      </c>
    </row>
    <row r="36" spans="1:4">
      <c r="A36" s="44" t="s">
        <v>121</v>
      </c>
      <c r="B36" s="45" t="s">
        <v>162</v>
      </c>
      <c r="C36" s="111" t="s" vm="29">
        <v>2352</v>
      </c>
      <c r="D36" s="112" t="s" vm="30">
        <v>2352</v>
      </c>
    </row>
    <row r="37" spans="1:4">
      <c r="A37" s="44" t="s">
        <v>121</v>
      </c>
      <c r="B37" s="27" t="s">
        <v>163</v>
      </c>
      <c r="C37" s="111">
        <f>'השקעות אחרות '!I10</f>
        <v>-15.061762972000004</v>
      </c>
      <c r="D37" s="112">
        <f t="shared" ref="D37:D38" si="3">C37/$C$42</f>
        <v>-2.0490221244314779E-4</v>
      </c>
    </row>
    <row r="38" spans="1:4">
      <c r="A38" s="44"/>
      <c r="B38" s="55" t="s">
        <v>165</v>
      </c>
      <c r="C38" s="111">
        <v>0</v>
      </c>
      <c r="D38" s="112">
        <f t="shared" si="3"/>
        <v>0</v>
      </c>
    </row>
    <row r="39" spans="1:4">
      <c r="A39" s="44" t="s">
        <v>121</v>
      </c>
      <c r="B39" s="56" t="s">
        <v>166</v>
      </c>
      <c r="C39" s="111" t="s" vm="31">
        <v>2352</v>
      </c>
      <c r="D39" s="112" t="s" vm="32">
        <v>2352</v>
      </c>
    </row>
    <row r="40" spans="1:4">
      <c r="A40" s="44" t="s">
        <v>121</v>
      </c>
      <c r="B40" s="56" t="s">
        <v>200</v>
      </c>
      <c r="C40" s="111" t="s" vm="33">
        <v>2352</v>
      </c>
      <c r="D40" s="112" t="s" vm="34">
        <v>2352</v>
      </c>
    </row>
    <row r="41" spans="1:4">
      <c r="A41" s="44" t="s">
        <v>121</v>
      </c>
      <c r="B41" s="56" t="s">
        <v>167</v>
      </c>
      <c r="C41" s="111" t="s" vm="35">
        <v>2352</v>
      </c>
      <c r="D41" s="112" t="s" vm="36">
        <v>2352</v>
      </c>
    </row>
    <row r="42" spans="1:4">
      <c r="B42" s="56" t="s">
        <v>82</v>
      </c>
      <c r="C42" s="111">
        <f>C10</f>
        <v>73507.078290719015</v>
      </c>
      <c r="D42" s="112">
        <f t="shared" ref="D42" si="4">C42/$C$42</f>
        <v>1</v>
      </c>
    </row>
    <row r="43" spans="1:4">
      <c r="A43" s="44" t="s">
        <v>121</v>
      </c>
      <c r="B43" s="56" t="s">
        <v>164</v>
      </c>
      <c r="C43" s="111">
        <f>'יתרת התחייבות להשקעה'!C10</f>
        <v>3208.8388432310558</v>
      </c>
      <c r="D43" s="112"/>
    </row>
    <row r="44" spans="1:4">
      <c r="B44" s="5" t="s">
        <v>105</v>
      </c>
    </row>
    <row r="45" spans="1:4">
      <c r="C45" s="62" t="s">
        <v>148</v>
      </c>
      <c r="D45" s="34" t="s">
        <v>100</v>
      </c>
    </row>
    <row r="46" spans="1:4">
      <c r="C46" s="63" t="s">
        <v>0</v>
      </c>
      <c r="D46" s="23" t="s">
        <v>1</v>
      </c>
    </row>
    <row r="47" spans="1:4">
      <c r="C47" s="113" t="s">
        <v>131</v>
      </c>
      <c r="D47" s="114" vm="37">
        <v>2.4483000000000001</v>
      </c>
    </row>
    <row r="48" spans="1:4">
      <c r="C48" s="113" t="s">
        <v>138</v>
      </c>
      <c r="D48" s="114">
        <v>0.61248464783467715</v>
      </c>
    </row>
    <row r="49" spans="2:4">
      <c r="C49" s="113" t="s">
        <v>135</v>
      </c>
      <c r="D49" s="114" vm="38">
        <v>2.5697000000000001</v>
      </c>
    </row>
    <row r="50" spans="2:4">
      <c r="B50" s="11"/>
      <c r="C50" s="113" t="s">
        <v>1524</v>
      </c>
      <c r="D50" s="114" vm="39">
        <v>3.726</v>
      </c>
    </row>
    <row r="51" spans="2:4">
      <c r="C51" s="113" t="s">
        <v>129</v>
      </c>
      <c r="D51" s="114" vm="40">
        <v>4.0258000000000003</v>
      </c>
    </row>
    <row r="52" spans="2:4">
      <c r="C52" s="113" t="s">
        <v>130</v>
      </c>
      <c r="D52" s="114" vm="41">
        <v>4.4108000000000001</v>
      </c>
    </row>
    <row r="53" spans="2:4">
      <c r="C53" s="113" t="s">
        <v>132</v>
      </c>
      <c r="D53" s="114">
        <v>0.44400000000000001</v>
      </c>
    </row>
    <row r="54" spans="2:4">
      <c r="C54" s="113" t="s">
        <v>136</v>
      </c>
      <c r="D54" s="114" vm="42">
        <v>3.2545999999999999</v>
      </c>
    </row>
    <row r="55" spans="2:4">
      <c r="C55" s="113" t="s">
        <v>137</v>
      </c>
      <c r="D55" s="114">
        <v>0.15553456248276734</v>
      </c>
    </row>
    <row r="56" spans="2:4">
      <c r="C56" s="113" t="s">
        <v>134</v>
      </c>
      <c r="D56" s="114" vm="43">
        <v>0.54069999999999996</v>
      </c>
    </row>
    <row r="57" spans="2:4">
      <c r="C57" s="113" t="s">
        <v>2353</v>
      </c>
      <c r="D57" s="114">
        <v>2.2755332999999998</v>
      </c>
    </row>
    <row r="58" spans="2:4">
      <c r="C58" s="113" t="s">
        <v>133</v>
      </c>
      <c r="D58" s="114" vm="44">
        <v>0.38080000000000003</v>
      </c>
    </row>
    <row r="59" spans="2:4">
      <c r="C59" s="113" t="s">
        <v>127</v>
      </c>
      <c r="D59" s="114" vm="45">
        <v>3.4409999999999998</v>
      </c>
    </row>
    <row r="60" spans="2:4">
      <c r="C60" s="113" t="s">
        <v>139</v>
      </c>
      <c r="D60" s="114" vm="46">
        <v>0.20399999999999999</v>
      </c>
    </row>
    <row r="61" spans="2:4">
      <c r="C61" s="113" t="s">
        <v>2354</v>
      </c>
      <c r="D61" s="114" vm="47">
        <v>0.36259999999999998</v>
      </c>
    </row>
    <row r="62" spans="2:4">
      <c r="C62" s="113" t="s">
        <v>2355</v>
      </c>
      <c r="D62" s="114">
        <v>4.4234363711624342E-2</v>
      </c>
    </row>
    <row r="63" spans="2:4">
      <c r="C63" s="113" t="s">
        <v>2356</v>
      </c>
      <c r="D63" s="114">
        <v>0.50670004417611536</v>
      </c>
    </row>
    <row r="64" spans="2:4">
      <c r="C64" s="113" t="s">
        <v>128</v>
      </c>
      <c r="D64" s="114">
        <v>1</v>
      </c>
    </row>
    <row r="65" spans="3:4">
      <c r="C65" s="115"/>
      <c r="D65" s="115"/>
    </row>
    <row r="66" spans="3:4">
      <c r="C66" s="115"/>
      <c r="D66" s="115"/>
    </row>
    <row r="67" spans="3:4">
      <c r="C67" s="116"/>
      <c r="D67" s="11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60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141</v>
      </c>
      <c r="C1" s="67" t="s" vm="1">
        <v>223</v>
      </c>
    </row>
    <row r="2" spans="2:13">
      <c r="B2" s="46" t="s">
        <v>140</v>
      </c>
      <c r="C2" s="67" t="s">
        <v>224</v>
      </c>
    </row>
    <row r="3" spans="2:13">
      <c r="B3" s="46" t="s">
        <v>142</v>
      </c>
      <c r="C3" s="67" t="s">
        <v>225</v>
      </c>
    </row>
    <row r="4" spans="2:13">
      <c r="B4" s="46" t="s">
        <v>143</v>
      </c>
      <c r="C4" s="67">
        <v>9454</v>
      </c>
    </row>
    <row r="6" spans="2:13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3" ht="26.25" customHeight="1">
      <c r="B7" s="135" t="s">
        <v>90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M7" s="3"/>
    </row>
    <row r="8" spans="2:13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199</v>
      </c>
      <c r="H8" s="29" t="s">
        <v>198</v>
      </c>
      <c r="I8" s="29" t="s">
        <v>61</v>
      </c>
      <c r="J8" s="29" t="s">
        <v>58</v>
      </c>
      <c r="K8" s="29" t="s">
        <v>144</v>
      </c>
      <c r="L8" s="30" t="s">
        <v>146</v>
      </c>
    </row>
    <row r="9" spans="2:13" s="3" customFormat="1">
      <c r="B9" s="14"/>
      <c r="C9" s="29"/>
      <c r="D9" s="29"/>
      <c r="E9" s="29"/>
      <c r="F9" s="29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80"/>
      <c r="H11" s="82"/>
      <c r="I11" s="80">
        <v>-121.52460328500005</v>
      </c>
      <c r="J11" s="71"/>
      <c r="K11" s="81">
        <f>I11/$I$11</f>
        <v>1</v>
      </c>
      <c r="L11" s="81">
        <f>I11/'סכום נכסי הקרן'!$C$42</f>
        <v>-1.653236750947612E-3</v>
      </c>
    </row>
    <row r="12" spans="2:13">
      <c r="B12" s="92" t="s">
        <v>193</v>
      </c>
      <c r="C12" s="73"/>
      <c r="D12" s="73"/>
      <c r="E12" s="73"/>
      <c r="F12" s="73"/>
      <c r="G12" s="83"/>
      <c r="H12" s="85"/>
      <c r="I12" s="83">
        <v>19.899409495000004</v>
      </c>
      <c r="J12" s="73"/>
      <c r="K12" s="84">
        <f t="shared" ref="K12:K15" si="0">I12/$I$11</f>
        <v>-0.16374798976575811</v>
      </c>
      <c r="L12" s="84">
        <f>I12/'סכום נכסי הקרן'!$C$42</f>
        <v>2.7071419457454476E-4</v>
      </c>
    </row>
    <row r="13" spans="2:13">
      <c r="B13" s="89" t="s">
        <v>187</v>
      </c>
      <c r="C13" s="71"/>
      <c r="D13" s="71"/>
      <c r="E13" s="71"/>
      <c r="F13" s="71"/>
      <c r="G13" s="80"/>
      <c r="H13" s="82"/>
      <c r="I13" s="80">
        <v>19.899409495000004</v>
      </c>
      <c r="J13" s="71"/>
      <c r="K13" s="81">
        <f t="shared" si="0"/>
        <v>-0.16374798976575811</v>
      </c>
      <c r="L13" s="81">
        <f>I13/'סכום נכסי הקרן'!$C$42</f>
        <v>2.7071419457454476E-4</v>
      </c>
    </row>
    <row r="14" spans="2:13">
      <c r="B14" s="76" t="s">
        <v>1906</v>
      </c>
      <c r="C14" s="73" t="s">
        <v>1907</v>
      </c>
      <c r="D14" s="86" t="s">
        <v>115</v>
      </c>
      <c r="E14" s="86" t="s">
        <v>640</v>
      </c>
      <c r="F14" s="86" t="s">
        <v>128</v>
      </c>
      <c r="G14" s="83">
        <v>2.7885939999999998</v>
      </c>
      <c r="H14" s="85">
        <v>714000</v>
      </c>
      <c r="I14" s="83">
        <v>19.910563873000005</v>
      </c>
      <c r="J14" s="73"/>
      <c r="K14" s="84">
        <f t="shared" si="0"/>
        <v>-0.16383977675949007</v>
      </c>
      <c r="L14" s="84">
        <f>I14/'סכום נכסי הקרן'!$C$42</f>
        <v>2.7086594020584148E-4</v>
      </c>
    </row>
    <row r="15" spans="2:13">
      <c r="B15" s="76" t="s">
        <v>1908</v>
      </c>
      <c r="C15" s="73" t="s">
        <v>1909</v>
      </c>
      <c r="D15" s="86" t="s">
        <v>115</v>
      </c>
      <c r="E15" s="86" t="s">
        <v>640</v>
      </c>
      <c r="F15" s="86" t="s">
        <v>128</v>
      </c>
      <c r="G15" s="83">
        <v>-2.7885939999999998</v>
      </c>
      <c r="H15" s="85">
        <v>400</v>
      </c>
      <c r="I15" s="83">
        <v>-1.1154378000000001E-2</v>
      </c>
      <c r="J15" s="73"/>
      <c r="K15" s="84">
        <f t="shared" si="0"/>
        <v>9.1786993731966376E-5</v>
      </c>
      <c r="L15" s="84">
        <f>I15/'סכום נכסי הקרן'!$C$42</f>
        <v>-1.5174563129668494E-7</v>
      </c>
    </row>
    <row r="16" spans="2:13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2" t="s">
        <v>192</v>
      </c>
      <c r="C17" s="73"/>
      <c r="D17" s="73"/>
      <c r="E17" s="73"/>
      <c r="F17" s="73"/>
      <c r="G17" s="83"/>
      <c r="H17" s="85"/>
      <c r="I17" s="83">
        <v>-141.42401278000003</v>
      </c>
      <c r="J17" s="73"/>
      <c r="K17" s="84">
        <f t="shared" ref="K17:K22" si="1">I17/$I$11</f>
        <v>1.1637479897657579</v>
      </c>
      <c r="L17" s="84">
        <f>I17/'סכום נכסי הקרן'!$C$42</f>
        <v>-1.9239509455221565E-3</v>
      </c>
    </row>
    <row r="18" spans="2:12">
      <c r="B18" s="89" t="s">
        <v>187</v>
      </c>
      <c r="C18" s="71"/>
      <c r="D18" s="71"/>
      <c r="E18" s="71"/>
      <c r="F18" s="71"/>
      <c r="G18" s="80"/>
      <c r="H18" s="82"/>
      <c r="I18" s="80">
        <v>-141.42401278000003</v>
      </c>
      <c r="J18" s="71"/>
      <c r="K18" s="81">
        <f t="shared" si="1"/>
        <v>1.1637479897657579</v>
      </c>
      <c r="L18" s="81">
        <f>I18/'סכום נכסי הקרן'!$C$42</f>
        <v>-1.9239509455221565E-3</v>
      </c>
    </row>
    <row r="19" spans="2:12">
      <c r="B19" s="76" t="s">
        <v>1910</v>
      </c>
      <c r="C19" s="73" t="s">
        <v>1911</v>
      </c>
      <c r="D19" s="86" t="s">
        <v>28</v>
      </c>
      <c r="E19" s="86" t="s">
        <v>640</v>
      </c>
      <c r="F19" s="86" t="s">
        <v>127</v>
      </c>
      <c r="G19" s="83">
        <v>-0.81950600000000007</v>
      </c>
      <c r="H19" s="85">
        <v>40350</v>
      </c>
      <c r="I19" s="83">
        <v>-113.78384453600002</v>
      </c>
      <c r="J19" s="73"/>
      <c r="K19" s="84">
        <f t="shared" si="1"/>
        <v>0.93630294985743445</v>
      </c>
      <c r="L19" s="84">
        <f>I19/'סכום נכסי הקרן'!$C$42</f>
        <v>-1.5479304467249698E-3</v>
      </c>
    </row>
    <row r="20" spans="2:12">
      <c r="B20" s="76" t="s">
        <v>1912</v>
      </c>
      <c r="C20" s="73" t="s">
        <v>1913</v>
      </c>
      <c r="D20" s="86" t="s">
        <v>28</v>
      </c>
      <c r="E20" s="86" t="s">
        <v>640</v>
      </c>
      <c r="F20" s="86" t="s">
        <v>127</v>
      </c>
      <c r="G20" s="83">
        <v>0.81950600000000007</v>
      </c>
      <c r="H20" s="85">
        <v>5593</v>
      </c>
      <c r="I20" s="83">
        <v>15.771822614000003</v>
      </c>
      <c r="J20" s="73"/>
      <c r="K20" s="84">
        <f t="shared" si="1"/>
        <v>-0.1297829590688879</v>
      </c>
      <c r="L20" s="84">
        <f>I20/'סכום נכסי הקרן'!$C$42</f>
        <v>2.1456195757941517E-4</v>
      </c>
    </row>
    <row r="21" spans="2:12">
      <c r="B21" s="76" t="s">
        <v>1914</v>
      </c>
      <c r="C21" s="73" t="s">
        <v>1915</v>
      </c>
      <c r="D21" s="86" t="s">
        <v>28</v>
      </c>
      <c r="E21" s="86" t="s">
        <v>640</v>
      </c>
      <c r="F21" s="86" t="s">
        <v>129</v>
      </c>
      <c r="G21" s="83">
        <v>-3.7823380000000011</v>
      </c>
      <c r="H21" s="85">
        <v>31520</v>
      </c>
      <c r="I21" s="83">
        <v>-47.995298206000001</v>
      </c>
      <c r="J21" s="73"/>
      <c r="K21" s="84">
        <f t="shared" si="1"/>
        <v>0.39494305604471885</v>
      </c>
      <c r="L21" s="84">
        <f>I21/'סכום נכסי הקרן'!$C$42</f>
        <v>-6.5293437478469165E-4</v>
      </c>
    </row>
    <row r="22" spans="2:12">
      <c r="B22" s="76" t="s">
        <v>1916</v>
      </c>
      <c r="C22" s="73" t="s">
        <v>1917</v>
      </c>
      <c r="D22" s="86" t="s">
        <v>28</v>
      </c>
      <c r="E22" s="86" t="s">
        <v>640</v>
      </c>
      <c r="F22" s="86" t="s">
        <v>129</v>
      </c>
      <c r="G22" s="83">
        <v>3.7823380000000011</v>
      </c>
      <c r="H22" s="85">
        <v>3010</v>
      </c>
      <c r="I22" s="83">
        <v>4.5833073480000008</v>
      </c>
      <c r="J22" s="73"/>
      <c r="K22" s="84">
        <f t="shared" si="1"/>
        <v>-3.7715057067507621E-2</v>
      </c>
      <c r="L22" s="84">
        <f>I22/'סכום נכסי הקרן'!$C$42</f>
        <v>6.235191840809007E-5</v>
      </c>
    </row>
    <row r="23" spans="2:12">
      <c r="B23" s="72"/>
      <c r="C23" s="73"/>
      <c r="D23" s="73"/>
      <c r="E23" s="73"/>
      <c r="F23" s="73"/>
      <c r="G23" s="83"/>
      <c r="H23" s="85"/>
      <c r="I23" s="73"/>
      <c r="J23" s="73"/>
      <c r="K23" s="84"/>
      <c r="L23" s="73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9" t="s">
        <v>214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9" t="s">
        <v>107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9" t="s">
        <v>197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19" t="s">
        <v>205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</row>
    <row r="507" spans="2:12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</row>
    <row r="508" spans="2:12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</row>
    <row r="509" spans="2:12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</row>
    <row r="510" spans="2:12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</row>
    <row r="511" spans="2:12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</row>
    <row r="512" spans="2:12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</row>
    <row r="513" spans="2:12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</row>
    <row r="514" spans="2:12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</row>
    <row r="515" spans="2:12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</row>
    <row r="516" spans="2:12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</row>
    <row r="517" spans="2:12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</row>
    <row r="518" spans="2:12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</row>
    <row r="519" spans="2:12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</row>
    <row r="520" spans="2:12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</row>
    <row r="521" spans="2:12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</row>
    <row r="522" spans="2:12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</row>
    <row r="523" spans="2:12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</row>
    <row r="524" spans="2:12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</row>
    <row r="525" spans="2:12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</row>
    <row r="526" spans="2:12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</row>
    <row r="527" spans="2:12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</row>
    <row r="528" spans="2:12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</row>
    <row r="529" spans="2:12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</row>
    <row r="530" spans="2:12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</row>
    <row r="531" spans="2:12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</row>
    <row r="532" spans="2:12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</row>
    <row r="533" spans="2:12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</row>
    <row r="534" spans="2:12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</row>
    <row r="535" spans="2:12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</row>
    <row r="536" spans="2:12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</row>
    <row r="537" spans="2:12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</row>
    <row r="538" spans="2:12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</row>
    <row r="539" spans="2:12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</row>
    <row r="540" spans="2:12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</row>
    <row r="541" spans="2:12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</row>
    <row r="542" spans="2:12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</row>
    <row r="543" spans="2:12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</row>
    <row r="544" spans="2:12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</row>
    <row r="545" spans="2:12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</row>
    <row r="546" spans="2:12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</row>
    <row r="547" spans="2:12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</row>
    <row r="548" spans="2:12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</row>
    <row r="549" spans="2:12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</row>
    <row r="550" spans="2:12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</row>
    <row r="551" spans="2:12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</row>
    <row r="552" spans="2:12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</row>
    <row r="553" spans="2:12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</row>
    <row r="554" spans="2:12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</row>
    <row r="555" spans="2:12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</row>
    <row r="556" spans="2:12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</row>
    <row r="557" spans="2:12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</row>
    <row r="558" spans="2:12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</row>
    <row r="559" spans="2:12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</row>
    <row r="560" spans="2:12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</row>
    <row r="561" spans="2:12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</row>
    <row r="562" spans="2:12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</row>
    <row r="563" spans="2:12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</row>
    <row r="564" spans="2:12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</row>
    <row r="565" spans="2:12">
      <c r="B565" s="117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</row>
    <row r="566" spans="2:12">
      <c r="B566" s="117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</row>
    <row r="567" spans="2:12">
      <c r="B567" s="117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</row>
    <row r="568" spans="2:12">
      <c r="B568" s="117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</row>
    <row r="569" spans="2:12">
      <c r="B569" s="117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</row>
    <row r="570" spans="2:12">
      <c r="B570" s="117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</row>
    <row r="571" spans="2:12">
      <c r="B571" s="117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</row>
    <row r="572" spans="2:12">
      <c r="B572" s="117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</row>
    <row r="573" spans="2:12">
      <c r="B573" s="117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</row>
    <row r="574" spans="2:12">
      <c r="B574" s="117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</row>
    <row r="575" spans="2:12">
      <c r="B575" s="117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</row>
    <row r="576" spans="2:12">
      <c r="B576" s="117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</row>
    <row r="577" spans="2:12">
      <c r="B577" s="117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</row>
    <row r="578" spans="2:12">
      <c r="B578" s="117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</row>
    <row r="579" spans="2:12">
      <c r="B579" s="117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</row>
    <row r="580" spans="2:12">
      <c r="B580" s="117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</row>
    <row r="581" spans="2:12">
      <c r="B581" s="117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</row>
    <row r="582" spans="2:12">
      <c r="B582" s="117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</row>
    <row r="583" spans="2:12">
      <c r="B583" s="117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</row>
    <row r="584" spans="2:12">
      <c r="B584" s="117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</row>
    <row r="585" spans="2:12">
      <c r="B585" s="117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</row>
    <row r="586" spans="2:12">
      <c r="B586" s="117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60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141</v>
      </c>
      <c r="C1" s="67" t="s" vm="1">
        <v>223</v>
      </c>
    </row>
    <row r="2" spans="1:11">
      <c r="B2" s="46" t="s">
        <v>140</v>
      </c>
      <c r="C2" s="67" t="s">
        <v>224</v>
      </c>
    </row>
    <row r="3" spans="1:11">
      <c r="B3" s="46" t="s">
        <v>142</v>
      </c>
      <c r="C3" s="67" t="s">
        <v>225</v>
      </c>
    </row>
    <row r="4" spans="1:11">
      <c r="B4" s="46" t="s">
        <v>143</v>
      </c>
      <c r="C4" s="67">
        <v>9454</v>
      </c>
    </row>
    <row r="6" spans="1:11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ht="26.25" customHeight="1">
      <c r="B7" s="135" t="s">
        <v>91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1:11" s="3" customFormat="1" ht="78.75">
      <c r="A8" s="2"/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199</v>
      </c>
      <c r="H8" s="29" t="s">
        <v>198</v>
      </c>
      <c r="I8" s="29" t="s">
        <v>61</v>
      </c>
      <c r="J8" s="29" t="s">
        <v>144</v>
      </c>
      <c r="K8" s="30" t="s">
        <v>146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48</v>
      </c>
      <c r="C11" s="73"/>
      <c r="D11" s="73"/>
      <c r="E11" s="73"/>
      <c r="F11" s="73"/>
      <c r="G11" s="83"/>
      <c r="H11" s="85"/>
      <c r="I11" s="83">
        <v>-40.091060662000004</v>
      </c>
      <c r="J11" s="84">
        <f>I11/$I$11</f>
        <v>1</v>
      </c>
      <c r="K11" s="84">
        <f>I11/'סכום נכסי הקרן'!$C$42</f>
        <v>-5.4540408344677595E-4</v>
      </c>
    </row>
    <row r="12" spans="1:11">
      <c r="B12" s="92" t="s">
        <v>195</v>
      </c>
      <c r="C12" s="73"/>
      <c r="D12" s="73"/>
      <c r="E12" s="73"/>
      <c r="F12" s="73"/>
      <c r="G12" s="83"/>
      <c r="H12" s="85"/>
      <c r="I12" s="83">
        <v>-40.091060662000004</v>
      </c>
      <c r="J12" s="84">
        <f t="shared" ref="J12:J16" si="0">I12/$I$11</f>
        <v>1</v>
      </c>
      <c r="K12" s="84">
        <f>I12/'סכום נכסי הקרן'!$C$42</f>
        <v>-5.4540408344677595E-4</v>
      </c>
    </row>
    <row r="13" spans="1:11">
      <c r="B13" s="72" t="s">
        <v>1918</v>
      </c>
      <c r="C13" s="73" t="s">
        <v>1919</v>
      </c>
      <c r="D13" s="86" t="s">
        <v>28</v>
      </c>
      <c r="E13" s="86" t="s">
        <v>640</v>
      </c>
      <c r="F13" s="86" t="s">
        <v>129</v>
      </c>
      <c r="G13" s="83">
        <v>1.6257420000000002</v>
      </c>
      <c r="H13" s="85">
        <v>319400</v>
      </c>
      <c r="I13" s="83">
        <v>-8.1787885450000015</v>
      </c>
      <c r="J13" s="84">
        <f t="shared" si="0"/>
        <v>0.20400529220101682</v>
      </c>
      <c r="K13" s="84">
        <f>I13/'סכום נכסי הקרן'!$C$42</f>
        <v>-1.1126531941118728E-4</v>
      </c>
    </row>
    <row r="14" spans="1:11">
      <c r="B14" s="72" t="s">
        <v>1920</v>
      </c>
      <c r="C14" s="73" t="s">
        <v>1921</v>
      </c>
      <c r="D14" s="86" t="s">
        <v>28</v>
      </c>
      <c r="E14" s="86" t="s">
        <v>640</v>
      </c>
      <c r="F14" s="86" t="s">
        <v>127</v>
      </c>
      <c r="G14" s="83">
        <v>1.4764390000000003</v>
      </c>
      <c r="H14" s="85">
        <v>5205</v>
      </c>
      <c r="I14" s="83">
        <v>1.6237383710000002</v>
      </c>
      <c r="J14" s="84">
        <f t="shared" si="0"/>
        <v>-4.0501257492023594E-2</v>
      </c>
      <c r="K14" s="84">
        <f>I14/'סכום נכסי הקרן'!$C$42</f>
        <v>2.2089551220878995E-5</v>
      </c>
    </row>
    <row r="15" spans="1:11">
      <c r="B15" s="72" t="s">
        <v>1922</v>
      </c>
      <c r="C15" s="73" t="s">
        <v>1923</v>
      </c>
      <c r="D15" s="86" t="s">
        <v>28</v>
      </c>
      <c r="E15" s="86" t="s">
        <v>640</v>
      </c>
      <c r="F15" s="86" t="s">
        <v>127</v>
      </c>
      <c r="G15" s="83">
        <v>6.0766240000000007</v>
      </c>
      <c r="H15" s="85">
        <v>335200</v>
      </c>
      <c r="I15" s="83">
        <v>-29.849055350000004</v>
      </c>
      <c r="J15" s="84">
        <f t="shared" si="0"/>
        <v>0.74453144559211415</v>
      </c>
      <c r="K15" s="84">
        <f>I15/'סכום נכסי הקרן'!$C$42</f>
        <v>-4.0607049068047013E-4</v>
      </c>
    </row>
    <row r="16" spans="1:11">
      <c r="B16" s="72" t="s">
        <v>1924</v>
      </c>
      <c r="C16" s="73" t="s">
        <v>1925</v>
      </c>
      <c r="D16" s="86" t="s">
        <v>28</v>
      </c>
      <c r="E16" s="86" t="s">
        <v>640</v>
      </c>
      <c r="F16" s="86" t="s">
        <v>129</v>
      </c>
      <c r="G16" s="83">
        <v>2.5039740000000004</v>
      </c>
      <c r="H16" s="85">
        <v>36010</v>
      </c>
      <c r="I16" s="83">
        <v>-3.6869551380000001</v>
      </c>
      <c r="J16" s="84">
        <f t="shared" si="0"/>
        <v>9.1964519698892661E-2</v>
      </c>
      <c r="K16" s="84">
        <f>I16/'סכום נכסי הקרן'!$C$42</f>
        <v>-5.0157824575997524E-5</v>
      </c>
    </row>
    <row r="17" spans="2:11">
      <c r="B17" s="92"/>
      <c r="C17" s="73"/>
      <c r="D17" s="73"/>
      <c r="E17" s="73"/>
      <c r="F17" s="73"/>
      <c r="G17" s="83"/>
      <c r="H17" s="85"/>
      <c r="I17" s="73"/>
      <c r="J17" s="84"/>
      <c r="K17" s="73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9" t="s">
        <v>214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9" t="s">
        <v>107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19" t="s">
        <v>197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19" t="s">
        <v>205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117"/>
      <c r="C117" s="126"/>
      <c r="D117" s="126"/>
      <c r="E117" s="126"/>
      <c r="F117" s="126"/>
      <c r="G117" s="126"/>
      <c r="H117" s="126"/>
      <c r="I117" s="118"/>
      <c r="J117" s="118"/>
      <c r="K117" s="126"/>
    </row>
    <row r="118" spans="2:11">
      <c r="B118" s="117"/>
      <c r="C118" s="126"/>
      <c r="D118" s="126"/>
      <c r="E118" s="126"/>
      <c r="F118" s="126"/>
      <c r="G118" s="126"/>
      <c r="H118" s="126"/>
      <c r="I118" s="118"/>
      <c r="J118" s="118"/>
      <c r="K118" s="126"/>
    </row>
    <row r="119" spans="2:11">
      <c r="B119" s="117"/>
      <c r="C119" s="126"/>
      <c r="D119" s="126"/>
      <c r="E119" s="126"/>
      <c r="F119" s="126"/>
      <c r="G119" s="126"/>
      <c r="H119" s="126"/>
      <c r="I119" s="118"/>
      <c r="J119" s="118"/>
      <c r="K119" s="126"/>
    </row>
    <row r="120" spans="2:11">
      <c r="B120" s="117"/>
      <c r="C120" s="126"/>
      <c r="D120" s="126"/>
      <c r="E120" s="126"/>
      <c r="F120" s="126"/>
      <c r="G120" s="126"/>
      <c r="H120" s="126"/>
      <c r="I120" s="118"/>
      <c r="J120" s="118"/>
      <c r="K120" s="126"/>
    </row>
    <row r="121" spans="2:11">
      <c r="B121" s="117"/>
      <c r="C121" s="126"/>
      <c r="D121" s="126"/>
      <c r="E121" s="126"/>
      <c r="F121" s="126"/>
      <c r="G121" s="126"/>
      <c r="H121" s="126"/>
      <c r="I121" s="118"/>
      <c r="J121" s="118"/>
      <c r="K121" s="126"/>
    </row>
    <row r="122" spans="2:11">
      <c r="B122" s="117"/>
      <c r="C122" s="126"/>
      <c r="D122" s="126"/>
      <c r="E122" s="126"/>
      <c r="F122" s="126"/>
      <c r="G122" s="126"/>
      <c r="H122" s="126"/>
      <c r="I122" s="118"/>
      <c r="J122" s="118"/>
      <c r="K122" s="126"/>
    </row>
    <row r="123" spans="2:11">
      <c r="B123" s="117"/>
      <c r="C123" s="126"/>
      <c r="D123" s="126"/>
      <c r="E123" s="126"/>
      <c r="F123" s="126"/>
      <c r="G123" s="126"/>
      <c r="H123" s="126"/>
      <c r="I123" s="118"/>
      <c r="J123" s="118"/>
      <c r="K123" s="126"/>
    </row>
    <row r="124" spans="2:11">
      <c r="B124" s="117"/>
      <c r="C124" s="126"/>
      <c r="D124" s="126"/>
      <c r="E124" s="126"/>
      <c r="F124" s="126"/>
      <c r="G124" s="126"/>
      <c r="H124" s="126"/>
      <c r="I124" s="118"/>
      <c r="J124" s="118"/>
      <c r="K124" s="126"/>
    </row>
    <row r="125" spans="2:11">
      <c r="B125" s="117"/>
      <c r="C125" s="126"/>
      <c r="D125" s="126"/>
      <c r="E125" s="126"/>
      <c r="F125" s="126"/>
      <c r="G125" s="126"/>
      <c r="H125" s="126"/>
      <c r="I125" s="118"/>
      <c r="J125" s="118"/>
      <c r="K125" s="126"/>
    </row>
    <row r="126" spans="2:11">
      <c r="B126" s="117"/>
      <c r="C126" s="126"/>
      <c r="D126" s="126"/>
      <c r="E126" s="126"/>
      <c r="F126" s="126"/>
      <c r="G126" s="126"/>
      <c r="H126" s="126"/>
      <c r="I126" s="118"/>
      <c r="J126" s="118"/>
      <c r="K126" s="126"/>
    </row>
    <row r="127" spans="2:11">
      <c r="B127" s="117"/>
      <c r="C127" s="126"/>
      <c r="D127" s="126"/>
      <c r="E127" s="126"/>
      <c r="F127" s="126"/>
      <c r="G127" s="126"/>
      <c r="H127" s="126"/>
      <c r="I127" s="118"/>
      <c r="J127" s="118"/>
      <c r="K127" s="126"/>
    </row>
    <row r="128" spans="2:11">
      <c r="B128" s="117"/>
      <c r="C128" s="126"/>
      <c r="D128" s="126"/>
      <c r="E128" s="126"/>
      <c r="F128" s="126"/>
      <c r="G128" s="126"/>
      <c r="H128" s="126"/>
      <c r="I128" s="118"/>
      <c r="J128" s="118"/>
      <c r="K128" s="126"/>
    </row>
    <row r="129" spans="2:11">
      <c r="B129" s="117"/>
      <c r="C129" s="126"/>
      <c r="D129" s="126"/>
      <c r="E129" s="126"/>
      <c r="F129" s="126"/>
      <c r="G129" s="126"/>
      <c r="H129" s="126"/>
      <c r="I129" s="118"/>
      <c r="J129" s="118"/>
      <c r="K129" s="126"/>
    </row>
    <row r="130" spans="2:11">
      <c r="B130" s="117"/>
      <c r="C130" s="126"/>
      <c r="D130" s="126"/>
      <c r="E130" s="126"/>
      <c r="F130" s="126"/>
      <c r="G130" s="126"/>
      <c r="H130" s="126"/>
      <c r="I130" s="118"/>
      <c r="J130" s="118"/>
      <c r="K130" s="126"/>
    </row>
    <row r="131" spans="2:11">
      <c r="B131" s="117"/>
      <c r="C131" s="126"/>
      <c r="D131" s="126"/>
      <c r="E131" s="126"/>
      <c r="F131" s="126"/>
      <c r="G131" s="126"/>
      <c r="H131" s="126"/>
      <c r="I131" s="118"/>
      <c r="J131" s="118"/>
      <c r="K131" s="126"/>
    </row>
    <row r="132" spans="2:11">
      <c r="B132" s="117"/>
      <c r="C132" s="126"/>
      <c r="D132" s="126"/>
      <c r="E132" s="126"/>
      <c r="F132" s="126"/>
      <c r="G132" s="126"/>
      <c r="H132" s="126"/>
      <c r="I132" s="118"/>
      <c r="J132" s="118"/>
      <c r="K132" s="126"/>
    </row>
    <row r="133" spans="2:11">
      <c r="B133" s="117"/>
      <c r="C133" s="126"/>
      <c r="D133" s="126"/>
      <c r="E133" s="126"/>
      <c r="F133" s="126"/>
      <c r="G133" s="126"/>
      <c r="H133" s="126"/>
      <c r="I133" s="118"/>
      <c r="J133" s="118"/>
      <c r="K133" s="126"/>
    </row>
    <row r="134" spans="2:11">
      <c r="B134" s="117"/>
      <c r="C134" s="126"/>
      <c r="D134" s="126"/>
      <c r="E134" s="126"/>
      <c r="F134" s="126"/>
      <c r="G134" s="126"/>
      <c r="H134" s="126"/>
      <c r="I134" s="118"/>
      <c r="J134" s="118"/>
      <c r="K134" s="126"/>
    </row>
    <row r="135" spans="2:11">
      <c r="B135" s="117"/>
      <c r="C135" s="126"/>
      <c r="D135" s="126"/>
      <c r="E135" s="126"/>
      <c r="F135" s="126"/>
      <c r="G135" s="126"/>
      <c r="H135" s="126"/>
      <c r="I135" s="118"/>
      <c r="J135" s="118"/>
      <c r="K135" s="126"/>
    </row>
    <row r="136" spans="2:11">
      <c r="B136" s="117"/>
      <c r="C136" s="126"/>
      <c r="D136" s="126"/>
      <c r="E136" s="126"/>
      <c r="F136" s="126"/>
      <c r="G136" s="126"/>
      <c r="H136" s="126"/>
      <c r="I136" s="118"/>
      <c r="J136" s="118"/>
      <c r="K136" s="126"/>
    </row>
    <row r="137" spans="2:11">
      <c r="B137" s="117"/>
      <c r="C137" s="126"/>
      <c r="D137" s="126"/>
      <c r="E137" s="126"/>
      <c r="F137" s="126"/>
      <c r="G137" s="126"/>
      <c r="H137" s="126"/>
      <c r="I137" s="118"/>
      <c r="J137" s="118"/>
      <c r="K137" s="126"/>
    </row>
    <row r="138" spans="2:11">
      <c r="B138" s="117"/>
      <c r="C138" s="126"/>
      <c r="D138" s="126"/>
      <c r="E138" s="126"/>
      <c r="F138" s="126"/>
      <c r="G138" s="126"/>
      <c r="H138" s="126"/>
      <c r="I138" s="118"/>
      <c r="J138" s="118"/>
      <c r="K138" s="126"/>
    </row>
    <row r="139" spans="2:11">
      <c r="B139" s="117"/>
      <c r="C139" s="126"/>
      <c r="D139" s="126"/>
      <c r="E139" s="126"/>
      <c r="F139" s="126"/>
      <c r="G139" s="126"/>
      <c r="H139" s="126"/>
      <c r="I139" s="118"/>
      <c r="J139" s="118"/>
      <c r="K139" s="126"/>
    </row>
    <row r="140" spans="2:11">
      <c r="B140" s="117"/>
      <c r="C140" s="126"/>
      <c r="D140" s="126"/>
      <c r="E140" s="126"/>
      <c r="F140" s="126"/>
      <c r="G140" s="126"/>
      <c r="H140" s="126"/>
      <c r="I140" s="118"/>
      <c r="J140" s="118"/>
      <c r="K140" s="126"/>
    </row>
    <row r="141" spans="2:11">
      <c r="B141" s="117"/>
      <c r="C141" s="126"/>
      <c r="D141" s="126"/>
      <c r="E141" s="126"/>
      <c r="F141" s="126"/>
      <c r="G141" s="126"/>
      <c r="H141" s="126"/>
      <c r="I141" s="118"/>
      <c r="J141" s="118"/>
      <c r="K141" s="126"/>
    </row>
    <row r="142" spans="2:11">
      <c r="B142" s="117"/>
      <c r="C142" s="126"/>
      <c r="D142" s="126"/>
      <c r="E142" s="126"/>
      <c r="F142" s="126"/>
      <c r="G142" s="126"/>
      <c r="H142" s="126"/>
      <c r="I142" s="118"/>
      <c r="J142" s="118"/>
      <c r="K142" s="126"/>
    </row>
    <row r="143" spans="2:11">
      <c r="B143" s="117"/>
      <c r="C143" s="126"/>
      <c r="D143" s="126"/>
      <c r="E143" s="126"/>
      <c r="F143" s="126"/>
      <c r="G143" s="126"/>
      <c r="H143" s="126"/>
      <c r="I143" s="118"/>
      <c r="J143" s="118"/>
      <c r="K143" s="126"/>
    </row>
    <row r="144" spans="2:11">
      <c r="B144" s="117"/>
      <c r="C144" s="126"/>
      <c r="D144" s="126"/>
      <c r="E144" s="126"/>
      <c r="F144" s="126"/>
      <c r="G144" s="126"/>
      <c r="H144" s="126"/>
      <c r="I144" s="118"/>
      <c r="J144" s="118"/>
      <c r="K144" s="126"/>
    </row>
    <row r="145" spans="2:11">
      <c r="B145" s="117"/>
      <c r="C145" s="126"/>
      <c r="D145" s="126"/>
      <c r="E145" s="126"/>
      <c r="F145" s="126"/>
      <c r="G145" s="126"/>
      <c r="H145" s="126"/>
      <c r="I145" s="118"/>
      <c r="J145" s="118"/>
      <c r="K145" s="126"/>
    </row>
    <row r="146" spans="2:11">
      <c r="B146" s="117"/>
      <c r="C146" s="126"/>
      <c r="D146" s="126"/>
      <c r="E146" s="126"/>
      <c r="F146" s="126"/>
      <c r="G146" s="126"/>
      <c r="H146" s="126"/>
      <c r="I146" s="118"/>
      <c r="J146" s="118"/>
      <c r="K146" s="126"/>
    </row>
    <row r="147" spans="2:11">
      <c r="B147" s="117"/>
      <c r="C147" s="126"/>
      <c r="D147" s="126"/>
      <c r="E147" s="126"/>
      <c r="F147" s="126"/>
      <c r="G147" s="126"/>
      <c r="H147" s="126"/>
      <c r="I147" s="118"/>
      <c r="J147" s="118"/>
      <c r="K147" s="126"/>
    </row>
    <row r="148" spans="2:11">
      <c r="B148" s="117"/>
      <c r="C148" s="126"/>
      <c r="D148" s="126"/>
      <c r="E148" s="126"/>
      <c r="F148" s="126"/>
      <c r="G148" s="126"/>
      <c r="H148" s="126"/>
      <c r="I148" s="118"/>
      <c r="J148" s="118"/>
      <c r="K148" s="126"/>
    </row>
    <row r="149" spans="2:11">
      <c r="B149" s="117"/>
      <c r="C149" s="126"/>
      <c r="D149" s="126"/>
      <c r="E149" s="126"/>
      <c r="F149" s="126"/>
      <c r="G149" s="126"/>
      <c r="H149" s="126"/>
      <c r="I149" s="118"/>
      <c r="J149" s="118"/>
      <c r="K149" s="126"/>
    </row>
    <row r="150" spans="2:11">
      <c r="B150" s="117"/>
      <c r="C150" s="126"/>
      <c r="D150" s="126"/>
      <c r="E150" s="126"/>
      <c r="F150" s="126"/>
      <c r="G150" s="126"/>
      <c r="H150" s="126"/>
      <c r="I150" s="118"/>
      <c r="J150" s="118"/>
      <c r="K150" s="126"/>
    </row>
    <row r="151" spans="2:11">
      <c r="B151" s="117"/>
      <c r="C151" s="126"/>
      <c r="D151" s="126"/>
      <c r="E151" s="126"/>
      <c r="F151" s="126"/>
      <c r="G151" s="126"/>
      <c r="H151" s="126"/>
      <c r="I151" s="118"/>
      <c r="J151" s="118"/>
      <c r="K151" s="126"/>
    </row>
    <row r="152" spans="2:11">
      <c r="B152" s="117"/>
      <c r="C152" s="126"/>
      <c r="D152" s="126"/>
      <c r="E152" s="126"/>
      <c r="F152" s="126"/>
      <c r="G152" s="126"/>
      <c r="H152" s="126"/>
      <c r="I152" s="118"/>
      <c r="J152" s="118"/>
      <c r="K152" s="126"/>
    </row>
    <row r="153" spans="2:11">
      <c r="B153" s="117"/>
      <c r="C153" s="126"/>
      <c r="D153" s="126"/>
      <c r="E153" s="126"/>
      <c r="F153" s="126"/>
      <c r="G153" s="126"/>
      <c r="H153" s="126"/>
      <c r="I153" s="118"/>
      <c r="J153" s="118"/>
      <c r="K153" s="126"/>
    </row>
    <row r="154" spans="2:11">
      <c r="B154" s="117"/>
      <c r="C154" s="126"/>
      <c r="D154" s="126"/>
      <c r="E154" s="126"/>
      <c r="F154" s="126"/>
      <c r="G154" s="126"/>
      <c r="H154" s="126"/>
      <c r="I154" s="118"/>
      <c r="J154" s="118"/>
      <c r="K154" s="126"/>
    </row>
    <row r="155" spans="2:11">
      <c r="B155" s="117"/>
      <c r="C155" s="126"/>
      <c r="D155" s="126"/>
      <c r="E155" s="126"/>
      <c r="F155" s="126"/>
      <c r="G155" s="126"/>
      <c r="H155" s="126"/>
      <c r="I155" s="118"/>
      <c r="J155" s="118"/>
      <c r="K155" s="126"/>
    </row>
    <row r="156" spans="2:11">
      <c r="B156" s="117"/>
      <c r="C156" s="126"/>
      <c r="D156" s="126"/>
      <c r="E156" s="126"/>
      <c r="F156" s="126"/>
      <c r="G156" s="126"/>
      <c r="H156" s="126"/>
      <c r="I156" s="118"/>
      <c r="J156" s="118"/>
      <c r="K156" s="126"/>
    </row>
    <row r="157" spans="2:11">
      <c r="B157" s="117"/>
      <c r="C157" s="126"/>
      <c r="D157" s="126"/>
      <c r="E157" s="126"/>
      <c r="F157" s="126"/>
      <c r="G157" s="126"/>
      <c r="H157" s="126"/>
      <c r="I157" s="118"/>
      <c r="J157" s="118"/>
      <c r="K157" s="126"/>
    </row>
    <row r="158" spans="2:11">
      <c r="B158" s="117"/>
      <c r="C158" s="126"/>
      <c r="D158" s="126"/>
      <c r="E158" s="126"/>
      <c r="F158" s="126"/>
      <c r="G158" s="126"/>
      <c r="H158" s="126"/>
      <c r="I158" s="118"/>
      <c r="J158" s="118"/>
      <c r="K158" s="126"/>
    </row>
    <row r="159" spans="2:11">
      <c r="B159" s="117"/>
      <c r="C159" s="126"/>
      <c r="D159" s="126"/>
      <c r="E159" s="126"/>
      <c r="F159" s="126"/>
      <c r="G159" s="126"/>
      <c r="H159" s="126"/>
      <c r="I159" s="118"/>
      <c r="J159" s="118"/>
      <c r="K159" s="126"/>
    </row>
    <row r="160" spans="2:11">
      <c r="B160" s="117"/>
      <c r="C160" s="126"/>
      <c r="D160" s="126"/>
      <c r="E160" s="126"/>
      <c r="F160" s="126"/>
      <c r="G160" s="126"/>
      <c r="H160" s="126"/>
      <c r="I160" s="118"/>
      <c r="J160" s="118"/>
      <c r="K160" s="126"/>
    </row>
    <row r="161" spans="2:11">
      <c r="B161" s="117"/>
      <c r="C161" s="126"/>
      <c r="D161" s="126"/>
      <c r="E161" s="126"/>
      <c r="F161" s="126"/>
      <c r="G161" s="126"/>
      <c r="H161" s="126"/>
      <c r="I161" s="118"/>
      <c r="J161" s="118"/>
      <c r="K161" s="126"/>
    </row>
    <row r="162" spans="2:11">
      <c r="B162" s="117"/>
      <c r="C162" s="126"/>
      <c r="D162" s="126"/>
      <c r="E162" s="126"/>
      <c r="F162" s="126"/>
      <c r="G162" s="126"/>
      <c r="H162" s="126"/>
      <c r="I162" s="118"/>
      <c r="J162" s="118"/>
      <c r="K162" s="126"/>
    </row>
    <row r="163" spans="2:11">
      <c r="B163" s="117"/>
      <c r="C163" s="126"/>
      <c r="D163" s="126"/>
      <c r="E163" s="126"/>
      <c r="F163" s="126"/>
      <c r="G163" s="126"/>
      <c r="H163" s="126"/>
      <c r="I163" s="118"/>
      <c r="J163" s="118"/>
      <c r="K163" s="126"/>
    </row>
    <row r="164" spans="2:11">
      <c r="B164" s="117"/>
      <c r="C164" s="126"/>
      <c r="D164" s="126"/>
      <c r="E164" s="126"/>
      <c r="F164" s="126"/>
      <c r="G164" s="126"/>
      <c r="H164" s="126"/>
      <c r="I164" s="118"/>
      <c r="J164" s="118"/>
      <c r="K164" s="126"/>
    </row>
    <row r="165" spans="2:11">
      <c r="B165" s="117"/>
      <c r="C165" s="126"/>
      <c r="D165" s="126"/>
      <c r="E165" s="126"/>
      <c r="F165" s="126"/>
      <c r="G165" s="126"/>
      <c r="H165" s="126"/>
      <c r="I165" s="118"/>
      <c r="J165" s="118"/>
      <c r="K165" s="126"/>
    </row>
    <row r="166" spans="2:11">
      <c r="B166" s="117"/>
      <c r="C166" s="126"/>
      <c r="D166" s="126"/>
      <c r="E166" s="126"/>
      <c r="F166" s="126"/>
      <c r="G166" s="126"/>
      <c r="H166" s="126"/>
      <c r="I166" s="118"/>
      <c r="J166" s="118"/>
      <c r="K166" s="126"/>
    </row>
    <row r="167" spans="2:11">
      <c r="B167" s="117"/>
      <c r="C167" s="126"/>
      <c r="D167" s="126"/>
      <c r="E167" s="126"/>
      <c r="F167" s="126"/>
      <c r="G167" s="126"/>
      <c r="H167" s="126"/>
      <c r="I167" s="118"/>
      <c r="J167" s="118"/>
      <c r="K167" s="126"/>
    </row>
    <row r="168" spans="2:11">
      <c r="B168" s="117"/>
      <c r="C168" s="126"/>
      <c r="D168" s="126"/>
      <c r="E168" s="126"/>
      <c r="F168" s="126"/>
      <c r="G168" s="126"/>
      <c r="H168" s="126"/>
      <c r="I168" s="118"/>
      <c r="J168" s="118"/>
      <c r="K168" s="126"/>
    </row>
    <row r="169" spans="2:11">
      <c r="B169" s="117"/>
      <c r="C169" s="126"/>
      <c r="D169" s="126"/>
      <c r="E169" s="126"/>
      <c r="F169" s="126"/>
      <c r="G169" s="126"/>
      <c r="H169" s="126"/>
      <c r="I169" s="118"/>
      <c r="J169" s="118"/>
      <c r="K169" s="126"/>
    </row>
    <row r="170" spans="2:11">
      <c r="B170" s="117"/>
      <c r="C170" s="126"/>
      <c r="D170" s="126"/>
      <c r="E170" s="126"/>
      <c r="F170" s="126"/>
      <c r="G170" s="126"/>
      <c r="H170" s="126"/>
      <c r="I170" s="118"/>
      <c r="J170" s="118"/>
      <c r="K170" s="126"/>
    </row>
    <row r="171" spans="2:11">
      <c r="B171" s="117"/>
      <c r="C171" s="126"/>
      <c r="D171" s="126"/>
      <c r="E171" s="126"/>
      <c r="F171" s="126"/>
      <c r="G171" s="126"/>
      <c r="H171" s="126"/>
      <c r="I171" s="118"/>
      <c r="J171" s="118"/>
      <c r="K171" s="126"/>
    </row>
    <row r="172" spans="2:11">
      <c r="B172" s="117"/>
      <c r="C172" s="126"/>
      <c r="D172" s="126"/>
      <c r="E172" s="126"/>
      <c r="F172" s="126"/>
      <c r="G172" s="126"/>
      <c r="H172" s="126"/>
      <c r="I172" s="118"/>
      <c r="J172" s="118"/>
      <c r="K172" s="126"/>
    </row>
    <row r="173" spans="2:11">
      <c r="B173" s="117"/>
      <c r="C173" s="126"/>
      <c r="D173" s="126"/>
      <c r="E173" s="126"/>
      <c r="F173" s="126"/>
      <c r="G173" s="126"/>
      <c r="H173" s="126"/>
      <c r="I173" s="118"/>
      <c r="J173" s="118"/>
      <c r="K173" s="126"/>
    </row>
    <row r="174" spans="2:11">
      <c r="B174" s="117"/>
      <c r="C174" s="126"/>
      <c r="D174" s="126"/>
      <c r="E174" s="126"/>
      <c r="F174" s="126"/>
      <c r="G174" s="126"/>
      <c r="H174" s="126"/>
      <c r="I174" s="118"/>
      <c r="J174" s="118"/>
      <c r="K174" s="126"/>
    </row>
    <row r="175" spans="2:11">
      <c r="B175" s="117"/>
      <c r="C175" s="126"/>
      <c r="D175" s="126"/>
      <c r="E175" s="126"/>
      <c r="F175" s="126"/>
      <c r="G175" s="126"/>
      <c r="H175" s="126"/>
      <c r="I175" s="118"/>
      <c r="J175" s="118"/>
      <c r="K175" s="126"/>
    </row>
    <row r="176" spans="2:11">
      <c r="B176" s="117"/>
      <c r="C176" s="126"/>
      <c r="D176" s="126"/>
      <c r="E176" s="126"/>
      <c r="F176" s="126"/>
      <c r="G176" s="126"/>
      <c r="H176" s="126"/>
      <c r="I176" s="118"/>
      <c r="J176" s="118"/>
      <c r="K176" s="126"/>
    </row>
    <row r="177" spans="2:11">
      <c r="B177" s="117"/>
      <c r="C177" s="126"/>
      <c r="D177" s="126"/>
      <c r="E177" s="126"/>
      <c r="F177" s="126"/>
      <c r="G177" s="126"/>
      <c r="H177" s="126"/>
      <c r="I177" s="118"/>
      <c r="J177" s="118"/>
      <c r="K177" s="126"/>
    </row>
    <row r="178" spans="2:11">
      <c r="B178" s="117"/>
      <c r="C178" s="126"/>
      <c r="D178" s="126"/>
      <c r="E178" s="126"/>
      <c r="F178" s="126"/>
      <c r="G178" s="126"/>
      <c r="H178" s="126"/>
      <c r="I178" s="118"/>
      <c r="J178" s="118"/>
      <c r="K178" s="126"/>
    </row>
    <row r="179" spans="2:11">
      <c r="B179" s="117"/>
      <c r="C179" s="126"/>
      <c r="D179" s="126"/>
      <c r="E179" s="126"/>
      <c r="F179" s="126"/>
      <c r="G179" s="126"/>
      <c r="H179" s="126"/>
      <c r="I179" s="118"/>
      <c r="J179" s="118"/>
      <c r="K179" s="126"/>
    </row>
    <row r="180" spans="2:11">
      <c r="B180" s="117"/>
      <c r="C180" s="126"/>
      <c r="D180" s="126"/>
      <c r="E180" s="126"/>
      <c r="F180" s="126"/>
      <c r="G180" s="126"/>
      <c r="H180" s="126"/>
      <c r="I180" s="118"/>
      <c r="J180" s="118"/>
      <c r="K180" s="126"/>
    </row>
    <row r="181" spans="2:11">
      <c r="B181" s="117"/>
      <c r="C181" s="126"/>
      <c r="D181" s="126"/>
      <c r="E181" s="126"/>
      <c r="F181" s="126"/>
      <c r="G181" s="126"/>
      <c r="H181" s="126"/>
      <c r="I181" s="118"/>
      <c r="J181" s="118"/>
      <c r="K181" s="126"/>
    </row>
    <row r="182" spans="2:11">
      <c r="B182" s="117"/>
      <c r="C182" s="126"/>
      <c r="D182" s="126"/>
      <c r="E182" s="126"/>
      <c r="F182" s="126"/>
      <c r="G182" s="126"/>
      <c r="H182" s="126"/>
      <c r="I182" s="118"/>
      <c r="J182" s="118"/>
      <c r="K182" s="126"/>
    </row>
    <row r="183" spans="2:11">
      <c r="B183" s="117"/>
      <c r="C183" s="126"/>
      <c r="D183" s="126"/>
      <c r="E183" s="126"/>
      <c r="F183" s="126"/>
      <c r="G183" s="126"/>
      <c r="H183" s="126"/>
      <c r="I183" s="118"/>
      <c r="J183" s="118"/>
      <c r="K183" s="126"/>
    </row>
    <row r="184" spans="2:11">
      <c r="B184" s="117"/>
      <c r="C184" s="126"/>
      <c r="D184" s="126"/>
      <c r="E184" s="126"/>
      <c r="F184" s="126"/>
      <c r="G184" s="126"/>
      <c r="H184" s="126"/>
      <c r="I184" s="118"/>
      <c r="J184" s="118"/>
      <c r="K184" s="126"/>
    </row>
    <row r="185" spans="2:11">
      <c r="B185" s="117"/>
      <c r="C185" s="126"/>
      <c r="D185" s="126"/>
      <c r="E185" s="126"/>
      <c r="F185" s="126"/>
      <c r="G185" s="126"/>
      <c r="H185" s="126"/>
      <c r="I185" s="118"/>
      <c r="J185" s="118"/>
      <c r="K185" s="126"/>
    </row>
    <row r="186" spans="2:11">
      <c r="B186" s="117"/>
      <c r="C186" s="126"/>
      <c r="D186" s="126"/>
      <c r="E186" s="126"/>
      <c r="F186" s="126"/>
      <c r="G186" s="126"/>
      <c r="H186" s="126"/>
      <c r="I186" s="118"/>
      <c r="J186" s="118"/>
      <c r="K186" s="126"/>
    </row>
    <row r="187" spans="2:11">
      <c r="B187" s="117"/>
      <c r="C187" s="126"/>
      <c r="D187" s="126"/>
      <c r="E187" s="126"/>
      <c r="F187" s="126"/>
      <c r="G187" s="126"/>
      <c r="H187" s="126"/>
      <c r="I187" s="118"/>
      <c r="J187" s="118"/>
      <c r="K187" s="126"/>
    </row>
    <row r="188" spans="2:11">
      <c r="B188" s="117"/>
      <c r="C188" s="126"/>
      <c r="D188" s="126"/>
      <c r="E188" s="126"/>
      <c r="F188" s="126"/>
      <c r="G188" s="126"/>
      <c r="H188" s="126"/>
      <c r="I188" s="118"/>
      <c r="J188" s="118"/>
      <c r="K188" s="126"/>
    </row>
    <row r="189" spans="2:11">
      <c r="B189" s="117"/>
      <c r="C189" s="126"/>
      <c r="D189" s="126"/>
      <c r="E189" s="126"/>
      <c r="F189" s="126"/>
      <c r="G189" s="126"/>
      <c r="H189" s="126"/>
      <c r="I189" s="118"/>
      <c r="J189" s="118"/>
      <c r="K189" s="126"/>
    </row>
    <row r="190" spans="2:11">
      <c r="B190" s="117"/>
      <c r="C190" s="126"/>
      <c r="D190" s="126"/>
      <c r="E190" s="126"/>
      <c r="F190" s="126"/>
      <c r="G190" s="126"/>
      <c r="H190" s="126"/>
      <c r="I190" s="118"/>
      <c r="J190" s="118"/>
      <c r="K190" s="126"/>
    </row>
    <row r="191" spans="2:11">
      <c r="B191" s="117"/>
      <c r="C191" s="126"/>
      <c r="D191" s="126"/>
      <c r="E191" s="126"/>
      <c r="F191" s="126"/>
      <c r="G191" s="126"/>
      <c r="H191" s="126"/>
      <c r="I191" s="118"/>
      <c r="J191" s="118"/>
      <c r="K191" s="126"/>
    </row>
    <row r="192" spans="2:11">
      <c r="B192" s="117"/>
      <c r="C192" s="126"/>
      <c r="D192" s="126"/>
      <c r="E192" s="126"/>
      <c r="F192" s="126"/>
      <c r="G192" s="126"/>
      <c r="H192" s="126"/>
      <c r="I192" s="118"/>
      <c r="J192" s="118"/>
      <c r="K192" s="126"/>
    </row>
    <row r="193" spans="2:11">
      <c r="B193" s="117"/>
      <c r="C193" s="126"/>
      <c r="D193" s="126"/>
      <c r="E193" s="126"/>
      <c r="F193" s="126"/>
      <c r="G193" s="126"/>
      <c r="H193" s="126"/>
      <c r="I193" s="118"/>
      <c r="J193" s="118"/>
      <c r="K193" s="126"/>
    </row>
    <row r="194" spans="2:11">
      <c r="B194" s="117"/>
      <c r="C194" s="126"/>
      <c r="D194" s="126"/>
      <c r="E194" s="126"/>
      <c r="F194" s="126"/>
      <c r="G194" s="126"/>
      <c r="H194" s="126"/>
      <c r="I194" s="118"/>
      <c r="J194" s="118"/>
      <c r="K194" s="126"/>
    </row>
    <row r="195" spans="2:11">
      <c r="B195" s="117"/>
      <c r="C195" s="126"/>
      <c r="D195" s="126"/>
      <c r="E195" s="126"/>
      <c r="F195" s="126"/>
      <c r="G195" s="126"/>
      <c r="H195" s="126"/>
      <c r="I195" s="118"/>
      <c r="J195" s="118"/>
      <c r="K195" s="126"/>
    </row>
    <row r="196" spans="2:11">
      <c r="B196" s="117"/>
      <c r="C196" s="126"/>
      <c r="D196" s="126"/>
      <c r="E196" s="126"/>
      <c r="F196" s="126"/>
      <c r="G196" s="126"/>
      <c r="H196" s="126"/>
      <c r="I196" s="118"/>
      <c r="J196" s="118"/>
      <c r="K196" s="126"/>
    </row>
    <row r="197" spans="2:11">
      <c r="B197" s="117"/>
      <c r="C197" s="126"/>
      <c r="D197" s="126"/>
      <c r="E197" s="126"/>
      <c r="F197" s="126"/>
      <c r="G197" s="126"/>
      <c r="H197" s="126"/>
      <c r="I197" s="118"/>
      <c r="J197" s="118"/>
      <c r="K197" s="126"/>
    </row>
    <row r="198" spans="2:11">
      <c r="B198" s="117"/>
      <c r="C198" s="126"/>
      <c r="D198" s="126"/>
      <c r="E198" s="126"/>
      <c r="F198" s="126"/>
      <c r="G198" s="126"/>
      <c r="H198" s="126"/>
      <c r="I198" s="118"/>
      <c r="J198" s="118"/>
      <c r="K198" s="126"/>
    </row>
    <row r="199" spans="2:11">
      <c r="B199" s="117"/>
      <c r="C199" s="126"/>
      <c r="D199" s="126"/>
      <c r="E199" s="126"/>
      <c r="F199" s="126"/>
      <c r="G199" s="126"/>
      <c r="H199" s="126"/>
      <c r="I199" s="118"/>
      <c r="J199" s="118"/>
      <c r="K199" s="126"/>
    </row>
    <row r="200" spans="2:11">
      <c r="B200" s="117"/>
      <c r="C200" s="126"/>
      <c r="D200" s="126"/>
      <c r="E200" s="126"/>
      <c r="F200" s="126"/>
      <c r="G200" s="126"/>
      <c r="H200" s="126"/>
      <c r="I200" s="118"/>
      <c r="J200" s="118"/>
      <c r="K200" s="126"/>
    </row>
    <row r="201" spans="2:11">
      <c r="B201" s="117"/>
      <c r="C201" s="126"/>
      <c r="D201" s="126"/>
      <c r="E201" s="126"/>
      <c r="F201" s="126"/>
      <c r="G201" s="126"/>
      <c r="H201" s="126"/>
      <c r="I201" s="118"/>
      <c r="J201" s="118"/>
      <c r="K201" s="126"/>
    </row>
    <row r="202" spans="2:11">
      <c r="B202" s="117"/>
      <c r="C202" s="126"/>
      <c r="D202" s="126"/>
      <c r="E202" s="126"/>
      <c r="F202" s="126"/>
      <c r="G202" s="126"/>
      <c r="H202" s="126"/>
      <c r="I202" s="118"/>
      <c r="J202" s="118"/>
      <c r="K202" s="126"/>
    </row>
    <row r="203" spans="2:11">
      <c r="B203" s="117"/>
      <c r="C203" s="126"/>
      <c r="D203" s="126"/>
      <c r="E203" s="126"/>
      <c r="F203" s="126"/>
      <c r="G203" s="126"/>
      <c r="H203" s="126"/>
      <c r="I203" s="118"/>
      <c r="J203" s="118"/>
      <c r="K203" s="126"/>
    </row>
    <row r="204" spans="2:11">
      <c r="B204" s="117"/>
      <c r="C204" s="126"/>
      <c r="D204" s="126"/>
      <c r="E204" s="126"/>
      <c r="F204" s="126"/>
      <c r="G204" s="126"/>
      <c r="H204" s="126"/>
      <c r="I204" s="118"/>
      <c r="J204" s="118"/>
      <c r="K204" s="126"/>
    </row>
    <row r="205" spans="2:11">
      <c r="B205" s="117"/>
      <c r="C205" s="126"/>
      <c r="D205" s="126"/>
      <c r="E205" s="126"/>
      <c r="F205" s="126"/>
      <c r="G205" s="126"/>
      <c r="H205" s="126"/>
      <c r="I205" s="118"/>
      <c r="J205" s="118"/>
      <c r="K205" s="126"/>
    </row>
    <row r="206" spans="2:11">
      <c r="B206" s="117"/>
      <c r="C206" s="126"/>
      <c r="D206" s="126"/>
      <c r="E206" s="126"/>
      <c r="F206" s="126"/>
      <c r="G206" s="126"/>
      <c r="H206" s="126"/>
      <c r="I206" s="118"/>
      <c r="J206" s="118"/>
      <c r="K206" s="126"/>
    </row>
    <row r="207" spans="2:11">
      <c r="B207" s="117"/>
      <c r="C207" s="126"/>
      <c r="D207" s="126"/>
      <c r="E207" s="126"/>
      <c r="F207" s="126"/>
      <c r="G207" s="126"/>
      <c r="H207" s="126"/>
      <c r="I207" s="118"/>
      <c r="J207" s="118"/>
      <c r="K207" s="126"/>
    </row>
    <row r="208" spans="2:11">
      <c r="B208" s="117"/>
      <c r="C208" s="126"/>
      <c r="D208" s="126"/>
      <c r="E208" s="126"/>
      <c r="F208" s="126"/>
      <c r="G208" s="126"/>
      <c r="H208" s="126"/>
      <c r="I208" s="118"/>
      <c r="J208" s="118"/>
      <c r="K208" s="126"/>
    </row>
    <row r="209" spans="2:11">
      <c r="B209" s="117"/>
      <c r="C209" s="126"/>
      <c r="D209" s="126"/>
      <c r="E209" s="126"/>
      <c r="F209" s="126"/>
      <c r="G209" s="126"/>
      <c r="H209" s="126"/>
      <c r="I209" s="118"/>
      <c r="J209" s="118"/>
      <c r="K209" s="126"/>
    </row>
    <row r="210" spans="2:11">
      <c r="B210" s="117"/>
      <c r="C210" s="126"/>
      <c r="D210" s="126"/>
      <c r="E210" s="126"/>
      <c r="F210" s="126"/>
      <c r="G210" s="126"/>
      <c r="H210" s="126"/>
      <c r="I210" s="118"/>
      <c r="J210" s="118"/>
      <c r="K210" s="126"/>
    </row>
    <row r="211" spans="2:11">
      <c r="B211" s="117"/>
      <c r="C211" s="126"/>
      <c r="D211" s="126"/>
      <c r="E211" s="126"/>
      <c r="F211" s="126"/>
      <c r="G211" s="126"/>
      <c r="H211" s="126"/>
      <c r="I211" s="118"/>
      <c r="J211" s="118"/>
      <c r="K211" s="126"/>
    </row>
    <row r="212" spans="2:11">
      <c r="B212" s="117"/>
      <c r="C212" s="126"/>
      <c r="D212" s="126"/>
      <c r="E212" s="126"/>
      <c r="F212" s="126"/>
      <c r="G212" s="126"/>
      <c r="H212" s="126"/>
      <c r="I212" s="118"/>
      <c r="J212" s="118"/>
      <c r="K212" s="126"/>
    </row>
    <row r="213" spans="2:11">
      <c r="B213" s="117"/>
      <c r="C213" s="126"/>
      <c r="D213" s="126"/>
      <c r="E213" s="126"/>
      <c r="F213" s="126"/>
      <c r="G213" s="126"/>
      <c r="H213" s="126"/>
      <c r="I213" s="118"/>
      <c r="J213" s="118"/>
      <c r="K213" s="126"/>
    </row>
    <row r="214" spans="2:11">
      <c r="B214" s="117"/>
      <c r="C214" s="126"/>
      <c r="D214" s="126"/>
      <c r="E214" s="126"/>
      <c r="F214" s="126"/>
      <c r="G214" s="126"/>
      <c r="H214" s="126"/>
      <c r="I214" s="118"/>
      <c r="J214" s="118"/>
      <c r="K214" s="126"/>
    </row>
    <row r="215" spans="2:11">
      <c r="B215" s="117"/>
      <c r="C215" s="126"/>
      <c r="D215" s="126"/>
      <c r="E215" s="126"/>
      <c r="F215" s="126"/>
      <c r="G215" s="126"/>
      <c r="H215" s="126"/>
      <c r="I215" s="118"/>
      <c r="J215" s="118"/>
      <c r="K215" s="126"/>
    </row>
    <row r="216" spans="2:11">
      <c r="B216" s="117"/>
      <c r="C216" s="126"/>
      <c r="D216" s="126"/>
      <c r="E216" s="126"/>
      <c r="F216" s="126"/>
      <c r="G216" s="126"/>
      <c r="H216" s="126"/>
      <c r="I216" s="118"/>
      <c r="J216" s="118"/>
      <c r="K216" s="126"/>
    </row>
    <row r="217" spans="2:11">
      <c r="B217" s="117"/>
      <c r="C217" s="126"/>
      <c r="D217" s="126"/>
      <c r="E217" s="126"/>
      <c r="F217" s="126"/>
      <c r="G217" s="126"/>
      <c r="H217" s="126"/>
      <c r="I217" s="118"/>
      <c r="J217" s="118"/>
      <c r="K217" s="126"/>
    </row>
    <row r="218" spans="2:11">
      <c r="B218" s="117"/>
      <c r="C218" s="126"/>
      <c r="D218" s="126"/>
      <c r="E218" s="126"/>
      <c r="F218" s="126"/>
      <c r="G218" s="126"/>
      <c r="H218" s="126"/>
      <c r="I218" s="118"/>
      <c r="J218" s="118"/>
      <c r="K218" s="126"/>
    </row>
    <row r="219" spans="2:11">
      <c r="B219" s="117"/>
      <c r="C219" s="126"/>
      <c r="D219" s="126"/>
      <c r="E219" s="126"/>
      <c r="F219" s="126"/>
      <c r="G219" s="126"/>
      <c r="H219" s="126"/>
      <c r="I219" s="118"/>
      <c r="J219" s="118"/>
      <c r="K219" s="126"/>
    </row>
    <row r="220" spans="2:11">
      <c r="B220" s="117"/>
      <c r="C220" s="126"/>
      <c r="D220" s="126"/>
      <c r="E220" s="126"/>
      <c r="F220" s="126"/>
      <c r="G220" s="126"/>
      <c r="H220" s="126"/>
      <c r="I220" s="118"/>
      <c r="J220" s="118"/>
      <c r="K220" s="126"/>
    </row>
    <row r="221" spans="2:11">
      <c r="B221" s="117"/>
      <c r="C221" s="126"/>
      <c r="D221" s="126"/>
      <c r="E221" s="126"/>
      <c r="F221" s="126"/>
      <c r="G221" s="126"/>
      <c r="H221" s="126"/>
      <c r="I221" s="118"/>
      <c r="J221" s="118"/>
      <c r="K221" s="126"/>
    </row>
    <row r="222" spans="2:11">
      <c r="B222" s="117"/>
      <c r="C222" s="126"/>
      <c r="D222" s="126"/>
      <c r="E222" s="126"/>
      <c r="F222" s="126"/>
      <c r="G222" s="126"/>
      <c r="H222" s="126"/>
      <c r="I222" s="118"/>
      <c r="J222" s="118"/>
      <c r="K222" s="126"/>
    </row>
    <row r="223" spans="2:11">
      <c r="B223" s="117"/>
      <c r="C223" s="126"/>
      <c r="D223" s="126"/>
      <c r="E223" s="126"/>
      <c r="F223" s="126"/>
      <c r="G223" s="126"/>
      <c r="H223" s="126"/>
      <c r="I223" s="118"/>
      <c r="J223" s="118"/>
      <c r="K223" s="126"/>
    </row>
    <row r="224" spans="2:11">
      <c r="B224" s="117"/>
      <c r="C224" s="126"/>
      <c r="D224" s="126"/>
      <c r="E224" s="126"/>
      <c r="F224" s="126"/>
      <c r="G224" s="126"/>
      <c r="H224" s="126"/>
      <c r="I224" s="118"/>
      <c r="J224" s="118"/>
      <c r="K224" s="126"/>
    </row>
    <row r="225" spans="2:11">
      <c r="B225" s="117"/>
      <c r="C225" s="126"/>
      <c r="D225" s="126"/>
      <c r="E225" s="126"/>
      <c r="F225" s="126"/>
      <c r="G225" s="126"/>
      <c r="H225" s="126"/>
      <c r="I225" s="118"/>
      <c r="J225" s="118"/>
      <c r="K225" s="126"/>
    </row>
    <row r="226" spans="2:11">
      <c r="B226" s="117"/>
      <c r="C226" s="126"/>
      <c r="D226" s="126"/>
      <c r="E226" s="126"/>
      <c r="F226" s="126"/>
      <c r="G226" s="126"/>
      <c r="H226" s="126"/>
      <c r="I226" s="118"/>
      <c r="J226" s="118"/>
      <c r="K226" s="126"/>
    </row>
    <row r="227" spans="2:11">
      <c r="B227" s="117"/>
      <c r="C227" s="126"/>
      <c r="D227" s="126"/>
      <c r="E227" s="126"/>
      <c r="F227" s="126"/>
      <c r="G227" s="126"/>
      <c r="H227" s="126"/>
      <c r="I227" s="118"/>
      <c r="J227" s="118"/>
      <c r="K227" s="126"/>
    </row>
    <row r="228" spans="2:11">
      <c r="B228" s="117"/>
      <c r="C228" s="126"/>
      <c r="D228" s="126"/>
      <c r="E228" s="126"/>
      <c r="F228" s="126"/>
      <c r="G228" s="126"/>
      <c r="H228" s="126"/>
      <c r="I228" s="118"/>
      <c r="J228" s="118"/>
      <c r="K228" s="126"/>
    </row>
    <row r="229" spans="2:11">
      <c r="B229" s="117"/>
      <c r="C229" s="126"/>
      <c r="D229" s="126"/>
      <c r="E229" s="126"/>
      <c r="F229" s="126"/>
      <c r="G229" s="126"/>
      <c r="H229" s="126"/>
      <c r="I229" s="118"/>
      <c r="J229" s="118"/>
      <c r="K229" s="126"/>
    </row>
    <row r="230" spans="2:11">
      <c r="B230" s="117"/>
      <c r="C230" s="126"/>
      <c r="D230" s="126"/>
      <c r="E230" s="126"/>
      <c r="F230" s="126"/>
      <c r="G230" s="126"/>
      <c r="H230" s="126"/>
      <c r="I230" s="118"/>
      <c r="J230" s="118"/>
      <c r="K230" s="126"/>
    </row>
    <row r="231" spans="2:11">
      <c r="B231" s="117"/>
      <c r="C231" s="126"/>
      <c r="D231" s="126"/>
      <c r="E231" s="126"/>
      <c r="F231" s="126"/>
      <c r="G231" s="126"/>
      <c r="H231" s="126"/>
      <c r="I231" s="118"/>
      <c r="J231" s="118"/>
      <c r="K231" s="126"/>
    </row>
    <row r="232" spans="2:11">
      <c r="B232" s="117"/>
      <c r="C232" s="126"/>
      <c r="D232" s="126"/>
      <c r="E232" s="126"/>
      <c r="F232" s="126"/>
      <c r="G232" s="126"/>
      <c r="H232" s="126"/>
      <c r="I232" s="118"/>
      <c r="J232" s="118"/>
      <c r="K232" s="126"/>
    </row>
    <row r="233" spans="2:11">
      <c r="B233" s="117"/>
      <c r="C233" s="126"/>
      <c r="D233" s="126"/>
      <c r="E233" s="126"/>
      <c r="F233" s="126"/>
      <c r="G233" s="126"/>
      <c r="H233" s="126"/>
      <c r="I233" s="118"/>
      <c r="J233" s="118"/>
      <c r="K233" s="126"/>
    </row>
    <row r="234" spans="2:11">
      <c r="B234" s="117"/>
      <c r="C234" s="126"/>
      <c r="D234" s="126"/>
      <c r="E234" s="126"/>
      <c r="F234" s="126"/>
      <c r="G234" s="126"/>
      <c r="H234" s="126"/>
      <c r="I234" s="118"/>
      <c r="J234" s="118"/>
      <c r="K234" s="126"/>
    </row>
    <row r="235" spans="2:11">
      <c r="B235" s="117"/>
      <c r="C235" s="126"/>
      <c r="D235" s="126"/>
      <c r="E235" s="126"/>
      <c r="F235" s="126"/>
      <c r="G235" s="126"/>
      <c r="H235" s="126"/>
      <c r="I235" s="118"/>
      <c r="J235" s="118"/>
      <c r="K235" s="126"/>
    </row>
    <row r="236" spans="2:11">
      <c r="B236" s="117"/>
      <c r="C236" s="126"/>
      <c r="D236" s="126"/>
      <c r="E236" s="126"/>
      <c r="F236" s="126"/>
      <c r="G236" s="126"/>
      <c r="H236" s="126"/>
      <c r="I236" s="118"/>
      <c r="J236" s="118"/>
      <c r="K236" s="126"/>
    </row>
    <row r="237" spans="2:11">
      <c r="B237" s="117"/>
      <c r="C237" s="126"/>
      <c r="D237" s="126"/>
      <c r="E237" s="126"/>
      <c r="F237" s="126"/>
      <c r="G237" s="126"/>
      <c r="H237" s="126"/>
      <c r="I237" s="118"/>
      <c r="J237" s="118"/>
      <c r="K237" s="126"/>
    </row>
    <row r="238" spans="2:11">
      <c r="B238" s="117"/>
      <c r="C238" s="126"/>
      <c r="D238" s="126"/>
      <c r="E238" s="126"/>
      <c r="F238" s="126"/>
      <c r="G238" s="126"/>
      <c r="H238" s="126"/>
      <c r="I238" s="118"/>
      <c r="J238" s="118"/>
      <c r="K238" s="126"/>
    </row>
    <row r="239" spans="2:11">
      <c r="B239" s="117"/>
      <c r="C239" s="126"/>
      <c r="D239" s="126"/>
      <c r="E239" s="126"/>
      <c r="F239" s="126"/>
      <c r="G239" s="126"/>
      <c r="H239" s="126"/>
      <c r="I239" s="118"/>
      <c r="J239" s="118"/>
      <c r="K239" s="126"/>
    </row>
    <row r="240" spans="2:11">
      <c r="B240" s="117"/>
      <c r="C240" s="126"/>
      <c r="D240" s="126"/>
      <c r="E240" s="126"/>
      <c r="F240" s="126"/>
      <c r="G240" s="126"/>
      <c r="H240" s="126"/>
      <c r="I240" s="118"/>
      <c r="J240" s="118"/>
      <c r="K240" s="126"/>
    </row>
    <row r="241" spans="2:11">
      <c r="B241" s="117"/>
      <c r="C241" s="126"/>
      <c r="D241" s="126"/>
      <c r="E241" s="126"/>
      <c r="F241" s="126"/>
      <c r="G241" s="126"/>
      <c r="H241" s="126"/>
      <c r="I241" s="118"/>
      <c r="J241" s="118"/>
      <c r="K241" s="126"/>
    </row>
    <row r="242" spans="2:11">
      <c r="B242" s="117"/>
      <c r="C242" s="126"/>
      <c r="D242" s="126"/>
      <c r="E242" s="126"/>
      <c r="F242" s="126"/>
      <c r="G242" s="126"/>
      <c r="H242" s="126"/>
      <c r="I242" s="118"/>
      <c r="J242" s="118"/>
      <c r="K242" s="126"/>
    </row>
    <row r="243" spans="2:11">
      <c r="B243" s="117"/>
      <c r="C243" s="126"/>
      <c r="D243" s="126"/>
      <c r="E243" s="126"/>
      <c r="F243" s="126"/>
      <c r="G243" s="126"/>
      <c r="H243" s="126"/>
      <c r="I243" s="118"/>
      <c r="J243" s="118"/>
      <c r="K243" s="126"/>
    </row>
    <row r="244" spans="2:11">
      <c r="B244" s="117"/>
      <c r="C244" s="126"/>
      <c r="D244" s="126"/>
      <c r="E244" s="126"/>
      <c r="F244" s="126"/>
      <c r="G244" s="126"/>
      <c r="H244" s="126"/>
      <c r="I244" s="118"/>
      <c r="J244" s="118"/>
      <c r="K244" s="126"/>
    </row>
    <row r="245" spans="2:11">
      <c r="B245" s="117"/>
      <c r="C245" s="126"/>
      <c r="D245" s="126"/>
      <c r="E245" s="126"/>
      <c r="F245" s="126"/>
      <c r="G245" s="126"/>
      <c r="H245" s="126"/>
      <c r="I245" s="118"/>
      <c r="J245" s="118"/>
      <c r="K245" s="126"/>
    </row>
    <row r="246" spans="2:11">
      <c r="B246" s="117"/>
      <c r="C246" s="126"/>
      <c r="D246" s="126"/>
      <c r="E246" s="126"/>
      <c r="F246" s="126"/>
      <c r="G246" s="126"/>
      <c r="H246" s="126"/>
      <c r="I246" s="118"/>
      <c r="J246" s="118"/>
      <c r="K246" s="126"/>
    </row>
    <row r="247" spans="2:11">
      <c r="B247" s="117"/>
      <c r="C247" s="126"/>
      <c r="D247" s="126"/>
      <c r="E247" s="126"/>
      <c r="F247" s="126"/>
      <c r="G247" s="126"/>
      <c r="H247" s="126"/>
      <c r="I247" s="118"/>
      <c r="J247" s="118"/>
      <c r="K247" s="126"/>
    </row>
    <row r="248" spans="2:11">
      <c r="B248" s="117"/>
      <c r="C248" s="126"/>
      <c r="D248" s="126"/>
      <c r="E248" s="126"/>
      <c r="F248" s="126"/>
      <c r="G248" s="126"/>
      <c r="H248" s="126"/>
      <c r="I248" s="118"/>
      <c r="J248" s="118"/>
      <c r="K248" s="126"/>
    </row>
    <row r="249" spans="2:11">
      <c r="B249" s="117"/>
      <c r="C249" s="126"/>
      <c r="D249" s="126"/>
      <c r="E249" s="126"/>
      <c r="F249" s="126"/>
      <c r="G249" s="126"/>
      <c r="H249" s="126"/>
      <c r="I249" s="118"/>
      <c r="J249" s="118"/>
      <c r="K249" s="126"/>
    </row>
    <row r="250" spans="2:11">
      <c r="B250" s="117"/>
      <c r="C250" s="126"/>
      <c r="D250" s="126"/>
      <c r="E250" s="126"/>
      <c r="F250" s="126"/>
      <c r="G250" s="126"/>
      <c r="H250" s="126"/>
      <c r="I250" s="118"/>
      <c r="J250" s="118"/>
      <c r="K250" s="126"/>
    </row>
    <row r="251" spans="2:11">
      <c r="B251" s="117"/>
      <c r="C251" s="126"/>
      <c r="D251" s="126"/>
      <c r="E251" s="126"/>
      <c r="F251" s="126"/>
      <c r="G251" s="126"/>
      <c r="H251" s="126"/>
      <c r="I251" s="118"/>
      <c r="J251" s="118"/>
      <c r="K251" s="126"/>
    </row>
    <row r="252" spans="2:11">
      <c r="B252" s="117"/>
      <c r="C252" s="126"/>
      <c r="D252" s="126"/>
      <c r="E252" s="126"/>
      <c r="F252" s="126"/>
      <c r="G252" s="126"/>
      <c r="H252" s="126"/>
      <c r="I252" s="118"/>
      <c r="J252" s="118"/>
      <c r="K252" s="126"/>
    </row>
    <row r="253" spans="2:11">
      <c r="B253" s="117"/>
      <c r="C253" s="126"/>
      <c r="D253" s="126"/>
      <c r="E253" s="126"/>
      <c r="F253" s="126"/>
      <c r="G253" s="126"/>
      <c r="H253" s="126"/>
      <c r="I253" s="118"/>
      <c r="J253" s="118"/>
      <c r="K253" s="126"/>
    </row>
    <row r="254" spans="2:11">
      <c r="B254" s="117"/>
      <c r="C254" s="126"/>
      <c r="D254" s="126"/>
      <c r="E254" s="126"/>
      <c r="F254" s="126"/>
      <c r="G254" s="126"/>
      <c r="H254" s="126"/>
      <c r="I254" s="118"/>
      <c r="J254" s="118"/>
      <c r="K254" s="126"/>
    </row>
    <row r="255" spans="2:11">
      <c r="B255" s="117"/>
      <c r="C255" s="126"/>
      <c r="D255" s="126"/>
      <c r="E255" s="126"/>
      <c r="F255" s="126"/>
      <c r="G255" s="126"/>
      <c r="H255" s="126"/>
      <c r="I255" s="118"/>
      <c r="J255" s="118"/>
      <c r="K255" s="126"/>
    </row>
    <row r="256" spans="2:11">
      <c r="B256" s="117"/>
      <c r="C256" s="126"/>
      <c r="D256" s="126"/>
      <c r="E256" s="126"/>
      <c r="F256" s="126"/>
      <c r="G256" s="126"/>
      <c r="H256" s="126"/>
      <c r="I256" s="118"/>
      <c r="J256" s="118"/>
      <c r="K256" s="126"/>
    </row>
    <row r="257" spans="2:11">
      <c r="B257" s="117"/>
      <c r="C257" s="126"/>
      <c r="D257" s="126"/>
      <c r="E257" s="126"/>
      <c r="F257" s="126"/>
      <c r="G257" s="126"/>
      <c r="H257" s="126"/>
      <c r="I257" s="118"/>
      <c r="J257" s="118"/>
      <c r="K257" s="126"/>
    </row>
    <row r="258" spans="2:11">
      <c r="B258" s="117"/>
      <c r="C258" s="126"/>
      <c r="D258" s="126"/>
      <c r="E258" s="126"/>
      <c r="F258" s="126"/>
      <c r="G258" s="126"/>
      <c r="H258" s="126"/>
      <c r="I258" s="118"/>
      <c r="J258" s="118"/>
      <c r="K258" s="126"/>
    </row>
    <row r="259" spans="2:11">
      <c r="B259" s="117"/>
      <c r="C259" s="126"/>
      <c r="D259" s="126"/>
      <c r="E259" s="126"/>
      <c r="F259" s="126"/>
      <c r="G259" s="126"/>
      <c r="H259" s="126"/>
      <c r="I259" s="118"/>
      <c r="J259" s="118"/>
      <c r="K259" s="126"/>
    </row>
    <row r="260" spans="2:11">
      <c r="B260" s="117"/>
      <c r="C260" s="126"/>
      <c r="D260" s="126"/>
      <c r="E260" s="126"/>
      <c r="F260" s="126"/>
      <c r="G260" s="126"/>
      <c r="H260" s="126"/>
      <c r="I260" s="118"/>
      <c r="J260" s="118"/>
      <c r="K260" s="126"/>
    </row>
    <row r="261" spans="2:11">
      <c r="B261" s="117"/>
      <c r="C261" s="126"/>
      <c r="D261" s="126"/>
      <c r="E261" s="126"/>
      <c r="F261" s="126"/>
      <c r="G261" s="126"/>
      <c r="H261" s="126"/>
      <c r="I261" s="118"/>
      <c r="J261" s="118"/>
      <c r="K261" s="126"/>
    </row>
    <row r="262" spans="2:11">
      <c r="B262" s="117"/>
      <c r="C262" s="126"/>
      <c r="D262" s="126"/>
      <c r="E262" s="126"/>
      <c r="F262" s="126"/>
      <c r="G262" s="126"/>
      <c r="H262" s="126"/>
      <c r="I262" s="118"/>
      <c r="J262" s="118"/>
      <c r="K262" s="126"/>
    </row>
    <row r="263" spans="2:11">
      <c r="B263" s="117"/>
      <c r="C263" s="126"/>
      <c r="D263" s="126"/>
      <c r="E263" s="126"/>
      <c r="F263" s="126"/>
      <c r="G263" s="126"/>
      <c r="H263" s="126"/>
      <c r="I263" s="118"/>
      <c r="J263" s="118"/>
      <c r="K263" s="126"/>
    </row>
    <row r="264" spans="2:11">
      <c r="B264" s="117"/>
      <c r="C264" s="126"/>
      <c r="D264" s="126"/>
      <c r="E264" s="126"/>
      <c r="F264" s="126"/>
      <c r="G264" s="126"/>
      <c r="H264" s="126"/>
      <c r="I264" s="118"/>
      <c r="J264" s="118"/>
      <c r="K264" s="126"/>
    </row>
    <row r="265" spans="2:11">
      <c r="B265" s="117"/>
      <c r="C265" s="126"/>
      <c r="D265" s="126"/>
      <c r="E265" s="126"/>
      <c r="F265" s="126"/>
      <c r="G265" s="126"/>
      <c r="H265" s="126"/>
      <c r="I265" s="118"/>
      <c r="J265" s="118"/>
      <c r="K265" s="126"/>
    </row>
    <row r="266" spans="2:11">
      <c r="B266" s="117"/>
      <c r="C266" s="126"/>
      <c r="D266" s="126"/>
      <c r="E266" s="126"/>
      <c r="F266" s="126"/>
      <c r="G266" s="126"/>
      <c r="H266" s="126"/>
      <c r="I266" s="118"/>
      <c r="J266" s="118"/>
      <c r="K266" s="126"/>
    </row>
    <row r="267" spans="2:11">
      <c r="B267" s="117"/>
      <c r="C267" s="126"/>
      <c r="D267" s="126"/>
      <c r="E267" s="126"/>
      <c r="F267" s="126"/>
      <c r="G267" s="126"/>
      <c r="H267" s="126"/>
      <c r="I267" s="118"/>
      <c r="J267" s="118"/>
      <c r="K267" s="126"/>
    </row>
    <row r="268" spans="2:11">
      <c r="B268" s="117"/>
      <c r="C268" s="126"/>
      <c r="D268" s="126"/>
      <c r="E268" s="126"/>
      <c r="F268" s="126"/>
      <c r="G268" s="126"/>
      <c r="H268" s="126"/>
      <c r="I268" s="118"/>
      <c r="J268" s="118"/>
      <c r="K268" s="126"/>
    </row>
    <row r="269" spans="2:11">
      <c r="B269" s="117"/>
      <c r="C269" s="126"/>
      <c r="D269" s="126"/>
      <c r="E269" s="126"/>
      <c r="F269" s="126"/>
      <c r="G269" s="126"/>
      <c r="H269" s="126"/>
      <c r="I269" s="118"/>
      <c r="J269" s="118"/>
      <c r="K269" s="126"/>
    </row>
    <row r="270" spans="2:11">
      <c r="B270" s="117"/>
      <c r="C270" s="126"/>
      <c r="D270" s="126"/>
      <c r="E270" s="126"/>
      <c r="F270" s="126"/>
      <c r="G270" s="126"/>
      <c r="H270" s="126"/>
      <c r="I270" s="118"/>
      <c r="J270" s="118"/>
      <c r="K270" s="126"/>
    </row>
    <row r="271" spans="2:11">
      <c r="B271" s="117"/>
      <c r="C271" s="126"/>
      <c r="D271" s="126"/>
      <c r="E271" s="126"/>
      <c r="F271" s="126"/>
      <c r="G271" s="126"/>
      <c r="H271" s="126"/>
      <c r="I271" s="118"/>
      <c r="J271" s="118"/>
      <c r="K271" s="126"/>
    </row>
    <row r="272" spans="2:11">
      <c r="B272" s="117"/>
      <c r="C272" s="126"/>
      <c r="D272" s="126"/>
      <c r="E272" s="126"/>
      <c r="F272" s="126"/>
      <c r="G272" s="126"/>
      <c r="H272" s="126"/>
      <c r="I272" s="118"/>
      <c r="J272" s="118"/>
      <c r="K272" s="126"/>
    </row>
    <row r="273" spans="2:11">
      <c r="B273" s="117"/>
      <c r="C273" s="126"/>
      <c r="D273" s="126"/>
      <c r="E273" s="126"/>
      <c r="F273" s="126"/>
      <c r="G273" s="126"/>
      <c r="H273" s="126"/>
      <c r="I273" s="118"/>
      <c r="J273" s="118"/>
      <c r="K273" s="126"/>
    </row>
    <row r="274" spans="2:11">
      <c r="B274" s="117"/>
      <c r="C274" s="126"/>
      <c r="D274" s="126"/>
      <c r="E274" s="126"/>
      <c r="F274" s="126"/>
      <c r="G274" s="126"/>
      <c r="H274" s="126"/>
      <c r="I274" s="118"/>
      <c r="J274" s="118"/>
      <c r="K274" s="126"/>
    </row>
    <row r="275" spans="2:11">
      <c r="B275" s="117"/>
      <c r="C275" s="126"/>
      <c r="D275" s="126"/>
      <c r="E275" s="126"/>
      <c r="F275" s="126"/>
      <c r="G275" s="126"/>
      <c r="H275" s="126"/>
      <c r="I275" s="118"/>
      <c r="J275" s="118"/>
      <c r="K275" s="126"/>
    </row>
    <row r="276" spans="2:11">
      <c r="B276" s="117"/>
      <c r="C276" s="126"/>
      <c r="D276" s="126"/>
      <c r="E276" s="126"/>
      <c r="F276" s="126"/>
      <c r="G276" s="126"/>
      <c r="H276" s="126"/>
      <c r="I276" s="118"/>
      <c r="J276" s="118"/>
      <c r="K276" s="126"/>
    </row>
    <row r="277" spans="2:11">
      <c r="B277" s="117"/>
      <c r="C277" s="126"/>
      <c r="D277" s="126"/>
      <c r="E277" s="126"/>
      <c r="F277" s="126"/>
      <c r="G277" s="126"/>
      <c r="H277" s="126"/>
      <c r="I277" s="118"/>
      <c r="J277" s="118"/>
      <c r="K277" s="126"/>
    </row>
    <row r="278" spans="2:11">
      <c r="B278" s="117"/>
      <c r="C278" s="126"/>
      <c r="D278" s="126"/>
      <c r="E278" s="126"/>
      <c r="F278" s="126"/>
      <c r="G278" s="126"/>
      <c r="H278" s="126"/>
      <c r="I278" s="118"/>
      <c r="J278" s="118"/>
      <c r="K278" s="126"/>
    </row>
    <row r="279" spans="2:11">
      <c r="B279" s="117"/>
      <c r="C279" s="126"/>
      <c r="D279" s="126"/>
      <c r="E279" s="126"/>
      <c r="F279" s="126"/>
      <c r="G279" s="126"/>
      <c r="H279" s="126"/>
      <c r="I279" s="118"/>
      <c r="J279" s="118"/>
      <c r="K279" s="126"/>
    </row>
    <row r="280" spans="2:11">
      <c r="B280" s="117"/>
      <c r="C280" s="126"/>
      <c r="D280" s="126"/>
      <c r="E280" s="126"/>
      <c r="F280" s="126"/>
      <c r="G280" s="126"/>
      <c r="H280" s="126"/>
      <c r="I280" s="118"/>
      <c r="J280" s="118"/>
      <c r="K280" s="126"/>
    </row>
    <row r="281" spans="2:11">
      <c r="B281" s="117"/>
      <c r="C281" s="126"/>
      <c r="D281" s="126"/>
      <c r="E281" s="126"/>
      <c r="F281" s="126"/>
      <c r="G281" s="126"/>
      <c r="H281" s="126"/>
      <c r="I281" s="118"/>
      <c r="J281" s="118"/>
      <c r="K281" s="126"/>
    </row>
    <row r="282" spans="2:11">
      <c r="B282" s="117"/>
      <c r="C282" s="126"/>
      <c r="D282" s="126"/>
      <c r="E282" s="126"/>
      <c r="F282" s="126"/>
      <c r="G282" s="126"/>
      <c r="H282" s="126"/>
      <c r="I282" s="118"/>
      <c r="J282" s="118"/>
      <c r="K282" s="126"/>
    </row>
    <row r="283" spans="2:11">
      <c r="B283" s="117"/>
      <c r="C283" s="126"/>
      <c r="D283" s="126"/>
      <c r="E283" s="126"/>
      <c r="F283" s="126"/>
      <c r="G283" s="126"/>
      <c r="H283" s="126"/>
      <c r="I283" s="118"/>
      <c r="J283" s="118"/>
      <c r="K283" s="126"/>
    </row>
    <row r="284" spans="2:11">
      <c r="B284" s="117"/>
      <c r="C284" s="126"/>
      <c r="D284" s="126"/>
      <c r="E284" s="126"/>
      <c r="F284" s="126"/>
      <c r="G284" s="126"/>
      <c r="H284" s="126"/>
      <c r="I284" s="118"/>
      <c r="J284" s="118"/>
      <c r="K284" s="126"/>
    </row>
    <row r="285" spans="2:11">
      <c r="B285" s="117"/>
      <c r="C285" s="126"/>
      <c r="D285" s="126"/>
      <c r="E285" s="126"/>
      <c r="F285" s="126"/>
      <c r="G285" s="126"/>
      <c r="H285" s="126"/>
      <c r="I285" s="118"/>
      <c r="J285" s="118"/>
      <c r="K285" s="126"/>
    </row>
    <row r="286" spans="2:11">
      <c r="B286" s="117"/>
      <c r="C286" s="126"/>
      <c r="D286" s="126"/>
      <c r="E286" s="126"/>
      <c r="F286" s="126"/>
      <c r="G286" s="126"/>
      <c r="H286" s="126"/>
      <c r="I286" s="118"/>
      <c r="J286" s="118"/>
      <c r="K286" s="126"/>
    </row>
    <row r="287" spans="2:11">
      <c r="B287" s="117"/>
      <c r="C287" s="126"/>
      <c r="D287" s="126"/>
      <c r="E287" s="126"/>
      <c r="F287" s="126"/>
      <c r="G287" s="126"/>
      <c r="H287" s="126"/>
      <c r="I287" s="118"/>
      <c r="J287" s="118"/>
      <c r="K287" s="126"/>
    </row>
    <row r="288" spans="2:11">
      <c r="B288" s="117"/>
      <c r="C288" s="126"/>
      <c r="D288" s="126"/>
      <c r="E288" s="126"/>
      <c r="F288" s="126"/>
      <c r="G288" s="126"/>
      <c r="H288" s="126"/>
      <c r="I288" s="118"/>
      <c r="J288" s="118"/>
      <c r="K288" s="126"/>
    </row>
    <row r="289" spans="2:11">
      <c r="B289" s="117"/>
      <c r="C289" s="126"/>
      <c r="D289" s="126"/>
      <c r="E289" s="126"/>
      <c r="F289" s="126"/>
      <c r="G289" s="126"/>
      <c r="H289" s="126"/>
      <c r="I289" s="118"/>
      <c r="J289" s="118"/>
      <c r="K289" s="126"/>
    </row>
    <row r="290" spans="2:11">
      <c r="B290" s="117"/>
      <c r="C290" s="126"/>
      <c r="D290" s="126"/>
      <c r="E290" s="126"/>
      <c r="F290" s="126"/>
      <c r="G290" s="126"/>
      <c r="H290" s="126"/>
      <c r="I290" s="118"/>
      <c r="J290" s="118"/>
      <c r="K290" s="126"/>
    </row>
    <row r="291" spans="2:11">
      <c r="B291" s="117"/>
      <c r="C291" s="126"/>
      <c r="D291" s="126"/>
      <c r="E291" s="126"/>
      <c r="F291" s="126"/>
      <c r="G291" s="126"/>
      <c r="H291" s="126"/>
      <c r="I291" s="118"/>
      <c r="J291" s="118"/>
      <c r="K291" s="126"/>
    </row>
    <row r="292" spans="2:11">
      <c r="B292" s="117"/>
      <c r="C292" s="126"/>
      <c r="D292" s="126"/>
      <c r="E292" s="126"/>
      <c r="F292" s="126"/>
      <c r="G292" s="126"/>
      <c r="H292" s="126"/>
      <c r="I292" s="118"/>
      <c r="J292" s="118"/>
      <c r="K292" s="126"/>
    </row>
    <row r="293" spans="2:11">
      <c r="B293" s="117"/>
      <c r="C293" s="126"/>
      <c r="D293" s="126"/>
      <c r="E293" s="126"/>
      <c r="F293" s="126"/>
      <c r="G293" s="126"/>
      <c r="H293" s="126"/>
      <c r="I293" s="118"/>
      <c r="J293" s="118"/>
      <c r="K293" s="126"/>
    </row>
    <row r="294" spans="2:11">
      <c r="B294" s="117"/>
      <c r="C294" s="126"/>
      <c r="D294" s="126"/>
      <c r="E294" s="126"/>
      <c r="F294" s="126"/>
      <c r="G294" s="126"/>
      <c r="H294" s="126"/>
      <c r="I294" s="118"/>
      <c r="J294" s="118"/>
      <c r="K294" s="126"/>
    </row>
    <row r="295" spans="2:11">
      <c r="B295" s="117"/>
      <c r="C295" s="126"/>
      <c r="D295" s="126"/>
      <c r="E295" s="126"/>
      <c r="F295" s="126"/>
      <c r="G295" s="126"/>
      <c r="H295" s="126"/>
      <c r="I295" s="118"/>
      <c r="J295" s="118"/>
      <c r="K295" s="126"/>
    </row>
    <row r="296" spans="2:11">
      <c r="B296" s="117"/>
      <c r="C296" s="126"/>
      <c r="D296" s="126"/>
      <c r="E296" s="126"/>
      <c r="F296" s="126"/>
      <c r="G296" s="126"/>
      <c r="H296" s="126"/>
      <c r="I296" s="118"/>
      <c r="J296" s="118"/>
      <c r="K296" s="126"/>
    </row>
    <row r="297" spans="2:11">
      <c r="B297" s="117"/>
      <c r="C297" s="126"/>
      <c r="D297" s="126"/>
      <c r="E297" s="126"/>
      <c r="F297" s="126"/>
      <c r="G297" s="126"/>
      <c r="H297" s="126"/>
      <c r="I297" s="118"/>
      <c r="J297" s="118"/>
      <c r="K297" s="126"/>
    </row>
    <row r="298" spans="2:11">
      <c r="B298" s="117"/>
      <c r="C298" s="126"/>
      <c r="D298" s="126"/>
      <c r="E298" s="126"/>
      <c r="F298" s="126"/>
      <c r="G298" s="126"/>
      <c r="H298" s="126"/>
      <c r="I298" s="118"/>
      <c r="J298" s="118"/>
      <c r="K298" s="126"/>
    </row>
    <row r="299" spans="2:11">
      <c r="B299" s="117"/>
      <c r="C299" s="126"/>
      <c r="D299" s="126"/>
      <c r="E299" s="126"/>
      <c r="F299" s="126"/>
      <c r="G299" s="126"/>
      <c r="H299" s="126"/>
      <c r="I299" s="118"/>
      <c r="J299" s="118"/>
      <c r="K299" s="126"/>
    </row>
    <row r="300" spans="2:11">
      <c r="B300" s="117"/>
      <c r="C300" s="126"/>
      <c r="D300" s="126"/>
      <c r="E300" s="126"/>
      <c r="F300" s="126"/>
      <c r="G300" s="126"/>
      <c r="H300" s="126"/>
      <c r="I300" s="118"/>
      <c r="J300" s="118"/>
      <c r="K300" s="126"/>
    </row>
    <row r="301" spans="2:11">
      <c r="B301" s="117"/>
      <c r="C301" s="126"/>
      <c r="D301" s="126"/>
      <c r="E301" s="126"/>
      <c r="F301" s="126"/>
      <c r="G301" s="126"/>
      <c r="H301" s="126"/>
      <c r="I301" s="118"/>
      <c r="J301" s="118"/>
      <c r="K301" s="126"/>
    </row>
    <row r="302" spans="2:11">
      <c r="B302" s="117"/>
      <c r="C302" s="126"/>
      <c r="D302" s="126"/>
      <c r="E302" s="126"/>
      <c r="F302" s="126"/>
      <c r="G302" s="126"/>
      <c r="H302" s="126"/>
      <c r="I302" s="118"/>
      <c r="J302" s="118"/>
      <c r="K302" s="126"/>
    </row>
    <row r="303" spans="2:11">
      <c r="B303" s="117"/>
      <c r="C303" s="126"/>
      <c r="D303" s="126"/>
      <c r="E303" s="126"/>
      <c r="F303" s="126"/>
      <c r="G303" s="126"/>
      <c r="H303" s="126"/>
      <c r="I303" s="118"/>
      <c r="J303" s="118"/>
      <c r="K303" s="126"/>
    </row>
    <row r="304" spans="2:11">
      <c r="B304" s="117"/>
      <c r="C304" s="126"/>
      <c r="D304" s="126"/>
      <c r="E304" s="126"/>
      <c r="F304" s="126"/>
      <c r="G304" s="126"/>
      <c r="H304" s="126"/>
      <c r="I304" s="118"/>
      <c r="J304" s="118"/>
      <c r="K304" s="126"/>
    </row>
    <row r="305" spans="2:11">
      <c r="B305" s="117"/>
      <c r="C305" s="126"/>
      <c r="D305" s="126"/>
      <c r="E305" s="126"/>
      <c r="F305" s="126"/>
      <c r="G305" s="126"/>
      <c r="H305" s="126"/>
      <c r="I305" s="118"/>
      <c r="J305" s="118"/>
      <c r="K305" s="126"/>
    </row>
    <row r="306" spans="2:11">
      <c r="B306" s="117"/>
      <c r="C306" s="126"/>
      <c r="D306" s="126"/>
      <c r="E306" s="126"/>
      <c r="F306" s="126"/>
      <c r="G306" s="126"/>
      <c r="H306" s="126"/>
      <c r="I306" s="118"/>
      <c r="J306" s="118"/>
      <c r="K306" s="126"/>
    </row>
    <row r="307" spans="2:11">
      <c r="B307" s="117"/>
      <c r="C307" s="126"/>
      <c r="D307" s="126"/>
      <c r="E307" s="126"/>
      <c r="F307" s="126"/>
      <c r="G307" s="126"/>
      <c r="H307" s="126"/>
      <c r="I307" s="118"/>
      <c r="J307" s="118"/>
      <c r="K307" s="126"/>
    </row>
    <row r="308" spans="2:11">
      <c r="B308" s="117"/>
      <c r="C308" s="126"/>
      <c r="D308" s="126"/>
      <c r="E308" s="126"/>
      <c r="F308" s="126"/>
      <c r="G308" s="126"/>
      <c r="H308" s="126"/>
      <c r="I308" s="118"/>
      <c r="J308" s="118"/>
      <c r="K308" s="126"/>
    </row>
    <row r="309" spans="2:11">
      <c r="B309" s="117"/>
      <c r="C309" s="126"/>
      <c r="D309" s="126"/>
      <c r="E309" s="126"/>
      <c r="F309" s="126"/>
      <c r="G309" s="126"/>
      <c r="H309" s="126"/>
      <c r="I309" s="118"/>
      <c r="J309" s="118"/>
      <c r="K309" s="126"/>
    </row>
    <row r="310" spans="2:11">
      <c r="B310" s="117"/>
      <c r="C310" s="126"/>
      <c r="D310" s="126"/>
      <c r="E310" s="126"/>
      <c r="F310" s="126"/>
      <c r="G310" s="126"/>
      <c r="H310" s="126"/>
      <c r="I310" s="118"/>
      <c r="J310" s="118"/>
      <c r="K310" s="126"/>
    </row>
    <row r="311" spans="2:11">
      <c r="B311" s="117"/>
      <c r="C311" s="126"/>
      <c r="D311" s="126"/>
      <c r="E311" s="126"/>
      <c r="F311" s="126"/>
      <c r="G311" s="126"/>
      <c r="H311" s="126"/>
      <c r="I311" s="118"/>
      <c r="J311" s="118"/>
      <c r="K311" s="126"/>
    </row>
    <row r="312" spans="2:11">
      <c r="B312" s="117"/>
      <c r="C312" s="126"/>
      <c r="D312" s="126"/>
      <c r="E312" s="126"/>
      <c r="F312" s="126"/>
      <c r="G312" s="126"/>
      <c r="H312" s="126"/>
      <c r="I312" s="118"/>
      <c r="J312" s="118"/>
      <c r="K312" s="126"/>
    </row>
    <row r="313" spans="2:11">
      <c r="B313" s="117"/>
      <c r="C313" s="126"/>
      <c r="D313" s="126"/>
      <c r="E313" s="126"/>
      <c r="F313" s="126"/>
      <c r="G313" s="126"/>
      <c r="H313" s="126"/>
      <c r="I313" s="118"/>
      <c r="J313" s="118"/>
      <c r="K313" s="126"/>
    </row>
    <row r="314" spans="2:11">
      <c r="B314" s="117"/>
      <c r="C314" s="126"/>
      <c r="D314" s="126"/>
      <c r="E314" s="126"/>
      <c r="F314" s="126"/>
      <c r="G314" s="126"/>
      <c r="H314" s="126"/>
      <c r="I314" s="118"/>
      <c r="J314" s="118"/>
      <c r="K314" s="126"/>
    </row>
    <row r="315" spans="2:11">
      <c r="B315" s="117"/>
      <c r="C315" s="126"/>
      <c r="D315" s="126"/>
      <c r="E315" s="126"/>
      <c r="F315" s="126"/>
      <c r="G315" s="126"/>
      <c r="H315" s="126"/>
      <c r="I315" s="118"/>
      <c r="J315" s="118"/>
      <c r="K315" s="126"/>
    </row>
    <row r="316" spans="2:11">
      <c r="B316" s="117"/>
      <c r="C316" s="126"/>
      <c r="D316" s="126"/>
      <c r="E316" s="126"/>
      <c r="F316" s="126"/>
      <c r="G316" s="126"/>
      <c r="H316" s="126"/>
      <c r="I316" s="118"/>
      <c r="J316" s="118"/>
      <c r="K316" s="126"/>
    </row>
    <row r="317" spans="2:11">
      <c r="B317" s="117"/>
      <c r="C317" s="126"/>
      <c r="D317" s="126"/>
      <c r="E317" s="126"/>
      <c r="F317" s="126"/>
      <c r="G317" s="126"/>
      <c r="H317" s="126"/>
      <c r="I317" s="118"/>
      <c r="J317" s="118"/>
      <c r="K317" s="126"/>
    </row>
    <row r="318" spans="2:11">
      <c r="B318" s="117"/>
      <c r="C318" s="126"/>
      <c r="D318" s="126"/>
      <c r="E318" s="126"/>
      <c r="F318" s="126"/>
      <c r="G318" s="126"/>
      <c r="H318" s="126"/>
      <c r="I318" s="118"/>
      <c r="J318" s="118"/>
      <c r="K318" s="126"/>
    </row>
    <row r="319" spans="2:11">
      <c r="B319" s="117"/>
      <c r="C319" s="126"/>
      <c r="D319" s="126"/>
      <c r="E319" s="126"/>
      <c r="F319" s="126"/>
      <c r="G319" s="126"/>
      <c r="H319" s="126"/>
      <c r="I319" s="118"/>
      <c r="J319" s="118"/>
      <c r="K319" s="126"/>
    </row>
    <row r="320" spans="2:11">
      <c r="B320" s="117"/>
      <c r="C320" s="126"/>
      <c r="D320" s="126"/>
      <c r="E320" s="126"/>
      <c r="F320" s="126"/>
      <c r="G320" s="126"/>
      <c r="H320" s="126"/>
      <c r="I320" s="118"/>
      <c r="J320" s="118"/>
      <c r="K320" s="126"/>
    </row>
    <row r="321" spans="2:11">
      <c r="B321" s="117"/>
      <c r="C321" s="126"/>
      <c r="D321" s="126"/>
      <c r="E321" s="126"/>
      <c r="F321" s="126"/>
      <c r="G321" s="126"/>
      <c r="H321" s="126"/>
      <c r="I321" s="118"/>
      <c r="J321" s="118"/>
      <c r="K321" s="126"/>
    </row>
    <row r="322" spans="2:11">
      <c r="B322" s="117"/>
      <c r="C322" s="126"/>
      <c r="D322" s="126"/>
      <c r="E322" s="126"/>
      <c r="F322" s="126"/>
      <c r="G322" s="126"/>
      <c r="H322" s="126"/>
      <c r="I322" s="118"/>
      <c r="J322" s="118"/>
      <c r="K322" s="126"/>
    </row>
    <row r="323" spans="2:11">
      <c r="B323" s="117"/>
      <c r="C323" s="126"/>
      <c r="D323" s="126"/>
      <c r="E323" s="126"/>
      <c r="F323" s="126"/>
      <c r="G323" s="126"/>
      <c r="H323" s="126"/>
      <c r="I323" s="118"/>
      <c r="J323" s="118"/>
      <c r="K323" s="126"/>
    </row>
    <row r="324" spans="2:11">
      <c r="B324" s="117"/>
      <c r="C324" s="126"/>
      <c r="D324" s="126"/>
      <c r="E324" s="126"/>
      <c r="F324" s="126"/>
      <c r="G324" s="126"/>
      <c r="H324" s="126"/>
      <c r="I324" s="118"/>
      <c r="J324" s="118"/>
      <c r="K324" s="126"/>
    </row>
    <row r="325" spans="2:11">
      <c r="B325" s="117"/>
      <c r="C325" s="126"/>
      <c r="D325" s="126"/>
      <c r="E325" s="126"/>
      <c r="F325" s="126"/>
      <c r="G325" s="126"/>
      <c r="H325" s="126"/>
      <c r="I325" s="118"/>
      <c r="J325" s="118"/>
      <c r="K325" s="126"/>
    </row>
    <row r="326" spans="2:11">
      <c r="B326" s="117"/>
      <c r="C326" s="126"/>
      <c r="D326" s="126"/>
      <c r="E326" s="126"/>
      <c r="F326" s="126"/>
      <c r="G326" s="126"/>
      <c r="H326" s="126"/>
      <c r="I326" s="118"/>
      <c r="J326" s="118"/>
      <c r="K326" s="126"/>
    </row>
    <row r="327" spans="2:11">
      <c r="B327" s="117"/>
      <c r="C327" s="126"/>
      <c r="D327" s="126"/>
      <c r="E327" s="126"/>
      <c r="F327" s="126"/>
      <c r="G327" s="126"/>
      <c r="H327" s="126"/>
      <c r="I327" s="118"/>
      <c r="J327" s="118"/>
      <c r="K327" s="126"/>
    </row>
    <row r="328" spans="2:11">
      <c r="B328" s="117"/>
      <c r="C328" s="126"/>
      <c r="D328" s="126"/>
      <c r="E328" s="126"/>
      <c r="F328" s="126"/>
      <c r="G328" s="126"/>
      <c r="H328" s="126"/>
      <c r="I328" s="118"/>
      <c r="J328" s="118"/>
      <c r="K328" s="126"/>
    </row>
    <row r="329" spans="2:11">
      <c r="B329" s="117"/>
      <c r="C329" s="126"/>
      <c r="D329" s="126"/>
      <c r="E329" s="126"/>
      <c r="F329" s="126"/>
      <c r="G329" s="126"/>
      <c r="H329" s="126"/>
      <c r="I329" s="118"/>
      <c r="J329" s="118"/>
      <c r="K329" s="126"/>
    </row>
    <row r="330" spans="2:11">
      <c r="B330" s="117"/>
      <c r="C330" s="126"/>
      <c r="D330" s="126"/>
      <c r="E330" s="126"/>
      <c r="F330" s="126"/>
      <c r="G330" s="126"/>
      <c r="H330" s="126"/>
      <c r="I330" s="118"/>
      <c r="J330" s="118"/>
      <c r="K330" s="126"/>
    </row>
    <row r="331" spans="2:11">
      <c r="B331" s="117"/>
      <c r="C331" s="126"/>
      <c r="D331" s="126"/>
      <c r="E331" s="126"/>
      <c r="F331" s="126"/>
      <c r="G331" s="126"/>
      <c r="H331" s="126"/>
      <c r="I331" s="118"/>
      <c r="J331" s="118"/>
      <c r="K331" s="126"/>
    </row>
    <row r="332" spans="2:11">
      <c r="B332" s="117"/>
      <c r="C332" s="126"/>
      <c r="D332" s="126"/>
      <c r="E332" s="126"/>
      <c r="F332" s="126"/>
      <c r="G332" s="126"/>
      <c r="H332" s="126"/>
      <c r="I332" s="118"/>
      <c r="J332" s="118"/>
      <c r="K332" s="126"/>
    </row>
    <row r="333" spans="2:11">
      <c r="B333" s="117"/>
      <c r="C333" s="126"/>
      <c r="D333" s="126"/>
      <c r="E333" s="126"/>
      <c r="F333" s="126"/>
      <c r="G333" s="126"/>
      <c r="H333" s="126"/>
      <c r="I333" s="118"/>
      <c r="J333" s="118"/>
      <c r="K333" s="126"/>
    </row>
    <row r="334" spans="2:11">
      <c r="B334" s="117"/>
      <c r="C334" s="126"/>
      <c r="D334" s="126"/>
      <c r="E334" s="126"/>
      <c r="F334" s="126"/>
      <c r="G334" s="126"/>
      <c r="H334" s="126"/>
      <c r="I334" s="118"/>
      <c r="J334" s="118"/>
      <c r="K334" s="126"/>
    </row>
    <row r="335" spans="2:11">
      <c r="B335" s="117"/>
      <c r="C335" s="126"/>
      <c r="D335" s="126"/>
      <c r="E335" s="126"/>
      <c r="F335" s="126"/>
      <c r="G335" s="126"/>
      <c r="H335" s="126"/>
      <c r="I335" s="118"/>
      <c r="J335" s="118"/>
      <c r="K335" s="126"/>
    </row>
    <row r="336" spans="2:11">
      <c r="B336" s="117"/>
      <c r="C336" s="126"/>
      <c r="D336" s="126"/>
      <c r="E336" s="126"/>
      <c r="F336" s="126"/>
      <c r="G336" s="126"/>
      <c r="H336" s="126"/>
      <c r="I336" s="118"/>
      <c r="J336" s="118"/>
      <c r="K336" s="126"/>
    </row>
    <row r="337" spans="2:11">
      <c r="B337" s="117"/>
      <c r="C337" s="126"/>
      <c r="D337" s="126"/>
      <c r="E337" s="126"/>
      <c r="F337" s="126"/>
      <c r="G337" s="126"/>
      <c r="H337" s="126"/>
      <c r="I337" s="118"/>
      <c r="J337" s="118"/>
      <c r="K337" s="126"/>
    </row>
    <row r="338" spans="2:11">
      <c r="B338" s="117"/>
      <c r="C338" s="126"/>
      <c r="D338" s="126"/>
      <c r="E338" s="126"/>
      <c r="F338" s="126"/>
      <c r="G338" s="126"/>
      <c r="H338" s="126"/>
      <c r="I338" s="118"/>
      <c r="J338" s="118"/>
      <c r="K338" s="126"/>
    </row>
    <row r="339" spans="2:11">
      <c r="B339" s="117"/>
      <c r="C339" s="126"/>
      <c r="D339" s="126"/>
      <c r="E339" s="126"/>
      <c r="F339" s="126"/>
      <c r="G339" s="126"/>
      <c r="H339" s="126"/>
      <c r="I339" s="118"/>
      <c r="J339" s="118"/>
      <c r="K339" s="126"/>
    </row>
    <row r="340" spans="2:11">
      <c r="B340" s="117"/>
      <c r="C340" s="126"/>
      <c r="D340" s="126"/>
      <c r="E340" s="126"/>
      <c r="F340" s="126"/>
      <c r="G340" s="126"/>
      <c r="H340" s="126"/>
      <c r="I340" s="118"/>
      <c r="J340" s="118"/>
      <c r="K340" s="126"/>
    </row>
    <row r="341" spans="2:11">
      <c r="B341" s="117"/>
      <c r="C341" s="126"/>
      <c r="D341" s="126"/>
      <c r="E341" s="126"/>
      <c r="F341" s="126"/>
      <c r="G341" s="126"/>
      <c r="H341" s="126"/>
      <c r="I341" s="118"/>
      <c r="J341" s="118"/>
      <c r="K341" s="126"/>
    </row>
    <row r="342" spans="2:11">
      <c r="B342" s="117"/>
      <c r="C342" s="126"/>
      <c r="D342" s="126"/>
      <c r="E342" s="126"/>
      <c r="F342" s="126"/>
      <c r="G342" s="126"/>
      <c r="H342" s="126"/>
      <c r="I342" s="118"/>
      <c r="J342" s="118"/>
      <c r="K342" s="126"/>
    </row>
    <row r="343" spans="2:11">
      <c r="B343" s="117"/>
      <c r="C343" s="126"/>
      <c r="D343" s="126"/>
      <c r="E343" s="126"/>
      <c r="F343" s="126"/>
      <c r="G343" s="126"/>
      <c r="H343" s="126"/>
      <c r="I343" s="118"/>
      <c r="J343" s="118"/>
      <c r="K343" s="126"/>
    </row>
    <row r="344" spans="2:11">
      <c r="B344" s="117"/>
      <c r="C344" s="126"/>
      <c r="D344" s="126"/>
      <c r="E344" s="126"/>
      <c r="F344" s="126"/>
      <c r="G344" s="126"/>
      <c r="H344" s="126"/>
      <c r="I344" s="118"/>
      <c r="J344" s="118"/>
      <c r="K344" s="126"/>
    </row>
    <row r="345" spans="2:11">
      <c r="B345" s="117"/>
      <c r="C345" s="126"/>
      <c r="D345" s="126"/>
      <c r="E345" s="126"/>
      <c r="F345" s="126"/>
      <c r="G345" s="126"/>
      <c r="H345" s="126"/>
      <c r="I345" s="118"/>
      <c r="J345" s="118"/>
      <c r="K345" s="126"/>
    </row>
    <row r="346" spans="2:11">
      <c r="B346" s="117"/>
      <c r="C346" s="126"/>
      <c r="D346" s="126"/>
      <c r="E346" s="126"/>
      <c r="F346" s="126"/>
      <c r="G346" s="126"/>
      <c r="H346" s="126"/>
      <c r="I346" s="118"/>
      <c r="J346" s="118"/>
      <c r="K346" s="126"/>
    </row>
    <row r="347" spans="2:11">
      <c r="B347" s="117"/>
      <c r="C347" s="126"/>
      <c r="D347" s="126"/>
      <c r="E347" s="126"/>
      <c r="F347" s="126"/>
      <c r="G347" s="126"/>
      <c r="H347" s="126"/>
      <c r="I347" s="118"/>
      <c r="J347" s="118"/>
      <c r="K347" s="126"/>
    </row>
    <row r="348" spans="2:11">
      <c r="B348" s="117"/>
      <c r="C348" s="126"/>
      <c r="D348" s="126"/>
      <c r="E348" s="126"/>
      <c r="F348" s="126"/>
      <c r="G348" s="126"/>
      <c r="H348" s="126"/>
      <c r="I348" s="118"/>
      <c r="J348" s="118"/>
      <c r="K348" s="126"/>
    </row>
    <row r="349" spans="2:11">
      <c r="B349" s="117"/>
      <c r="C349" s="126"/>
      <c r="D349" s="126"/>
      <c r="E349" s="126"/>
      <c r="F349" s="126"/>
      <c r="G349" s="126"/>
      <c r="H349" s="126"/>
      <c r="I349" s="118"/>
      <c r="J349" s="118"/>
      <c r="K349" s="126"/>
    </row>
    <row r="350" spans="2:11">
      <c r="B350" s="117"/>
      <c r="C350" s="126"/>
      <c r="D350" s="126"/>
      <c r="E350" s="126"/>
      <c r="F350" s="126"/>
      <c r="G350" s="126"/>
      <c r="H350" s="126"/>
      <c r="I350" s="118"/>
      <c r="J350" s="118"/>
      <c r="K350" s="126"/>
    </row>
    <row r="351" spans="2:11">
      <c r="B351" s="117"/>
      <c r="C351" s="126"/>
      <c r="D351" s="126"/>
      <c r="E351" s="126"/>
      <c r="F351" s="126"/>
      <c r="G351" s="126"/>
      <c r="H351" s="126"/>
      <c r="I351" s="118"/>
      <c r="J351" s="118"/>
      <c r="K351" s="126"/>
    </row>
    <row r="352" spans="2:11">
      <c r="B352" s="117"/>
      <c r="C352" s="126"/>
      <c r="D352" s="126"/>
      <c r="E352" s="126"/>
      <c r="F352" s="126"/>
      <c r="G352" s="126"/>
      <c r="H352" s="126"/>
      <c r="I352" s="118"/>
      <c r="J352" s="118"/>
      <c r="K352" s="126"/>
    </row>
    <row r="353" spans="2:11">
      <c r="B353" s="117"/>
      <c r="C353" s="126"/>
      <c r="D353" s="126"/>
      <c r="E353" s="126"/>
      <c r="F353" s="126"/>
      <c r="G353" s="126"/>
      <c r="H353" s="126"/>
      <c r="I353" s="118"/>
      <c r="J353" s="118"/>
      <c r="K353" s="126"/>
    </row>
    <row r="354" spans="2:11">
      <c r="B354" s="117"/>
      <c r="C354" s="126"/>
      <c r="D354" s="126"/>
      <c r="E354" s="126"/>
      <c r="F354" s="126"/>
      <c r="G354" s="126"/>
      <c r="H354" s="126"/>
      <c r="I354" s="118"/>
      <c r="J354" s="118"/>
      <c r="K354" s="126"/>
    </row>
    <row r="355" spans="2:11">
      <c r="B355" s="117"/>
      <c r="C355" s="126"/>
      <c r="D355" s="126"/>
      <c r="E355" s="126"/>
      <c r="F355" s="126"/>
      <c r="G355" s="126"/>
      <c r="H355" s="126"/>
      <c r="I355" s="118"/>
      <c r="J355" s="118"/>
      <c r="K355" s="126"/>
    </row>
    <row r="356" spans="2:11">
      <c r="B356" s="117"/>
      <c r="C356" s="126"/>
      <c r="D356" s="126"/>
      <c r="E356" s="126"/>
      <c r="F356" s="126"/>
      <c r="G356" s="126"/>
      <c r="H356" s="126"/>
      <c r="I356" s="118"/>
      <c r="J356" s="118"/>
      <c r="K356" s="126"/>
    </row>
    <row r="357" spans="2:11">
      <c r="B357" s="117"/>
      <c r="C357" s="126"/>
      <c r="D357" s="126"/>
      <c r="E357" s="126"/>
      <c r="F357" s="126"/>
      <c r="G357" s="126"/>
      <c r="H357" s="126"/>
      <c r="I357" s="118"/>
      <c r="J357" s="118"/>
      <c r="K357" s="126"/>
    </row>
    <row r="358" spans="2:11">
      <c r="B358" s="117"/>
      <c r="C358" s="126"/>
      <c r="D358" s="126"/>
      <c r="E358" s="126"/>
      <c r="F358" s="126"/>
      <c r="G358" s="126"/>
      <c r="H358" s="126"/>
      <c r="I358" s="118"/>
      <c r="J358" s="118"/>
      <c r="K358" s="126"/>
    </row>
    <row r="359" spans="2:11">
      <c r="B359" s="117"/>
      <c r="C359" s="126"/>
      <c r="D359" s="126"/>
      <c r="E359" s="126"/>
      <c r="F359" s="126"/>
      <c r="G359" s="126"/>
      <c r="H359" s="126"/>
      <c r="I359" s="118"/>
      <c r="J359" s="118"/>
      <c r="K359" s="126"/>
    </row>
    <row r="360" spans="2:11">
      <c r="B360" s="117"/>
      <c r="C360" s="126"/>
      <c r="D360" s="126"/>
      <c r="E360" s="126"/>
      <c r="F360" s="126"/>
      <c r="G360" s="126"/>
      <c r="H360" s="126"/>
      <c r="I360" s="118"/>
      <c r="J360" s="118"/>
      <c r="K360" s="126"/>
    </row>
    <row r="361" spans="2:11">
      <c r="B361" s="117"/>
      <c r="C361" s="126"/>
      <c r="D361" s="126"/>
      <c r="E361" s="126"/>
      <c r="F361" s="126"/>
      <c r="G361" s="126"/>
      <c r="H361" s="126"/>
      <c r="I361" s="118"/>
      <c r="J361" s="118"/>
      <c r="K361" s="126"/>
    </row>
    <row r="362" spans="2:11">
      <c r="B362" s="117"/>
      <c r="C362" s="126"/>
      <c r="D362" s="126"/>
      <c r="E362" s="126"/>
      <c r="F362" s="126"/>
      <c r="G362" s="126"/>
      <c r="H362" s="126"/>
      <c r="I362" s="118"/>
      <c r="J362" s="118"/>
      <c r="K362" s="126"/>
    </row>
    <row r="363" spans="2:11">
      <c r="B363" s="117"/>
      <c r="C363" s="126"/>
      <c r="D363" s="126"/>
      <c r="E363" s="126"/>
      <c r="F363" s="126"/>
      <c r="G363" s="126"/>
      <c r="H363" s="126"/>
      <c r="I363" s="118"/>
      <c r="J363" s="118"/>
      <c r="K363" s="126"/>
    </row>
    <row r="364" spans="2:11">
      <c r="B364" s="117"/>
      <c r="C364" s="126"/>
      <c r="D364" s="126"/>
      <c r="E364" s="126"/>
      <c r="F364" s="126"/>
      <c r="G364" s="126"/>
      <c r="H364" s="126"/>
      <c r="I364" s="118"/>
      <c r="J364" s="118"/>
      <c r="K364" s="126"/>
    </row>
    <row r="365" spans="2:11">
      <c r="B365" s="117"/>
      <c r="C365" s="126"/>
      <c r="D365" s="126"/>
      <c r="E365" s="126"/>
      <c r="F365" s="126"/>
      <c r="G365" s="126"/>
      <c r="H365" s="126"/>
      <c r="I365" s="118"/>
      <c r="J365" s="118"/>
      <c r="K365" s="126"/>
    </row>
    <row r="366" spans="2:11">
      <c r="B366" s="117"/>
      <c r="C366" s="126"/>
      <c r="D366" s="126"/>
      <c r="E366" s="126"/>
      <c r="F366" s="126"/>
      <c r="G366" s="126"/>
      <c r="H366" s="126"/>
      <c r="I366" s="118"/>
      <c r="J366" s="118"/>
      <c r="K366" s="126"/>
    </row>
    <row r="367" spans="2:11">
      <c r="B367" s="117"/>
      <c r="C367" s="126"/>
      <c r="D367" s="126"/>
      <c r="E367" s="126"/>
      <c r="F367" s="126"/>
      <c r="G367" s="126"/>
      <c r="H367" s="126"/>
      <c r="I367" s="118"/>
      <c r="J367" s="118"/>
      <c r="K367" s="126"/>
    </row>
    <row r="368" spans="2:11">
      <c r="B368" s="117"/>
      <c r="C368" s="126"/>
      <c r="D368" s="126"/>
      <c r="E368" s="126"/>
      <c r="F368" s="126"/>
      <c r="G368" s="126"/>
      <c r="H368" s="126"/>
      <c r="I368" s="118"/>
      <c r="J368" s="118"/>
      <c r="K368" s="126"/>
    </row>
    <row r="369" spans="2:11">
      <c r="B369" s="117"/>
      <c r="C369" s="126"/>
      <c r="D369" s="126"/>
      <c r="E369" s="126"/>
      <c r="F369" s="126"/>
      <c r="G369" s="126"/>
      <c r="H369" s="126"/>
      <c r="I369" s="118"/>
      <c r="J369" s="118"/>
      <c r="K369" s="126"/>
    </row>
    <row r="370" spans="2:11">
      <c r="B370" s="117"/>
      <c r="C370" s="126"/>
      <c r="D370" s="126"/>
      <c r="E370" s="126"/>
      <c r="F370" s="126"/>
      <c r="G370" s="126"/>
      <c r="H370" s="126"/>
      <c r="I370" s="118"/>
      <c r="J370" s="118"/>
      <c r="K370" s="126"/>
    </row>
    <row r="371" spans="2:11">
      <c r="B371" s="117"/>
      <c r="C371" s="126"/>
      <c r="D371" s="126"/>
      <c r="E371" s="126"/>
      <c r="F371" s="126"/>
      <c r="G371" s="126"/>
      <c r="H371" s="126"/>
      <c r="I371" s="118"/>
      <c r="J371" s="118"/>
      <c r="K371" s="126"/>
    </row>
    <row r="372" spans="2:11">
      <c r="B372" s="117"/>
      <c r="C372" s="126"/>
      <c r="D372" s="126"/>
      <c r="E372" s="126"/>
      <c r="F372" s="126"/>
      <c r="G372" s="126"/>
      <c r="H372" s="126"/>
      <c r="I372" s="118"/>
      <c r="J372" s="118"/>
      <c r="K372" s="126"/>
    </row>
    <row r="373" spans="2:11">
      <c r="B373" s="117"/>
      <c r="C373" s="126"/>
      <c r="D373" s="126"/>
      <c r="E373" s="126"/>
      <c r="F373" s="126"/>
      <c r="G373" s="126"/>
      <c r="H373" s="126"/>
      <c r="I373" s="118"/>
      <c r="J373" s="118"/>
      <c r="K373" s="126"/>
    </row>
    <row r="374" spans="2:11">
      <c r="B374" s="117"/>
      <c r="C374" s="126"/>
      <c r="D374" s="126"/>
      <c r="E374" s="126"/>
      <c r="F374" s="126"/>
      <c r="G374" s="126"/>
      <c r="H374" s="126"/>
      <c r="I374" s="118"/>
      <c r="J374" s="118"/>
      <c r="K374" s="126"/>
    </row>
    <row r="375" spans="2:11">
      <c r="B375" s="117"/>
      <c r="C375" s="126"/>
      <c r="D375" s="126"/>
      <c r="E375" s="126"/>
      <c r="F375" s="126"/>
      <c r="G375" s="126"/>
      <c r="H375" s="126"/>
      <c r="I375" s="118"/>
      <c r="J375" s="118"/>
      <c r="K375" s="126"/>
    </row>
    <row r="376" spans="2:11">
      <c r="B376" s="117"/>
      <c r="C376" s="126"/>
      <c r="D376" s="126"/>
      <c r="E376" s="126"/>
      <c r="F376" s="126"/>
      <c r="G376" s="126"/>
      <c r="H376" s="126"/>
      <c r="I376" s="118"/>
      <c r="J376" s="118"/>
      <c r="K376" s="126"/>
    </row>
    <row r="377" spans="2:11">
      <c r="B377" s="117"/>
      <c r="C377" s="126"/>
      <c r="D377" s="126"/>
      <c r="E377" s="126"/>
      <c r="F377" s="126"/>
      <c r="G377" s="126"/>
      <c r="H377" s="126"/>
      <c r="I377" s="118"/>
      <c r="J377" s="118"/>
      <c r="K377" s="126"/>
    </row>
    <row r="378" spans="2:11">
      <c r="B378" s="117"/>
      <c r="C378" s="126"/>
      <c r="D378" s="126"/>
      <c r="E378" s="126"/>
      <c r="F378" s="126"/>
      <c r="G378" s="126"/>
      <c r="H378" s="126"/>
      <c r="I378" s="118"/>
      <c r="J378" s="118"/>
      <c r="K378" s="126"/>
    </row>
    <row r="379" spans="2:11">
      <c r="B379" s="117"/>
      <c r="C379" s="126"/>
      <c r="D379" s="126"/>
      <c r="E379" s="126"/>
      <c r="F379" s="126"/>
      <c r="G379" s="126"/>
      <c r="H379" s="126"/>
      <c r="I379" s="118"/>
      <c r="J379" s="118"/>
      <c r="K379" s="126"/>
    </row>
    <row r="380" spans="2:11">
      <c r="B380" s="117"/>
      <c r="C380" s="126"/>
      <c r="D380" s="126"/>
      <c r="E380" s="126"/>
      <c r="F380" s="126"/>
      <c r="G380" s="126"/>
      <c r="H380" s="126"/>
      <c r="I380" s="118"/>
      <c r="J380" s="118"/>
      <c r="K380" s="126"/>
    </row>
    <row r="381" spans="2:11">
      <c r="B381" s="117"/>
      <c r="C381" s="126"/>
      <c r="D381" s="126"/>
      <c r="E381" s="126"/>
      <c r="F381" s="126"/>
      <c r="G381" s="126"/>
      <c r="H381" s="126"/>
      <c r="I381" s="118"/>
      <c r="J381" s="118"/>
      <c r="K381" s="126"/>
    </row>
    <row r="382" spans="2:11">
      <c r="B382" s="117"/>
      <c r="C382" s="126"/>
      <c r="D382" s="126"/>
      <c r="E382" s="126"/>
      <c r="F382" s="126"/>
      <c r="G382" s="126"/>
      <c r="H382" s="126"/>
      <c r="I382" s="118"/>
      <c r="J382" s="118"/>
      <c r="K382" s="126"/>
    </row>
    <row r="383" spans="2:11">
      <c r="B383" s="117"/>
      <c r="C383" s="126"/>
      <c r="D383" s="126"/>
      <c r="E383" s="126"/>
      <c r="F383" s="126"/>
      <c r="G383" s="126"/>
      <c r="H383" s="126"/>
      <c r="I383" s="118"/>
      <c r="J383" s="118"/>
      <c r="K383" s="126"/>
    </row>
    <row r="384" spans="2:11">
      <c r="B384" s="117"/>
      <c r="C384" s="126"/>
      <c r="D384" s="126"/>
      <c r="E384" s="126"/>
      <c r="F384" s="126"/>
      <c r="G384" s="126"/>
      <c r="H384" s="126"/>
      <c r="I384" s="118"/>
      <c r="J384" s="118"/>
      <c r="K384" s="126"/>
    </row>
    <row r="385" spans="2:11">
      <c r="B385" s="117"/>
      <c r="C385" s="126"/>
      <c r="D385" s="126"/>
      <c r="E385" s="126"/>
      <c r="F385" s="126"/>
      <c r="G385" s="126"/>
      <c r="H385" s="126"/>
      <c r="I385" s="118"/>
      <c r="J385" s="118"/>
      <c r="K385" s="126"/>
    </row>
    <row r="386" spans="2:11">
      <c r="B386" s="117"/>
      <c r="C386" s="126"/>
      <c r="D386" s="126"/>
      <c r="E386" s="126"/>
      <c r="F386" s="126"/>
      <c r="G386" s="126"/>
      <c r="H386" s="126"/>
      <c r="I386" s="118"/>
      <c r="J386" s="118"/>
      <c r="K386" s="126"/>
    </row>
    <row r="387" spans="2:11">
      <c r="B387" s="117"/>
      <c r="C387" s="126"/>
      <c r="D387" s="126"/>
      <c r="E387" s="126"/>
      <c r="F387" s="126"/>
      <c r="G387" s="126"/>
      <c r="H387" s="126"/>
      <c r="I387" s="118"/>
      <c r="J387" s="118"/>
      <c r="K387" s="126"/>
    </row>
    <row r="388" spans="2:11">
      <c r="B388" s="117"/>
      <c r="C388" s="126"/>
      <c r="D388" s="126"/>
      <c r="E388" s="126"/>
      <c r="F388" s="126"/>
      <c r="G388" s="126"/>
      <c r="H388" s="126"/>
      <c r="I388" s="118"/>
      <c r="J388" s="118"/>
      <c r="K388" s="126"/>
    </row>
    <row r="389" spans="2:11">
      <c r="B389" s="117"/>
      <c r="C389" s="126"/>
      <c r="D389" s="126"/>
      <c r="E389" s="126"/>
      <c r="F389" s="126"/>
      <c r="G389" s="126"/>
      <c r="H389" s="126"/>
      <c r="I389" s="118"/>
      <c r="J389" s="118"/>
      <c r="K389" s="126"/>
    </row>
    <row r="390" spans="2:11">
      <c r="B390" s="117"/>
      <c r="C390" s="126"/>
      <c r="D390" s="126"/>
      <c r="E390" s="126"/>
      <c r="F390" s="126"/>
      <c r="G390" s="126"/>
      <c r="H390" s="126"/>
      <c r="I390" s="118"/>
      <c r="J390" s="118"/>
      <c r="K390" s="126"/>
    </row>
    <row r="391" spans="2:11">
      <c r="B391" s="117"/>
      <c r="C391" s="126"/>
      <c r="D391" s="126"/>
      <c r="E391" s="126"/>
      <c r="F391" s="126"/>
      <c r="G391" s="126"/>
      <c r="H391" s="126"/>
      <c r="I391" s="118"/>
      <c r="J391" s="118"/>
      <c r="K391" s="126"/>
    </row>
    <row r="392" spans="2:11">
      <c r="B392" s="117"/>
      <c r="C392" s="126"/>
      <c r="D392" s="126"/>
      <c r="E392" s="126"/>
      <c r="F392" s="126"/>
      <c r="G392" s="126"/>
      <c r="H392" s="126"/>
      <c r="I392" s="118"/>
      <c r="J392" s="118"/>
      <c r="K392" s="126"/>
    </row>
    <row r="393" spans="2:11">
      <c r="B393" s="117"/>
      <c r="C393" s="126"/>
      <c r="D393" s="126"/>
      <c r="E393" s="126"/>
      <c r="F393" s="126"/>
      <c r="G393" s="126"/>
      <c r="H393" s="126"/>
      <c r="I393" s="118"/>
      <c r="J393" s="118"/>
      <c r="K393" s="126"/>
    </row>
    <row r="394" spans="2:11">
      <c r="B394" s="117"/>
      <c r="C394" s="126"/>
      <c r="D394" s="126"/>
      <c r="E394" s="126"/>
      <c r="F394" s="126"/>
      <c r="G394" s="126"/>
      <c r="H394" s="126"/>
      <c r="I394" s="118"/>
      <c r="J394" s="118"/>
      <c r="K394" s="126"/>
    </row>
    <row r="395" spans="2:11">
      <c r="B395" s="117"/>
      <c r="C395" s="126"/>
      <c r="D395" s="126"/>
      <c r="E395" s="126"/>
      <c r="F395" s="126"/>
      <c r="G395" s="126"/>
      <c r="H395" s="126"/>
      <c r="I395" s="118"/>
      <c r="J395" s="118"/>
      <c r="K395" s="126"/>
    </row>
    <row r="396" spans="2:11">
      <c r="B396" s="117"/>
      <c r="C396" s="126"/>
      <c r="D396" s="126"/>
      <c r="E396" s="126"/>
      <c r="F396" s="126"/>
      <c r="G396" s="126"/>
      <c r="H396" s="126"/>
      <c r="I396" s="118"/>
      <c r="J396" s="118"/>
      <c r="K396" s="126"/>
    </row>
    <row r="397" spans="2:11">
      <c r="B397" s="117"/>
      <c r="C397" s="126"/>
      <c r="D397" s="126"/>
      <c r="E397" s="126"/>
      <c r="F397" s="126"/>
      <c r="G397" s="126"/>
      <c r="H397" s="126"/>
      <c r="I397" s="118"/>
      <c r="J397" s="118"/>
      <c r="K397" s="126"/>
    </row>
    <row r="398" spans="2:11">
      <c r="B398" s="117"/>
      <c r="C398" s="126"/>
      <c r="D398" s="126"/>
      <c r="E398" s="126"/>
      <c r="F398" s="126"/>
      <c r="G398" s="126"/>
      <c r="H398" s="126"/>
      <c r="I398" s="118"/>
      <c r="J398" s="118"/>
      <c r="K398" s="126"/>
    </row>
    <row r="399" spans="2:11">
      <c r="B399" s="117"/>
      <c r="C399" s="126"/>
      <c r="D399" s="126"/>
      <c r="E399" s="126"/>
      <c r="F399" s="126"/>
      <c r="G399" s="126"/>
      <c r="H399" s="126"/>
      <c r="I399" s="118"/>
      <c r="J399" s="118"/>
      <c r="K399" s="126"/>
    </row>
    <row r="400" spans="2:11">
      <c r="B400" s="117"/>
      <c r="C400" s="126"/>
      <c r="D400" s="126"/>
      <c r="E400" s="126"/>
      <c r="F400" s="126"/>
      <c r="G400" s="126"/>
      <c r="H400" s="126"/>
      <c r="I400" s="118"/>
      <c r="J400" s="118"/>
      <c r="K400" s="126"/>
    </row>
    <row r="401" spans="2:11">
      <c r="B401" s="117"/>
      <c r="C401" s="126"/>
      <c r="D401" s="126"/>
      <c r="E401" s="126"/>
      <c r="F401" s="126"/>
      <c r="G401" s="126"/>
      <c r="H401" s="126"/>
      <c r="I401" s="118"/>
      <c r="J401" s="118"/>
      <c r="K401" s="126"/>
    </row>
    <row r="402" spans="2:11">
      <c r="B402" s="117"/>
      <c r="C402" s="126"/>
      <c r="D402" s="126"/>
      <c r="E402" s="126"/>
      <c r="F402" s="126"/>
      <c r="G402" s="126"/>
      <c r="H402" s="126"/>
      <c r="I402" s="118"/>
      <c r="J402" s="118"/>
      <c r="K402" s="126"/>
    </row>
    <row r="403" spans="2:11">
      <c r="B403" s="117"/>
      <c r="C403" s="126"/>
      <c r="D403" s="126"/>
      <c r="E403" s="126"/>
      <c r="F403" s="126"/>
      <c r="G403" s="126"/>
      <c r="H403" s="126"/>
      <c r="I403" s="118"/>
      <c r="J403" s="118"/>
      <c r="K403" s="126"/>
    </row>
    <row r="404" spans="2:11">
      <c r="B404" s="117"/>
      <c r="C404" s="126"/>
      <c r="D404" s="126"/>
      <c r="E404" s="126"/>
      <c r="F404" s="126"/>
      <c r="G404" s="126"/>
      <c r="H404" s="126"/>
      <c r="I404" s="118"/>
      <c r="J404" s="118"/>
      <c r="K404" s="126"/>
    </row>
    <row r="405" spans="2:11">
      <c r="B405" s="117"/>
      <c r="C405" s="126"/>
      <c r="D405" s="126"/>
      <c r="E405" s="126"/>
      <c r="F405" s="126"/>
      <c r="G405" s="126"/>
      <c r="H405" s="126"/>
      <c r="I405" s="118"/>
      <c r="J405" s="118"/>
      <c r="K405" s="126"/>
    </row>
    <row r="406" spans="2:11">
      <c r="B406" s="117"/>
      <c r="C406" s="126"/>
      <c r="D406" s="126"/>
      <c r="E406" s="126"/>
      <c r="F406" s="126"/>
      <c r="G406" s="126"/>
      <c r="H406" s="126"/>
      <c r="I406" s="118"/>
      <c r="J406" s="118"/>
      <c r="K406" s="126"/>
    </row>
    <row r="407" spans="2:11">
      <c r="B407" s="117"/>
      <c r="C407" s="126"/>
      <c r="D407" s="126"/>
      <c r="E407" s="126"/>
      <c r="F407" s="126"/>
      <c r="G407" s="126"/>
      <c r="H407" s="126"/>
      <c r="I407" s="118"/>
      <c r="J407" s="118"/>
      <c r="K407" s="126"/>
    </row>
    <row r="408" spans="2:11">
      <c r="B408" s="117"/>
      <c r="C408" s="126"/>
      <c r="D408" s="126"/>
      <c r="E408" s="126"/>
      <c r="F408" s="126"/>
      <c r="G408" s="126"/>
      <c r="H408" s="126"/>
      <c r="I408" s="118"/>
      <c r="J408" s="118"/>
      <c r="K408" s="126"/>
    </row>
    <row r="409" spans="2:11">
      <c r="B409" s="117"/>
      <c r="C409" s="126"/>
      <c r="D409" s="126"/>
      <c r="E409" s="126"/>
      <c r="F409" s="126"/>
      <c r="G409" s="126"/>
      <c r="H409" s="126"/>
      <c r="I409" s="118"/>
      <c r="J409" s="118"/>
      <c r="K409" s="126"/>
    </row>
    <row r="410" spans="2:11">
      <c r="B410" s="117"/>
      <c r="C410" s="126"/>
      <c r="D410" s="126"/>
      <c r="E410" s="126"/>
      <c r="F410" s="126"/>
      <c r="G410" s="126"/>
      <c r="H410" s="126"/>
      <c r="I410" s="118"/>
      <c r="J410" s="118"/>
      <c r="K410" s="126"/>
    </row>
    <row r="411" spans="2:11">
      <c r="B411" s="117"/>
      <c r="C411" s="126"/>
      <c r="D411" s="126"/>
      <c r="E411" s="126"/>
      <c r="F411" s="126"/>
      <c r="G411" s="126"/>
      <c r="H411" s="126"/>
      <c r="I411" s="118"/>
      <c r="J411" s="118"/>
      <c r="K411" s="126"/>
    </row>
    <row r="412" spans="2:11">
      <c r="B412" s="117"/>
      <c r="C412" s="126"/>
      <c r="D412" s="126"/>
      <c r="E412" s="126"/>
      <c r="F412" s="126"/>
      <c r="G412" s="126"/>
      <c r="H412" s="126"/>
      <c r="I412" s="118"/>
      <c r="J412" s="118"/>
      <c r="K412" s="126"/>
    </row>
    <row r="413" spans="2:11">
      <c r="B413" s="117"/>
      <c r="C413" s="126"/>
      <c r="D413" s="126"/>
      <c r="E413" s="126"/>
      <c r="F413" s="126"/>
      <c r="G413" s="126"/>
      <c r="H413" s="126"/>
      <c r="I413" s="118"/>
      <c r="J413" s="118"/>
      <c r="K413" s="126"/>
    </row>
    <row r="414" spans="2:11">
      <c r="B414" s="117"/>
      <c r="C414" s="126"/>
      <c r="D414" s="126"/>
      <c r="E414" s="126"/>
      <c r="F414" s="126"/>
      <c r="G414" s="126"/>
      <c r="H414" s="126"/>
      <c r="I414" s="118"/>
      <c r="J414" s="118"/>
      <c r="K414" s="126"/>
    </row>
    <row r="415" spans="2:11">
      <c r="B415" s="117"/>
      <c r="C415" s="126"/>
      <c r="D415" s="126"/>
      <c r="E415" s="126"/>
      <c r="F415" s="126"/>
      <c r="G415" s="126"/>
      <c r="H415" s="126"/>
      <c r="I415" s="118"/>
      <c r="J415" s="118"/>
      <c r="K415" s="126"/>
    </row>
    <row r="416" spans="2:11">
      <c r="B416" s="117"/>
      <c r="C416" s="126"/>
      <c r="D416" s="126"/>
      <c r="E416" s="126"/>
      <c r="F416" s="126"/>
      <c r="G416" s="126"/>
      <c r="H416" s="126"/>
      <c r="I416" s="118"/>
      <c r="J416" s="118"/>
      <c r="K416" s="126"/>
    </row>
    <row r="417" spans="2:11">
      <c r="B417" s="117"/>
      <c r="C417" s="126"/>
      <c r="D417" s="126"/>
      <c r="E417" s="126"/>
      <c r="F417" s="126"/>
      <c r="G417" s="126"/>
      <c r="H417" s="126"/>
      <c r="I417" s="118"/>
      <c r="J417" s="118"/>
      <c r="K417" s="126"/>
    </row>
    <row r="418" spans="2:11">
      <c r="B418" s="117"/>
      <c r="C418" s="126"/>
      <c r="D418" s="126"/>
      <c r="E418" s="126"/>
      <c r="F418" s="126"/>
      <c r="G418" s="126"/>
      <c r="H418" s="126"/>
      <c r="I418" s="118"/>
      <c r="J418" s="118"/>
      <c r="K418" s="126"/>
    </row>
    <row r="419" spans="2:11">
      <c r="B419" s="117"/>
      <c r="C419" s="126"/>
      <c r="D419" s="126"/>
      <c r="E419" s="126"/>
      <c r="F419" s="126"/>
      <c r="G419" s="126"/>
      <c r="H419" s="126"/>
      <c r="I419" s="118"/>
      <c r="J419" s="118"/>
      <c r="K419" s="126"/>
    </row>
    <row r="420" spans="2:11">
      <c r="B420" s="117"/>
      <c r="C420" s="126"/>
      <c r="D420" s="126"/>
      <c r="E420" s="126"/>
      <c r="F420" s="126"/>
      <c r="G420" s="126"/>
      <c r="H420" s="126"/>
      <c r="I420" s="118"/>
      <c r="J420" s="118"/>
      <c r="K420" s="126"/>
    </row>
    <row r="421" spans="2:11">
      <c r="B421" s="117"/>
      <c r="C421" s="126"/>
      <c r="D421" s="126"/>
      <c r="E421" s="126"/>
      <c r="F421" s="126"/>
      <c r="G421" s="126"/>
      <c r="H421" s="126"/>
      <c r="I421" s="118"/>
      <c r="J421" s="118"/>
      <c r="K421" s="126"/>
    </row>
    <row r="422" spans="2:11">
      <c r="B422" s="117"/>
      <c r="C422" s="126"/>
      <c r="D422" s="126"/>
      <c r="E422" s="126"/>
      <c r="F422" s="126"/>
      <c r="G422" s="126"/>
      <c r="H422" s="126"/>
      <c r="I422" s="118"/>
      <c r="J422" s="118"/>
      <c r="K422" s="126"/>
    </row>
    <row r="423" spans="2:11">
      <c r="B423" s="117"/>
      <c r="C423" s="126"/>
      <c r="D423" s="126"/>
      <c r="E423" s="126"/>
      <c r="F423" s="126"/>
      <c r="G423" s="126"/>
      <c r="H423" s="126"/>
      <c r="I423" s="118"/>
      <c r="J423" s="118"/>
      <c r="K423" s="126"/>
    </row>
    <row r="424" spans="2:11">
      <c r="B424" s="117"/>
      <c r="C424" s="126"/>
      <c r="D424" s="126"/>
      <c r="E424" s="126"/>
      <c r="F424" s="126"/>
      <c r="G424" s="126"/>
      <c r="H424" s="126"/>
      <c r="I424" s="118"/>
      <c r="J424" s="118"/>
      <c r="K424" s="126"/>
    </row>
    <row r="425" spans="2:11">
      <c r="B425" s="117"/>
      <c r="C425" s="126"/>
      <c r="D425" s="126"/>
      <c r="E425" s="126"/>
      <c r="F425" s="126"/>
      <c r="G425" s="126"/>
      <c r="H425" s="126"/>
      <c r="I425" s="118"/>
      <c r="J425" s="118"/>
      <c r="K425" s="126"/>
    </row>
    <row r="426" spans="2:11">
      <c r="B426" s="117"/>
      <c r="C426" s="126"/>
      <c r="D426" s="126"/>
      <c r="E426" s="126"/>
      <c r="F426" s="126"/>
      <c r="G426" s="126"/>
      <c r="H426" s="126"/>
      <c r="I426" s="118"/>
      <c r="J426" s="118"/>
      <c r="K426" s="126"/>
    </row>
    <row r="427" spans="2:11">
      <c r="B427" s="117"/>
      <c r="C427" s="126"/>
      <c r="D427" s="126"/>
      <c r="E427" s="126"/>
      <c r="F427" s="126"/>
      <c r="G427" s="126"/>
      <c r="H427" s="126"/>
      <c r="I427" s="118"/>
      <c r="J427" s="118"/>
      <c r="K427" s="126"/>
    </row>
    <row r="428" spans="2:11">
      <c r="B428" s="117"/>
      <c r="C428" s="126"/>
      <c r="D428" s="126"/>
      <c r="E428" s="126"/>
      <c r="F428" s="126"/>
      <c r="G428" s="126"/>
      <c r="H428" s="126"/>
      <c r="I428" s="118"/>
      <c r="J428" s="118"/>
      <c r="K428" s="126"/>
    </row>
    <row r="429" spans="2:11">
      <c r="B429" s="117"/>
      <c r="C429" s="126"/>
      <c r="D429" s="126"/>
      <c r="E429" s="126"/>
      <c r="F429" s="126"/>
      <c r="G429" s="126"/>
      <c r="H429" s="126"/>
      <c r="I429" s="118"/>
      <c r="J429" s="118"/>
      <c r="K429" s="126"/>
    </row>
    <row r="430" spans="2:11">
      <c r="B430" s="117"/>
      <c r="C430" s="126"/>
      <c r="D430" s="126"/>
      <c r="E430" s="126"/>
      <c r="F430" s="126"/>
      <c r="G430" s="126"/>
      <c r="H430" s="126"/>
      <c r="I430" s="118"/>
      <c r="J430" s="118"/>
      <c r="K430" s="126"/>
    </row>
    <row r="431" spans="2:11">
      <c r="B431" s="117"/>
      <c r="C431" s="126"/>
      <c r="D431" s="126"/>
      <c r="E431" s="126"/>
      <c r="F431" s="126"/>
      <c r="G431" s="126"/>
      <c r="H431" s="126"/>
      <c r="I431" s="118"/>
      <c r="J431" s="118"/>
      <c r="K431" s="126"/>
    </row>
    <row r="432" spans="2:11">
      <c r="B432" s="117"/>
      <c r="C432" s="126"/>
      <c r="D432" s="126"/>
      <c r="E432" s="126"/>
      <c r="F432" s="126"/>
      <c r="G432" s="126"/>
      <c r="H432" s="126"/>
      <c r="I432" s="118"/>
      <c r="J432" s="118"/>
      <c r="K432" s="126"/>
    </row>
    <row r="433" spans="2:11">
      <c r="B433" s="117"/>
      <c r="C433" s="126"/>
      <c r="D433" s="126"/>
      <c r="E433" s="126"/>
      <c r="F433" s="126"/>
      <c r="G433" s="126"/>
      <c r="H433" s="126"/>
      <c r="I433" s="118"/>
      <c r="J433" s="118"/>
      <c r="K433" s="126"/>
    </row>
    <row r="434" spans="2:11">
      <c r="B434" s="117"/>
      <c r="C434" s="126"/>
      <c r="D434" s="126"/>
      <c r="E434" s="126"/>
      <c r="F434" s="126"/>
      <c r="G434" s="126"/>
      <c r="H434" s="126"/>
      <c r="I434" s="118"/>
      <c r="J434" s="118"/>
      <c r="K434" s="126"/>
    </row>
    <row r="435" spans="2:11">
      <c r="B435" s="117"/>
      <c r="C435" s="126"/>
      <c r="D435" s="126"/>
      <c r="E435" s="126"/>
      <c r="F435" s="126"/>
      <c r="G435" s="126"/>
      <c r="H435" s="126"/>
      <c r="I435" s="118"/>
      <c r="J435" s="118"/>
      <c r="K435" s="126"/>
    </row>
    <row r="436" spans="2:11">
      <c r="B436" s="117"/>
      <c r="C436" s="126"/>
      <c r="D436" s="126"/>
      <c r="E436" s="126"/>
      <c r="F436" s="126"/>
      <c r="G436" s="126"/>
      <c r="H436" s="126"/>
      <c r="I436" s="118"/>
      <c r="J436" s="118"/>
      <c r="K436" s="126"/>
    </row>
    <row r="437" spans="2:11">
      <c r="B437" s="117"/>
      <c r="C437" s="126"/>
      <c r="D437" s="126"/>
      <c r="E437" s="126"/>
      <c r="F437" s="126"/>
      <c r="G437" s="126"/>
      <c r="H437" s="126"/>
      <c r="I437" s="118"/>
      <c r="J437" s="118"/>
      <c r="K437" s="126"/>
    </row>
    <row r="438" spans="2:11">
      <c r="B438" s="117"/>
      <c r="C438" s="126"/>
      <c r="D438" s="126"/>
      <c r="E438" s="126"/>
      <c r="F438" s="126"/>
      <c r="G438" s="126"/>
      <c r="H438" s="126"/>
      <c r="I438" s="118"/>
      <c r="J438" s="118"/>
      <c r="K438" s="126"/>
    </row>
    <row r="439" spans="2:11">
      <c r="B439" s="117"/>
      <c r="C439" s="126"/>
      <c r="D439" s="126"/>
      <c r="E439" s="126"/>
      <c r="F439" s="126"/>
      <c r="G439" s="126"/>
      <c r="H439" s="126"/>
      <c r="I439" s="118"/>
      <c r="J439" s="118"/>
      <c r="K439" s="126"/>
    </row>
    <row r="440" spans="2:11">
      <c r="B440" s="117"/>
      <c r="C440" s="126"/>
      <c r="D440" s="126"/>
      <c r="E440" s="126"/>
      <c r="F440" s="126"/>
      <c r="G440" s="126"/>
      <c r="H440" s="126"/>
      <c r="I440" s="118"/>
      <c r="J440" s="118"/>
      <c r="K440" s="126"/>
    </row>
    <row r="441" spans="2:11">
      <c r="B441" s="117"/>
      <c r="C441" s="126"/>
      <c r="D441" s="126"/>
      <c r="E441" s="126"/>
      <c r="F441" s="126"/>
      <c r="G441" s="126"/>
      <c r="H441" s="126"/>
      <c r="I441" s="118"/>
      <c r="J441" s="118"/>
      <c r="K441" s="126"/>
    </row>
    <row r="442" spans="2:11">
      <c r="B442" s="117"/>
      <c r="C442" s="126"/>
      <c r="D442" s="126"/>
      <c r="E442" s="126"/>
      <c r="F442" s="126"/>
      <c r="G442" s="126"/>
      <c r="H442" s="126"/>
      <c r="I442" s="118"/>
      <c r="J442" s="118"/>
      <c r="K442" s="126"/>
    </row>
    <row r="443" spans="2:11">
      <c r="B443" s="117"/>
      <c r="C443" s="126"/>
      <c r="D443" s="126"/>
      <c r="E443" s="126"/>
      <c r="F443" s="126"/>
      <c r="G443" s="126"/>
      <c r="H443" s="126"/>
      <c r="I443" s="118"/>
      <c r="J443" s="118"/>
      <c r="K443" s="126"/>
    </row>
    <row r="444" spans="2:11">
      <c r="B444" s="117"/>
      <c r="C444" s="126"/>
      <c r="D444" s="126"/>
      <c r="E444" s="126"/>
      <c r="F444" s="126"/>
      <c r="G444" s="126"/>
      <c r="H444" s="126"/>
      <c r="I444" s="118"/>
      <c r="J444" s="118"/>
      <c r="K444" s="126"/>
    </row>
    <row r="445" spans="2:11">
      <c r="B445" s="117"/>
      <c r="C445" s="126"/>
      <c r="D445" s="126"/>
      <c r="E445" s="126"/>
      <c r="F445" s="126"/>
      <c r="G445" s="126"/>
      <c r="H445" s="126"/>
      <c r="I445" s="118"/>
      <c r="J445" s="118"/>
      <c r="K445" s="126"/>
    </row>
    <row r="446" spans="2:11">
      <c r="B446" s="117"/>
      <c r="C446" s="126"/>
      <c r="D446" s="126"/>
      <c r="E446" s="126"/>
      <c r="F446" s="126"/>
      <c r="G446" s="126"/>
      <c r="H446" s="126"/>
      <c r="I446" s="118"/>
      <c r="J446" s="118"/>
      <c r="K446" s="126"/>
    </row>
    <row r="447" spans="2:11">
      <c r="B447" s="117"/>
      <c r="C447" s="126"/>
      <c r="D447" s="126"/>
      <c r="E447" s="126"/>
      <c r="F447" s="126"/>
      <c r="G447" s="126"/>
      <c r="H447" s="126"/>
      <c r="I447" s="118"/>
      <c r="J447" s="118"/>
      <c r="K447" s="126"/>
    </row>
    <row r="448" spans="2:11">
      <c r="B448" s="117"/>
      <c r="C448" s="126"/>
      <c r="D448" s="126"/>
      <c r="E448" s="126"/>
      <c r="F448" s="126"/>
      <c r="G448" s="126"/>
      <c r="H448" s="126"/>
      <c r="I448" s="118"/>
      <c r="J448" s="118"/>
      <c r="K448" s="126"/>
    </row>
    <row r="449" spans="2:11">
      <c r="B449" s="117"/>
      <c r="C449" s="126"/>
      <c r="D449" s="126"/>
      <c r="E449" s="126"/>
      <c r="F449" s="126"/>
      <c r="G449" s="126"/>
      <c r="H449" s="126"/>
      <c r="I449" s="118"/>
      <c r="J449" s="118"/>
      <c r="K449" s="126"/>
    </row>
    <row r="450" spans="2:11">
      <c r="B450" s="117"/>
      <c r="C450" s="126"/>
      <c r="D450" s="126"/>
      <c r="E450" s="126"/>
      <c r="F450" s="126"/>
      <c r="G450" s="126"/>
      <c r="H450" s="126"/>
      <c r="I450" s="118"/>
      <c r="J450" s="118"/>
      <c r="K450" s="126"/>
    </row>
    <row r="451" spans="2:11">
      <c r="B451" s="117"/>
      <c r="C451" s="126"/>
      <c r="D451" s="126"/>
      <c r="E451" s="126"/>
      <c r="F451" s="126"/>
      <c r="G451" s="126"/>
      <c r="H451" s="126"/>
      <c r="I451" s="118"/>
      <c r="J451" s="118"/>
      <c r="K451" s="126"/>
    </row>
    <row r="452" spans="2:11">
      <c r="B452" s="117"/>
      <c r="C452" s="126"/>
      <c r="D452" s="126"/>
      <c r="E452" s="126"/>
      <c r="F452" s="126"/>
      <c r="G452" s="126"/>
      <c r="H452" s="126"/>
      <c r="I452" s="118"/>
      <c r="J452" s="118"/>
      <c r="K452" s="126"/>
    </row>
    <row r="453" spans="2:11">
      <c r="B453" s="117"/>
      <c r="C453" s="126"/>
      <c r="D453" s="126"/>
      <c r="E453" s="126"/>
      <c r="F453" s="126"/>
      <c r="G453" s="126"/>
      <c r="H453" s="126"/>
      <c r="I453" s="118"/>
      <c r="J453" s="118"/>
      <c r="K453" s="126"/>
    </row>
    <row r="454" spans="2:11">
      <c r="B454" s="117"/>
      <c r="C454" s="126"/>
      <c r="D454" s="126"/>
      <c r="E454" s="126"/>
      <c r="F454" s="126"/>
      <c r="G454" s="126"/>
      <c r="H454" s="126"/>
      <c r="I454" s="118"/>
      <c r="J454" s="118"/>
      <c r="K454" s="126"/>
    </row>
    <row r="455" spans="2:11">
      <c r="B455" s="117"/>
      <c r="C455" s="126"/>
      <c r="D455" s="126"/>
      <c r="E455" s="126"/>
      <c r="F455" s="126"/>
      <c r="G455" s="126"/>
      <c r="H455" s="126"/>
      <c r="I455" s="118"/>
      <c r="J455" s="118"/>
      <c r="K455" s="126"/>
    </row>
    <row r="456" spans="2:11">
      <c r="B456" s="117"/>
      <c r="C456" s="126"/>
      <c r="D456" s="126"/>
      <c r="E456" s="126"/>
      <c r="F456" s="126"/>
      <c r="G456" s="126"/>
      <c r="H456" s="126"/>
      <c r="I456" s="118"/>
      <c r="J456" s="118"/>
      <c r="K456" s="126"/>
    </row>
    <row r="457" spans="2:11">
      <c r="B457" s="117"/>
      <c r="C457" s="126"/>
      <c r="D457" s="126"/>
      <c r="E457" s="126"/>
      <c r="F457" s="126"/>
      <c r="G457" s="126"/>
      <c r="H457" s="126"/>
      <c r="I457" s="118"/>
      <c r="J457" s="118"/>
      <c r="K457" s="126"/>
    </row>
    <row r="458" spans="2:11">
      <c r="B458" s="117"/>
      <c r="C458" s="126"/>
      <c r="D458" s="126"/>
      <c r="E458" s="126"/>
      <c r="F458" s="126"/>
      <c r="G458" s="126"/>
      <c r="H458" s="126"/>
      <c r="I458" s="118"/>
      <c r="J458" s="118"/>
      <c r="K458" s="126"/>
    </row>
    <row r="459" spans="2:11">
      <c r="B459" s="117"/>
      <c r="C459" s="126"/>
      <c r="D459" s="126"/>
      <c r="E459" s="126"/>
      <c r="F459" s="126"/>
      <c r="G459" s="126"/>
      <c r="H459" s="126"/>
      <c r="I459" s="118"/>
      <c r="J459" s="118"/>
      <c r="K459" s="126"/>
    </row>
    <row r="460" spans="2:11">
      <c r="B460" s="117"/>
      <c r="C460" s="126"/>
      <c r="D460" s="126"/>
      <c r="E460" s="126"/>
      <c r="F460" s="126"/>
      <c r="G460" s="126"/>
      <c r="H460" s="126"/>
      <c r="I460" s="118"/>
      <c r="J460" s="118"/>
      <c r="K460" s="126"/>
    </row>
    <row r="461" spans="2:11">
      <c r="B461" s="117"/>
      <c r="C461" s="126"/>
      <c r="D461" s="126"/>
      <c r="E461" s="126"/>
      <c r="F461" s="126"/>
      <c r="G461" s="126"/>
      <c r="H461" s="126"/>
      <c r="I461" s="118"/>
      <c r="J461" s="118"/>
      <c r="K461" s="126"/>
    </row>
    <row r="462" spans="2:11">
      <c r="B462" s="117"/>
      <c r="C462" s="126"/>
      <c r="D462" s="126"/>
      <c r="E462" s="126"/>
      <c r="F462" s="126"/>
      <c r="G462" s="126"/>
      <c r="H462" s="126"/>
      <c r="I462" s="118"/>
      <c r="J462" s="118"/>
      <c r="K462" s="126"/>
    </row>
    <row r="463" spans="2:11">
      <c r="B463" s="117"/>
      <c r="C463" s="126"/>
      <c r="D463" s="126"/>
      <c r="E463" s="126"/>
      <c r="F463" s="126"/>
      <c r="G463" s="126"/>
      <c r="H463" s="126"/>
      <c r="I463" s="118"/>
      <c r="J463" s="118"/>
      <c r="K463" s="126"/>
    </row>
    <row r="464" spans="2:11">
      <c r="B464" s="117"/>
      <c r="C464" s="126"/>
      <c r="D464" s="126"/>
      <c r="E464" s="126"/>
      <c r="F464" s="126"/>
      <c r="G464" s="126"/>
      <c r="H464" s="126"/>
      <c r="I464" s="118"/>
      <c r="J464" s="118"/>
      <c r="K464" s="126"/>
    </row>
    <row r="465" spans="2:11">
      <c r="B465" s="117"/>
      <c r="C465" s="126"/>
      <c r="D465" s="126"/>
      <c r="E465" s="126"/>
      <c r="F465" s="126"/>
      <c r="G465" s="126"/>
      <c r="H465" s="126"/>
      <c r="I465" s="118"/>
      <c r="J465" s="118"/>
      <c r="K465" s="126"/>
    </row>
    <row r="466" spans="2:11">
      <c r="B466" s="117"/>
      <c r="C466" s="126"/>
      <c r="D466" s="126"/>
      <c r="E466" s="126"/>
      <c r="F466" s="126"/>
      <c r="G466" s="126"/>
      <c r="H466" s="126"/>
      <c r="I466" s="118"/>
      <c r="J466" s="118"/>
      <c r="K466" s="126"/>
    </row>
    <row r="467" spans="2:11">
      <c r="B467" s="117"/>
      <c r="C467" s="126"/>
      <c r="D467" s="126"/>
      <c r="E467" s="126"/>
      <c r="F467" s="126"/>
      <c r="G467" s="126"/>
      <c r="H467" s="126"/>
      <c r="I467" s="118"/>
      <c r="J467" s="118"/>
      <c r="K467" s="126"/>
    </row>
    <row r="468" spans="2:11">
      <c r="B468" s="117"/>
      <c r="C468" s="126"/>
      <c r="D468" s="126"/>
      <c r="E468" s="126"/>
      <c r="F468" s="126"/>
      <c r="G468" s="126"/>
      <c r="H468" s="126"/>
      <c r="I468" s="118"/>
      <c r="J468" s="118"/>
      <c r="K468" s="126"/>
    </row>
    <row r="469" spans="2:11">
      <c r="B469" s="117"/>
      <c r="C469" s="126"/>
      <c r="D469" s="126"/>
      <c r="E469" s="126"/>
      <c r="F469" s="126"/>
      <c r="G469" s="126"/>
      <c r="H469" s="126"/>
      <c r="I469" s="118"/>
      <c r="J469" s="118"/>
      <c r="K469" s="126"/>
    </row>
    <row r="470" spans="2:11">
      <c r="B470" s="117"/>
      <c r="C470" s="126"/>
      <c r="D470" s="126"/>
      <c r="E470" s="126"/>
      <c r="F470" s="126"/>
      <c r="G470" s="126"/>
      <c r="H470" s="126"/>
      <c r="I470" s="118"/>
      <c r="J470" s="118"/>
      <c r="K470" s="126"/>
    </row>
    <row r="471" spans="2:11">
      <c r="B471" s="117"/>
      <c r="C471" s="126"/>
      <c r="D471" s="126"/>
      <c r="E471" s="126"/>
      <c r="F471" s="126"/>
      <c r="G471" s="126"/>
      <c r="H471" s="126"/>
      <c r="I471" s="118"/>
      <c r="J471" s="118"/>
      <c r="K471" s="126"/>
    </row>
    <row r="472" spans="2:11">
      <c r="B472" s="117"/>
      <c r="C472" s="126"/>
      <c r="D472" s="126"/>
      <c r="E472" s="126"/>
      <c r="F472" s="126"/>
      <c r="G472" s="126"/>
      <c r="H472" s="126"/>
      <c r="I472" s="118"/>
      <c r="J472" s="118"/>
      <c r="K472" s="126"/>
    </row>
    <row r="473" spans="2:11">
      <c r="B473" s="117"/>
      <c r="C473" s="126"/>
      <c r="D473" s="126"/>
      <c r="E473" s="126"/>
      <c r="F473" s="126"/>
      <c r="G473" s="126"/>
      <c r="H473" s="126"/>
      <c r="I473" s="118"/>
      <c r="J473" s="118"/>
      <c r="K473" s="126"/>
    </row>
    <row r="474" spans="2:11">
      <c r="B474" s="117"/>
      <c r="C474" s="126"/>
      <c r="D474" s="126"/>
      <c r="E474" s="126"/>
      <c r="F474" s="126"/>
      <c r="G474" s="126"/>
      <c r="H474" s="126"/>
      <c r="I474" s="118"/>
      <c r="J474" s="118"/>
      <c r="K474" s="126"/>
    </row>
    <row r="475" spans="2:11">
      <c r="B475" s="117"/>
      <c r="C475" s="126"/>
      <c r="D475" s="126"/>
      <c r="E475" s="126"/>
      <c r="F475" s="126"/>
      <c r="G475" s="126"/>
      <c r="H475" s="126"/>
      <c r="I475" s="118"/>
      <c r="J475" s="118"/>
      <c r="K475" s="126"/>
    </row>
    <row r="476" spans="2:11">
      <c r="B476" s="117"/>
      <c r="C476" s="126"/>
      <c r="D476" s="126"/>
      <c r="E476" s="126"/>
      <c r="F476" s="126"/>
      <c r="G476" s="126"/>
      <c r="H476" s="126"/>
      <c r="I476" s="118"/>
      <c r="J476" s="118"/>
      <c r="K476" s="126"/>
    </row>
    <row r="477" spans="2:11">
      <c r="B477" s="117"/>
      <c r="C477" s="126"/>
      <c r="D477" s="126"/>
      <c r="E477" s="126"/>
      <c r="F477" s="126"/>
      <c r="G477" s="126"/>
      <c r="H477" s="126"/>
      <c r="I477" s="118"/>
      <c r="J477" s="118"/>
      <c r="K477" s="126"/>
    </row>
    <row r="478" spans="2:11">
      <c r="B478" s="117"/>
      <c r="C478" s="126"/>
      <c r="D478" s="126"/>
      <c r="E478" s="126"/>
      <c r="F478" s="126"/>
      <c r="G478" s="126"/>
      <c r="H478" s="126"/>
      <c r="I478" s="118"/>
      <c r="J478" s="118"/>
      <c r="K478" s="126"/>
    </row>
    <row r="479" spans="2:11">
      <c r="B479" s="117"/>
      <c r="C479" s="126"/>
      <c r="D479" s="126"/>
      <c r="E479" s="126"/>
      <c r="F479" s="126"/>
      <c r="G479" s="126"/>
      <c r="H479" s="126"/>
      <c r="I479" s="118"/>
      <c r="J479" s="118"/>
      <c r="K479" s="126"/>
    </row>
    <row r="480" spans="2:11">
      <c r="B480" s="117"/>
      <c r="C480" s="126"/>
      <c r="D480" s="126"/>
      <c r="E480" s="126"/>
      <c r="F480" s="126"/>
      <c r="G480" s="126"/>
      <c r="H480" s="126"/>
      <c r="I480" s="118"/>
      <c r="J480" s="118"/>
      <c r="K480" s="126"/>
    </row>
    <row r="481" spans="2:11">
      <c r="B481" s="117"/>
      <c r="C481" s="126"/>
      <c r="D481" s="126"/>
      <c r="E481" s="126"/>
      <c r="F481" s="126"/>
      <c r="G481" s="126"/>
      <c r="H481" s="126"/>
      <c r="I481" s="118"/>
      <c r="J481" s="118"/>
      <c r="K481" s="126"/>
    </row>
    <row r="482" spans="2:11">
      <c r="B482" s="117"/>
      <c r="C482" s="126"/>
      <c r="D482" s="126"/>
      <c r="E482" s="126"/>
      <c r="F482" s="126"/>
      <c r="G482" s="126"/>
      <c r="H482" s="126"/>
      <c r="I482" s="118"/>
      <c r="J482" s="118"/>
      <c r="K482" s="126"/>
    </row>
    <row r="483" spans="2:11">
      <c r="B483" s="117"/>
      <c r="C483" s="126"/>
      <c r="D483" s="126"/>
      <c r="E483" s="126"/>
      <c r="F483" s="126"/>
      <c r="G483" s="126"/>
      <c r="H483" s="126"/>
      <c r="I483" s="118"/>
      <c r="J483" s="118"/>
      <c r="K483" s="126"/>
    </row>
    <row r="484" spans="2:11">
      <c r="B484" s="117"/>
      <c r="C484" s="126"/>
      <c r="D484" s="126"/>
      <c r="E484" s="126"/>
      <c r="F484" s="126"/>
      <c r="G484" s="126"/>
      <c r="H484" s="126"/>
      <c r="I484" s="118"/>
      <c r="J484" s="118"/>
      <c r="K484" s="126"/>
    </row>
    <row r="485" spans="2:11">
      <c r="B485" s="117"/>
      <c r="C485" s="126"/>
      <c r="D485" s="126"/>
      <c r="E485" s="126"/>
      <c r="F485" s="126"/>
      <c r="G485" s="126"/>
      <c r="H485" s="126"/>
      <c r="I485" s="118"/>
      <c r="J485" s="118"/>
      <c r="K485" s="126"/>
    </row>
    <row r="486" spans="2:11">
      <c r="B486" s="117"/>
      <c r="C486" s="126"/>
      <c r="D486" s="126"/>
      <c r="E486" s="126"/>
      <c r="F486" s="126"/>
      <c r="G486" s="126"/>
      <c r="H486" s="126"/>
      <c r="I486" s="118"/>
      <c r="J486" s="118"/>
      <c r="K486" s="126"/>
    </row>
    <row r="487" spans="2:11">
      <c r="B487" s="117"/>
      <c r="C487" s="126"/>
      <c r="D487" s="126"/>
      <c r="E487" s="126"/>
      <c r="F487" s="126"/>
      <c r="G487" s="126"/>
      <c r="H487" s="126"/>
      <c r="I487" s="118"/>
      <c r="J487" s="118"/>
      <c r="K487" s="126"/>
    </row>
    <row r="488" spans="2:11">
      <c r="B488" s="117"/>
      <c r="C488" s="126"/>
      <c r="D488" s="126"/>
      <c r="E488" s="126"/>
      <c r="F488" s="126"/>
      <c r="G488" s="126"/>
      <c r="H488" s="126"/>
      <c r="I488" s="118"/>
      <c r="J488" s="118"/>
      <c r="K488" s="126"/>
    </row>
    <row r="489" spans="2:11">
      <c r="B489" s="117"/>
      <c r="C489" s="126"/>
      <c r="D489" s="126"/>
      <c r="E489" s="126"/>
      <c r="F489" s="126"/>
      <c r="G489" s="126"/>
      <c r="H489" s="126"/>
      <c r="I489" s="118"/>
      <c r="J489" s="118"/>
      <c r="K489" s="126"/>
    </row>
    <row r="490" spans="2:11">
      <c r="B490" s="117"/>
      <c r="C490" s="126"/>
      <c r="D490" s="126"/>
      <c r="E490" s="126"/>
      <c r="F490" s="126"/>
      <c r="G490" s="126"/>
      <c r="H490" s="126"/>
      <c r="I490" s="118"/>
      <c r="J490" s="118"/>
      <c r="K490" s="126"/>
    </row>
    <row r="491" spans="2:11">
      <c r="B491" s="117"/>
      <c r="C491" s="126"/>
      <c r="D491" s="126"/>
      <c r="E491" s="126"/>
      <c r="F491" s="126"/>
      <c r="G491" s="126"/>
      <c r="H491" s="126"/>
      <c r="I491" s="118"/>
      <c r="J491" s="118"/>
      <c r="K491" s="126"/>
    </row>
    <row r="492" spans="2:11">
      <c r="B492" s="117"/>
      <c r="C492" s="126"/>
      <c r="D492" s="126"/>
      <c r="E492" s="126"/>
      <c r="F492" s="126"/>
      <c r="G492" s="126"/>
      <c r="H492" s="126"/>
      <c r="I492" s="118"/>
      <c r="J492" s="118"/>
      <c r="K492" s="126"/>
    </row>
    <row r="493" spans="2:11">
      <c r="B493" s="117"/>
      <c r="C493" s="126"/>
      <c r="D493" s="126"/>
      <c r="E493" s="126"/>
      <c r="F493" s="126"/>
      <c r="G493" s="126"/>
      <c r="H493" s="126"/>
      <c r="I493" s="118"/>
      <c r="J493" s="118"/>
      <c r="K493" s="126"/>
    </row>
    <row r="494" spans="2:11">
      <c r="B494" s="117"/>
      <c r="C494" s="126"/>
      <c r="D494" s="126"/>
      <c r="E494" s="126"/>
      <c r="F494" s="126"/>
      <c r="G494" s="126"/>
      <c r="H494" s="126"/>
      <c r="I494" s="118"/>
      <c r="J494" s="118"/>
      <c r="K494" s="126"/>
    </row>
    <row r="495" spans="2:11">
      <c r="B495" s="117"/>
      <c r="C495" s="126"/>
      <c r="D495" s="126"/>
      <c r="E495" s="126"/>
      <c r="F495" s="126"/>
      <c r="G495" s="126"/>
      <c r="H495" s="126"/>
      <c r="I495" s="118"/>
      <c r="J495" s="118"/>
      <c r="K495" s="126"/>
    </row>
    <row r="496" spans="2:11">
      <c r="B496" s="117"/>
      <c r="C496" s="126"/>
      <c r="D496" s="126"/>
      <c r="E496" s="126"/>
      <c r="F496" s="126"/>
      <c r="G496" s="126"/>
      <c r="H496" s="126"/>
      <c r="I496" s="118"/>
      <c r="J496" s="118"/>
      <c r="K496" s="126"/>
    </row>
    <row r="497" spans="2:11">
      <c r="B497" s="117"/>
      <c r="C497" s="126"/>
      <c r="D497" s="126"/>
      <c r="E497" s="126"/>
      <c r="F497" s="126"/>
      <c r="G497" s="126"/>
      <c r="H497" s="126"/>
      <c r="I497" s="118"/>
      <c r="J497" s="118"/>
      <c r="K497" s="126"/>
    </row>
    <row r="498" spans="2:11">
      <c r="B498" s="117"/>
      <c r="C498" s="126"/>
      <c r="D498" s="126"/>
      <c r="E498" s="126"/>
      <c r="F498" s="126"/>
      <c r="G498" s="126"/>
      <c r="H498" s="126"/>
      <c r="I498" s="118"/>
      <c r="J498" s="118"/>
      <c r="K498" s="126"/>
    </row>
    <row r="499" spans="2:11">
      <c r="B499" s="117"/>
      <c r="C499" s="126"/>
      <c r="D499" s="126"/>
      <c r="E499" s="126"/>
      <c r="F499" s="126"/>
      <c r="G499" s="126"/>
      <c r="H499" s="126"/>
      <c r="I499" s="118"/>
      <c r="J499" s="118"/>
      <c r="K499" s="126"/>
    </row>
    <row r="500" spans="2:11">
      <c r="B500" s="117"/>
      <c r="C500" s="126"/>
      <c r="D500" s="126"/>
      <c r="E500" s="126"/>
      <c r="F500" s="126"/>
      <c r="G500" s="126"/>
      <c r="H500" s="126"/>
      <c r="I500" s="118"/>
      <c r="J500" s="118"/>
      <c r="K500" s="126"/>
    </row>
    <row r="501" spans="2:11">
      <c r="B501" s="117"/>
      <c r="C501" s="126"/>
      <c r="D501" s="126"/>
      <c r="E501" s="126"/>
      <c r="F501" s="126"/>
      <c r="G501" s="126"/>
      <c r="H501" s="126"/>
      <c r="I501" s="118"/>
      <c r="J501" s="118"/>
      <c r="K501" s="126"/>
    </row>
    <row r="502" spans="2:11">
      <c r="B502" s="117"/>
      <c r="C502" s="126"/>
      <c r="D502" s="126"/>
      <c r="E502" s="126"/>
      <c r="F502" s="126"/>
      <c r="G502" s="126"/>
      <c r="H502" s="126"/>
      <c r="I502" s="118"/>
      <c r="J502" s="118"/>
      <c r="K502" s="126"/>
    </row>
    <row r="503" spans="2:11">
      <c r="B503" s="117"/>
      <c r="C503" s="126"/>
      <c r="D503" s="126"/>
      <c r="E503" s="126"/>
      <c r="F503" s="126"/>
      <c r="G503" s="126"/>
      <c r="H503" s="126"/>
      <c r="I503" s="118"/>
      <c r="J503" s="118"/>
      <c r="K503" s="126"/>
    </row>
    <row r="504" spans="2:11">
      <c r="B504" s="117"/>
      <c r="C504" s="126"/>
      <c r="D504" s="126"/>
      <c r="E504" s="126"/>
      <c r="F504" s="126"/>
      <c r="G504" s="126"/>
      <c r="H504" s="126"/>
      <c r="I504" s="118"/>
      <c r="J504" s="118"/>
      <c r="K504" s="126"/>
    </row>
    <row r="505" spans="2:11">
      <c r="B505" s="117"/>
      <c r="C505" s="126"/>
      <c r="D505" s="126"/>
      <c r="E505" s="126"/>
      <c r="F505" s="126"/>
      <c r="G505" s="126"/>
      <c r="H505" s="126"/>
      <c r="I505" s="118"/>
      <c r="J505" s="118"/>
      <c r="K505" s="126"/>
    </row>
    <row r="506" spans="2:11">
      <c r="B506" s="117"/>
      <c r="C506" s="126"/>
      <c r="D506" s="126"/>
      <c r="E506" s="126"/>
      <c r="F506" s="126"/>
      <c r="G506" s="126"/>
      <c r="H506" s="126"/>
      <c r="I506" s="118"/>
      <c r="J506" s="118"/>
      <c r="K506" s="126"/>
    </row>
    <row r="507" spans="2:11">
      <c r="B507" s="117"/>
      <c r="C507" s="126"/>
      <c r="D507" s="126"/>
      <c r="E507" s="126"/>
      <c r="F507" s="126"/>
      <c r="G507" s="126"/>
      <c r="H507" s="126"/>
      <c r="I507" s="118"/>
      <c r="J507" s="118"/>
      <c r="K507" s="126"/>
    </row>
    <row r="508" spans="2:11">
      <c r="B508" s="117"/>
      <c r="C508" s="126"/>
      <c r="D508" s="126"/>
      <c r="E508" s="126"/>
      <c r="F508" s="126"/>
      <c r="G508" s="126"/>
      <c r="H508" s="126"/>
      <c r="I508" s="118"/>
      <c r="J508" s="118"/>
      <c r="K508" s="126"/>
    </row>
    <row r="509" spans="2:11">
      <c r="B509" s="117"/>
      <c r="C509" s="126"/>
      <c r="D509" s="126"/>
      <c r="E509" s="126"/>
      <c r="F509" s="126"/>
      <c r="G509" s="126"/>
      <c r="H509" s="126"/>
      <c r="I509" s="118"/>
      <c r="J509" s="118"/>
      <c r="K509" s="126"/>
    </row>
    <row r="510" spans="2:11">
      <c r="B510" s="117"/>
      <c r="C510" s="126"/>
      <c r="D510" s="126"/>
      <c r="E510" s="126"/>
      <c r="F510" s="126"/>
      <c r="G510" s="126"/>
      <c r="H510" s="126"/>
      <c r="I510" s="118"/>
      <c r="J510" s="118"/>
      <c r="K510" s="126"/>
    </row>
    <row r="511" spans="2:11">
      <c r="B511" s="117"/>
      <c r="C511" s="126"/>
      <c r="D511" s="126"/>
      <c r="E511" s="126"/>
      <c r="F511" s="126"/>
      <c r="G511" s="126"/>
      <c r="H511" s="126"/>
      <c r="I511" s="118"/>
      <c r="J511" s="118"/>
      <c r="K511" s="126"/>
    </row>
    <row r="512" spans="2:11">
      <c r="B512" s="117"/>
      <c r="C512" s="126"/>
      <c r="D512" s="126"/>
      <c r="E512" s="126"/>
      <c r="F512" s="126"/>
      <c r="G512" s="126"/>
      <c r="H512" s="126"/>
      <c r="I512" s="118"/>
      <c r="J512" s="118"/>
      <c r="K512" s="126"/>
    </row>
    <row r="513" spans="2:11">
      <c r="B513" s="117"/>
      <c r="C513" s="126"/>
      <c r="D513" s="126"/>
      <c r="E513" s="126"/>
      <c r="F513" s="126"/>
      <c r="G513" s="126"/>
      <c r="H513" s="126"/>
      <c r="I513" s="118"/>
      <c r="J513" s="118"/>
      <c r="K513" s="126"/>
    </row>
    <row r="514" spans="2:11">
      <c r="B514" s="117"/>
      <c r="C514" s="126"/>
      <c r="D514" s="126"/>
      <c r="E514" s="126"/>
      <c r="F514" s="126"/>
      <c r="G514" s="126"/>
      <c r="H514" s="126"/>
      <c r="I514" s="118"/>
      <c r="J514" s="118"/>
      <c r="K514" s="126"/>
    </row>
    <row r="515" spans="2:11">
      <c r="B515" s="117"/>
      <c r="C515" s="126"/>
      <c r="D515" s="126"/>
      <c r="E515" s="126"/>
      <c r="F515" s="126"/>
      <c r="G515" s="126"/>
      <c r="H515" s="126"/>
      <c r="I515" s="118"/>
      <c r="J515" s="118"/>
      <c r="K515" s="126"/>
    </row>
    <row r="516" spans="2:11">
      <c r="B516" s="117"/>
      <c r="C516" s="126"/>
      <c r="D516" s="126"/>
      <c r="E516" s="126"/>
      <c r="F516" s="126"/>
      <c r="G516" s="126"/>
      <c r="H516" s="126"/>
      <c r="I516" s="118"/>
      <c r="J516" s="118"/>
      <c r="K516" s="126"/>
    </row>
    <row r="517" spans="2:11">
      <c r="B517" s="117"/>
      <c r="C517" s="126"/>
      <c r="D517" s="126"/>
      <c r="E517" s="126"/>
      <c r="F517" s="126"/>
      <c r="G517" s="126"/>
      <c r="H517" s="126"/>
      <c r="I517" s="118"/>
      <c r="J517" s="118"/>
      <c r="K517" s="126"/>
    </row>
    <row r="518" spans="2:11">
      <c r="B518" s="117"/>
      <c r="C518" s="126"/>
      <c r="D518" s="126"/>
      <c r="E518" s="126"/>
      <c r="F518" s="126"/>
      <c r="G518" s="126"/>
      <c r="H518" s="126"/>
      <c r="I518" s="118"/>
      <c r="J518" s="118"/>
      <c r="K518" s="126"/>
    </row>
    <row r="519" spans="2:11">
      <c r="B519" s="117"/>
      <c r="C519" s="126"/>
      <c r="D519" s="126"/>
      <c r="E519" s="126"/>
      <c r="F519" s="126"/>
      <c r="G519" s="126"/>
      <c r="H519" s="126"/>
      <c r="I519" s="118"/>
      <c r="J519" s="118"/>
      <c r="K519" s="126"/>
    </row>
    <row r="520" spans="2:11">
      <c r="B520" s="117"/>
      <c r="C520" s="126"/>
      <c r="D520" s="126"/>
      <c r="E520" s="126"/>
      <c r="F520" s="126"/>
      <c r="G520" s="126"/>
      <c r="H520" s="126"/>
      <c r="I520" s="118"/>
      <c r="J520" s="118"/>
      <c r="K520" s="126"/>
    </row>
    <row r="521" spans="2:11">
      <c r="B521" s="117"/>
      <c r="C521" s="126"/>
      <c r="D521" s="126"/>
      <c r="E521" s="126"/>
      <c r="F521" s="126"/>
      <c r="G521" s="126"/>
      <c r="H521" s="126"/>
      <c r="I521" s="118"/>
      <c r="J521" s="118"/>
      <c r="K521" s="126"/>
    </row>
    <row r="522" spans="2:11">
      <c r="B522" s="117"/>
      <c r="C522" s="126"/>
      <c r="D522" s="126"/>
      <c r="E522" s="126"/>
      <c r="F522" s="126"/>
      <c r="G522" s="126"/>
      <c r="H522" s="126"/>
      <c r="I522" s="118"/>
      <c r="J522" s="118"/>
      <c r="K522" s="126"/>
    </row>
    <row r="523" spans="2:11">
      <c r="B523" s="117"/>
      <c r="C523" s="126"/>
      <c r="D523" s="126"/>
      <c r="E523" s="126"/>
      <c r="F523" s="126"/>
      <c r="G523" s="126"/>
      <c r="H523" s="126"/>
      <c r="I523" s="118"/>
      <c r="J523" s="118"/>
      <c r="K523" s="126"/>
    </row>
    <row r="524" spans="2:11">
      <c r="B524" s="117"/>
      <c r="C524" s="126"/>
      <c r="D524" s="126"/>
      <c r="E524" s="126"/>
      <c r="F524" s="126"/>
      <c r="G524" s="126"/>
      <c r="H524" s="126"/>
      <c r="I524" s="118"/>
      <c r="J524" s="118"/>
      <c r="K524" s="126"/>
    </row>
    <row r="525" spans="2:11">
      <c r="B525" s="117"/>
      <c r="C525" s="126"/>
      <c r="D525" s="126"/>
      <c r="E525" s="126"/>
      <c r="F525" s="126"/>
      <c r="G525" s="126"/>
      <c r="H525" s="126"/>
      <c r="I525" s="118"/>
      <c r="J525" s="118"/>
      <c r="K525" s="126"/>
    </row>
    <row r="526" spans="2:11">
      <c r="B526" s="117"/>
      <c r="C526" s="126"/>
      <c r="D526" s="126"/>
      <c r="E526" s="126"/>
      <c r="F526" s="126"/>
      <c r="G526" s="126"/>
      <c r="H526" s="126"/>
      <c r="I526" s="118"/>
      <c r="J526" s="118"/>
      <c r="K526" s="126"/>
    </row>
    <row r="527" spans="2:11">
      <c r="B527" s="117"/>
      <c r="C527" s="126"/>
      <c r="D527" s="126"/>
      <c r="E527" s="126"/>
      <c r="F527" s="126"/>
      <c r="G527" s="126"/>
      <c r="H527" s="126"/>
      <c r="I527" s="118"/>
      <c r="J527" s="118"/>
      <c r="K527" s="126"/>
    </row>
    <row r="528" spans="2:11">
      <c r="B528" s="117"/>
      <c r="C528" s="126"/>
      <c r="D528" s="126"/>
      <c r="E528" s="126"/>
      <c r="F528" s="126"/>
      <c r="G528" s="126"/>
      <c r="H528" s="126"/>
      <c r="I528" s="118"/>
      <c r="J528" s="118"/>
      <c r="K528" s="126"/>
    </row>
    <row r="529" spans="2:11">
      <c r="B529" s="117"/>
      <c r="C529" s="126"/>
      <c r="D529" s="126"/>
      <c r="E529" s="126"/>
      <c r="F529" s="126"/>
      <c r="G529" s="126"/>
      <c r="H529" s="126"/>
      <c r="I529" s="118"/>
      <c r="J529" s="118"/>
      <c r="K529" s="126"/>
    </row>
    <row r="530" spans="2:11">
      <c r="B530" s="117"/>
      <c r="C530" s="126"/>
      <c r="D530" s="126"/>
      <c r="E530" s="126"/>
      <c r="F530" s="126"/>
      <c r="G530" s="126"/>
      <c r="H530" s="126"/>
      <c r="I530" s="118"/>
      <c r="J530" s="118"/>
      <c r="K530" s="126"/>
    </row>
    <row r="531" spans="2:11">
      <c r="B531" s="117"/>
      <c r="C531" s="126"/>
      <c r="D531" s="126"/>
      <c r="E531" s="126"/>
      <c r="F531" s="126"/>
      <c r="G531" s="126"/>
      <c r="H531" s="126"/>
      <c r="I531" s="118"/>
      <c r="J531" s="118"/>
      <c r="K531" s="126"/>
    </row>
    <row r="532" spans="2:11">
      <c r="B532" s="117"/>
      <c r="C532" s="126"/>
      <c r="D532" s="126"/>
      <c r="E532" s="126"/>
      <c r="F532" s="126"/>
      <c r="G532" s="126"/>
      <c r="H532" s="126"/>
      <c r="I532" s="118"/>
      <c r="J532" s="118"/>
      <c r="K532" s="126"/>
    </row>
    <row r="533" spans="2:11">
      <c r="B533" s="117"/>
      <c r="C533" s="126"/>
      <c r="D533" s="126"/>
      <c r="E533" s="126"/>
      <c r="F533" s="126"/>
      <c r="G533" s="126"/>
      <c r="H533" s="126"/>
      <c r="I533" s="118"/>
      <c r="J533" s="118"/>
      <c r="K533" s="126"/>
    </row>
    <row r="534" spans="2:11">
      <c r="B534" s="117"/>
      <c r="C534" s="126"/>
      <c r="D534" s="126"/>
      <c r="E534" s="126"/>
      <c r="F534" s="126"/>
      <c r="G534" s="126"/>
      <c r="H534" s="126"/>
      <c r="I534" s="118"/>
      <c r="J534" s="118"/>
      <c r="K534" s="126"/>
    </row>
    <row r="535" spans="2:11">
      <c r="B535" s="117"/>
      <c r="C535" s="126"/>
      <c r="D535" s="126"/>
      <c r="E535" s="126"/>
      <c r="F535" s="126"/>
      <c r="G535" s="126"/>
      <c r="H535" s="126"/>
      <c r="I535" s="118"/>
      <c r="J535" s="118"/>
      <c r="K535" s="126"/>
    </row>
    <row r="536" spans="2:11">
      <c r="B536" s="117"/>
      <c r="C536" s="126"/>
      <c r="D536" s="126"/>
      <c r="E536" s="126"/>
      <c r="F536" s="126"/>
      <c r="G536" s="126"/>
      <c r="H536" s="126"/>
      <c r="I536" s="118"/>
      <c r="J536" s="118"/>
      <c r="K536" s="126"/>
    </row>
    <row r="537" spans="2:11">
      <c r="B537" s="117"/>
      <c r="C537" s="126"/>
      <c r="D537" s="126"/>
      <c r="E537" s="126"/>
      <c r="F537" s="126"/>
      <c r="G537" s="126"/>
      <c r="H537" s="126"/>
      <c r="I537" s="118"/>
      <c r="J537" s="118"/>
      <c r="K537" s="126"/>
    </row>
    <row r="538" spans="2:11">
      <c r="B538" s="117"/>
      <c r="C538" s="126"/>
      <c r="D538" s="126"/>
      <c r="E538" s="126"/>
      <c r="F538" s="126"/>
      <c r="G538" s="126"/>
      <c r="H538" s="126"/>
      <c r="I538" s="118"/>
      <c r="J538" s="118"/>
      <c r="K538" s="126"/>
    </row>
    <row r="539" spans="2:11">
      <c r="B539" s="117"/>
      <c r="C539" s="126"/>
      <c r="D539" s="126"/>
      <c r="E539" s="126"/>
      <c r="F539" s="126"/>
      <c r="G539" s="126"/>
      <c r="H539" s="126"/>
      <c r="I539" s="118"/>
      <c r="J539" s="118"/>
      <c r="K539" s="126"/>
    </row>
    <row r="540" spans="2:11">
      <c r="B540" s="117"/>
      <c r="C540" s="126"/>
      <c r="D540" s="126"/>
      <c r="E540" s="126"/>
      <c r="F540" s="126"/>
      <c r="G540" s="126"/>
      <c r="H540" s="126"/>
      <c r="I540" s="118"/>
      <c r="J540" s="118"/>
      <c r="K540" s="126"/>
    </row>
    <row r="541" spans="2:11">
      <c r="B541" s="117"/>
      <c r="C541" s="126"/>
      <c r="D541" s="126"/>
      <c r="E541" s="126"/>
      <c r="F541" s="126"/>
      <c r="G541" s="126"/>
      <c r="H541" s="126"/>
      <c r="I541" s="118"/>
      <c r="J541" s="118"/>
      <c r="K541" s="126"/>
    </row>
    <row r="542" spans="2:11">
      <c r="B542" s="117"/>
      <c r="C542" s="126"/>
      <c r="D542" s="126"/>
      <c r="E542" s="126"/>
      <c r="F542" s="126"/>
      <c r="G542" s="126"/>
      <c r="H542" s="126"/>
      <c r="I542" s="118"/>
      <c r="J542" s="118"/>
      <c r="K542" s="126"/>
    </row>
    <row r="543" spans="2:11">
      <c r="B543" s="117"/>
      <c r="C543" s="126"/>
      <c r="D543" s="126"/>
      <c r="E543" s="126"/>
      <c r="F543" s="126"/>
      <c r="G543" s="126"/>
      <c r="H543" s="126"/>
      <c r="I543" s="118"/>
      <c r="J543" s="118"/>
      <c r="K543" s="126"/>
    </row>
    <row r="544" spans="2:11">
      <c r="B544" s="117"/>
      <c r="C544" s="126"/>
      <c r="D544" s="126"/>
      <c r="E544" s="126"/>
      <c r="F544" s="126"/>
      <c r="G544" s="126"/>
      <c r="H544" s="126"/>
      <c r="I544" s="118"/>
      <c r="J544" s="118"/>
      <c r="K544" s="126"/>
    </row>
    <row r="545" spans="2:11">
      <c r="B545" s="117"/>
      <c r="C545" s="126"/>
      <c r="D545" s="126"/>
      <c r="E545" s="126"/>
      <c r="F545" s="126"/>
      <c r="G545" s="126"/>
      <c r="H545" s="126"/>
      <c r="I545" s="118"/>
      <c r="J545" s="118"/>
      <c r="K545" s="126"/>
    </row>
    <row r="546" spans="2:11">
      <c r="B546" s="117"/>
      <c r="C546" s="126"/>
      <c r="D546" s="126"/>
      <c r="E546" s="126"/>
      <c r="F546" s="126"/>
      <c r="G546" s="126"/>
      <c r="H546" s="126"/>
      <c r="I546" s="118"/>
      <c r="J546" s="118"/>
      <c r="K546" s="126"/>
    </row>
    <row r="547" spans="2:11">
      <c r="B547" s="117"/>
      <c r="C547" s="126"/>
      <c r="D547" s="126"/>
      <c r="E547" s="126"/>
      <c r="F547" s="126"/>
      <c r="G547" s="126"/>
      <c r="H547" s="126"/>
      <c r="I547" s="118"/>
      <c r="J547" s="118"/>
      <c r="K547" s="126"/>
    </row>
    <row r="548" spans="2:11">
      <c r="B548" s="117"/>
      <c r="C548" s="126"/>
      <c r="D548" s="126"/>
      <c r="E548" s="126"/>
      <c r="F548" s="126"/>
      <c r="G548" s="126"/>
      <c r="H548" s="126"/>
      <c r="I548" s="118"/>
      <c r="J548" s="118"/>
      <c r="K548" s="126"/>
    </row>
    <row r="549" spans="2:11">
      <c r="B549" s="117"/>
      <c r="C549" s="126"/>
      <c r="D549" s="126"/>
      <c r="E549" s="126"/>
      <c r="F549" s="126"/>
      <c r="G549" s="126"/>
      <c r="H549" s="126"/>
      <c r="I549" s="118"/>
      <c r="J549" s="118"/>
      <c r="K549" s="126"/>
    </row>
    <row r="550" spans="2:11">
      <c r="B550" s="117"/>
      <c r="C550" s="126"/>
      <c r="D550" s="126"/>
      <c r="E550" s="126"/>
      <c r="F550" s="126"/>
      <c r="G550" s="126"/>
      <c r="H550" s="126"/>
      <c r="I550" s="118"/>
      <c r="J550" s="118"/>
      <c r="K550" s="126"/>
    </row>
    <row r="551" spans="2:11">
      <c r="B551" s="117"/>
      <c r="C551" s="126"/>
      <c r="D551" s="126"/>
      <c r="E551" s="126"/>
      <c r="F551" s="126"/>
      <c r="G551" s="126"/>
      <c r="H551" s="126"/>
      <c r="I551" s="118"/>
      <c r="J551" s="118"/>
      <c r="K551" s="126"/>
    </row>
    <row r="552" spans="2:11">
      <c r="B552" s="117"/>
      <c r="C552" s="126"/>
      <c r="D552" s="126"/>
      <c r="E552" s="126"/>
      <c r="F552" s="126"/>
      <c r="G552" s="126"/>
      <c r="H552" s="126"/>
      <c r="I552" s="118"/>
      <c r="J552" s="118"/>
      <c r="K552" s="126"/>
    </row>
    <row r="553" spans="2:11">
      <c r="B553" s="117"/>
      <c r="C553" s="126"/>
      <c r="D553" s="126"/>
      <c r="E553" s="126"/>
      <c r="F553" s="126"/>
      <c r="G553" s="126"/>
      <c r="H553" s="126"/>
      <c r="I553" s="118"/>
      <c r="J553" s="118"/>
      <c r="K553" s="126"/>
    </row>
    <row r="554" spans="2:11">
      <c r="B554" s="117"/>
      <c r="C554" s="126"/>
      <c r="D554" s="126"/>
      <c r="E554" s="126"/>
      <c r="F554" s="126"/>
      <c r="G554" s="126"/>
      <c r="H554" s="126"/>
      <c r="I554" s="118"/>
      <c r="J554" s="118"/>
      <c r="K554" s="126"/>
    </row>
    <row r="555" spans="2:11">
      <c r="B555" s="117"/>
      <c r="C555" s="126"/>
      <c r="D555" s="126"/>
      <c r="E555" s="126"/>
      <c r="F555" s="126"/>
      <c r="G555" s="126"/>
      <c r="H555" s="126"/>
      <c r="I555" s="118"/>
      <c r="J555" s="118"/>
      <c r="K555" s="126"/>
    </row>
    <row r="556" spans="2:11">
      <c r="B556" s="117"/>
      <c r="C556" s="126"/>
      <c r="D556" s="126"/>
      <c r="E556" s="126"/>
      <c r="F556" s="126"/>
      <c r="G556" s="126"/>
      <c r="H556" s="126"/>
      <c r="I556" s="118"/>
      <c r="J556" s="118"/>
      <c r="K556" s="126"/>
    </row>
    <row r="557" spans="2:11">
      <c r="B557" s="117"/>
      <c r="C557" s="126"/>
      <c r="D557" s="126"/>
      <c r="E557" s="126"/>
      <c r="F557" s="126"/>
      <c r="G557" s="126"/>
      <c r="H557" s="126"/>
      <c r="I557" s="118"/>
      <c r="J557" s="118"/>
      <c r="K557" s="126"/>
    </row>
    <row r="558" spans="2:11">
      <c r="B558" s="117"/>
      <c r="C558" s="126"/>
      <c r="D558" s="126"/>
      <c r="E558" s="126"/>
      <c r="F558" s="126"/>
      <c r="G558" s="126"/>
      <c r="H558" s="126"/>
      <c r="I558" s="118"/>
      <c r="J558" s="118"/>
      <c r="K558" s="126"/>
    </row>
    <row r="559" spans="2:11">
      <c r="B559" s="117"/>
      <c r="C559" s="126"/>
      <c r="D559" s="126"/>
      <c r="E559" s="126"/>
      <c r="F559" s="126"/>
      <c r="G559" s="126"/>
      <c r="H559" s="126"/>
      <c r="I559" s="118"/>
      <c r="J559" s="118"/>
      <c r="K559" s="126"/>
    </row>
    <row r="560" spans="2:11">
      <c r="B560" s="117"/>
      <c r="C560" s="126"/>
      <c r="D560" s="126"/>
      <c r="E560" s="126"/>
      <c r="F560" s="126"/>
      <c r="G560" s="126"/>
      <c r="H560" s="126"/>
      <c r="I560" s="118"/>
      <c r="J560" s="118"/>
      <c r="K560" s="126"/>
    </row>
    <row r="561" spans="2:11">
      <c r="B561" s="117"/>
      <c r="C561" s="126"/>
      <c r="D561" s="126"/>
      <c r="E561" s="126"/>
      <c r="F561" s="126"/>
      <c r="G561" s="126"/>
      <c r="H561" s="126"/>
      <c r="I561" s="118"/>
      <c r="J561" s="118"/>
      <c r="K561" s="126"/>
    </row>
    <row r="562" spans="2:11">
      <c r="B562" s="117"/>
      <c r="C562" s="126"/>
      <c r="D562" s="126"/>
      <c r="E562" s="126"/>
      <c r="F562" s="126"/>
      <c r="G562" s="126"/>
      <c r="H562" s="126"/>
      <c r="I562" s="118"/>
      <c r="J562" s="118"/>
      <c r="K562" s="126"/>
    </row>
    <row r="563" spans="2:11">
      <c r="B563" s="117"/>
      <c r="C563" s="126"/>
      <c r="D563" s="126"/>
      <c r="E563" s="126"/>
      <c r="F563" s="126"/>
      <c r="G563" s="126"/>
      <c r="H563" s="126"/>
      <c r="I563" s="118"/>
      <c r="J563" s="118"/>
      <c r="K563" s="126"/>
    </row>
    <row r="564" spans="2:11">
      <c r="B564" s="117"/>
      <c r="C564" s="126"/>
      <c r="D564" s="126"/>
      <c r="E564" s="126"/>
      <c r="F564" s="126"/>
      <c r="G564" s="126"/>
      <c r="H564" s="126"/>
      <c r="I564" s="118"/>
      <c r="J564" s="118"/>
      <c r="K564" s="126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141</v>
      </c>
      <c r="C1" s="67" t="s" vm="1">
        <v>223</v>
      </c>
    </row>
    <row r="2" spans="2:35">
      <c r="B2" s="46" t="s">
        <v>140</v>
      </c>
      <c r="C2" s="67" t="s">
        <v>224</v>
      </c>
    </row>
    <row r="3" spans="2:35">
      <c r="B3" s="46" t="s">
        <v>142</v>
      </c>
      <c r="C3" s="67" t="s">
        <v>225</v>
      </c>
      <c r="E3" s="2"/>
    </row>
    <row r="4" spans="2:35">
      <c r="B4" s="46" t="s">
        <v>143</v>
      </c>
      <c r="C4" s="67">
        <v>9454</v>
      </c>
    </row>
    <row r="6" spans="2:35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35" ht="26.25" customHeight="1">
      <c r="B7" s="135" t="s">
        <v>92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35" s="3" customFormat="1" ht="47.25">
      <c r="B8" s="21" t="s">
        <v>111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61</v>
      </c>
      <c r="O8" s="29" t="s">
        <v>58</v>
      </c>
      <c r="P8" s="29" t="s">
        <v>144</v>
      </c>
      <c r="Q8" s="30" t="s">
        <v>146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31" t="s">
        <v>202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35" s="4" customFormat="1" ht="18" customHeight="1">
      <c r="B11" s="122" t="s">
        <v>2406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3">
        <v>0</v>
      </c>
      <c r="O11" s="88"/>
      <c r="P11" s="88"/>
      <c r="Q11" s="88"/>
      <c r="AI11" s="1"/>
    </row>
    <row r="12" spans="2:35" ht="21.75" customHeight="1">
      <c r="B12" s="119" t="s">
        <v>214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9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9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9" t="s">
        <v>205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0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223</v>
      </c>
    </row>
    <row r="2" spans="2:16">
      <c r="B2" s="46" t="s">
        <v>140</v>
      </c>
      <c r="C2" s="67" t="s">
        <v>224</v>
      </c>
    </row>
    <row r="3" spans="2:16">
      <c r="B3" s="46" t="s">
        <v>142</v>
      </c>
      <c r="C3" s="67" t="s">
        <v>225</v>
      </c>
    </row>
    <row r="4" spans="2:16">
      <c r="B4" s="46" t="s">
        <v>143</v>
      </c>
      <c r="C4" s="67">
        <v>9454</v>
      </c>
    </row>
    <row r="6" spans="2:16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ht="26.25" customHeight="1">
      <c r="B7" s="135" t="s">
        <v>84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2:16" s="3" customFormat="1" ht="78.75">
      <c r="B8" s="21" t="s">
        <v>111</v>
      </c>
      <c r="C8" s="29" t="s">
        <v>44</v>
      </c>
      <c r="D8" s="29" t="s">
        <v>14</v>
      </c>
      <c r="E8" s="29" t="s">
        <v>66</v>
      </c>
      <c r="F8" s="29" t="s">
        <v>99</v>
      </c>
      <c r="G8" s="29" t="s">
        <v>17</v>
      </c>
      <c r="H8" s="29" t="s">
        <v>98</v>
      </c>
      <c r="I8" s="29" t="s">
        <v>16</v>
      </c>
      <c r="J8" s="29" t="s">
        <v>18</v>
      </c>
      <c r="K8" s="29" t="s">
        <v>199</v>
      </c>
      <c r="L8" s="29" t="s">
        <v>198</v>
      </c>
      <c r="M8" s="29" t="s">
        <v>106</v>
      </c>
      <c r="N8" s="29" t="s">
        <v>58</v>
      </c>
      <c r="O8" s="29" t="s">
        <v>144</v>
      </c>
      <c r="P8" s="30" t="s">
        <v>146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206</v>
      </c>
      <c r="L9" s="31"/>
      <c r="M9" s="31" t="s">
        <v>202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22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23">
        <v>0</v>
      </c>
      <c r="N11" s="88"/>
      <c r="O11" s="88"/>
      <c r="P11" s="88"/>
    </row>
    <row r="12" spans="2:16" ht="21.75" customHeight="1">
      <c r="B12" s="119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197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9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</row>
    <row r="383" spans="2:16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</row>
    <row r="384" spans="2:16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</row>
    <row r="385" spans="2:16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</row>
    <row r="386" spans="2:16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</row>
    <row r="387" spans="2:16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</row>
    <row r="388" spans="2:16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</row>
    <row r="389" spans="2:16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</row>
    <row r="390" spans="2:16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</row>
    <row r="391" spans="2:16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</row>
    <row r="392" spans="2:16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</row>
    <row r="393" spans="2:16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</row>
    <row r="394" spans="2:16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</row>
    <row r="395" spans="2:16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</row>
    <row r="396" spans="2:16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</row>
    <row r="397" spans="2:16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</row>
    <row r="398" spans="2:16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</row>
    <row r="399" spans="2:16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</row>
    <row r="400" spans="2:16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</row>
    <row r="401" spans="2:16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</row>
    <row r="402" spans="2:16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</row>
    <row r="403" spans="2:16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</row>
    <row r="404" spans="2:16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</row>
    <row r="405" spans="2:16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</row>
    <row r="406" spans="2:16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</row>
    <row r="407" spans="2:16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</row>
    <row r="408" spans="2:16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</row>
    <row r="409" spans="2:16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</row>
    <row r="410" spans="2:16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</row>
    <row r="411" spans="2:16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</row>
    <row r="412" spans="2:16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</row>
    <row r="413" spans="2:16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</row>
    <row r="414" spans="2:16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</row>
    <row r="415" spans="2:16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</row>
    <row r="416" spans="2:16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</row>
    <row r="417" spans="2:16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</row>
    <row r="418" spans="2:16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</row>
    <row r="419" spans="2:16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</row>
    <row r="420" spans="2:16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</row>
    <row r="421" spans="2:16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</row>
    <row r="422" spans="2:16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</row>
    <row r="423" spans="2:16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</row>
    <row r="424" spans="2:16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</row>
    <row r="425" spans="2:16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</row>
    <row r="426" spans="2:16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</row>
    <row r="427" spans="2:16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</row>
    <row r="428" spans="2:16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</row>
    <row r="429" spans="2:16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</row>
    <row r="430" spans="2:16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</row>
    <row r="431" spans="2:16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</row>
    <row r="432" spans="2:16">
      <c r="B432" s="117"/>
      <c r="C432" s="117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</row>
    <row r="433" spans="2:16">
      <c r="B433" s="117"/>
      <c r="C433" s="117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</row>
    <row r="434" spans="2:16">
      <c r="B434" s="117"/>
      <c r="C434" s="117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</row>
    <row r="435" spans="2:16">
      <c r="B435" s="117"/>
      <c r="C435" s="117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</row>
    <row r="436" spans="2:16">
      <c r="B436" s="117"/>
      <c r="C436" s="117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</row>
    <row r="437" spans="2:16">
      <c r="B437" s="117"/>
      <c r="C437" s="117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</row>
    <row r="438" spans="2:16">
      <c r="B438" s="117"/>
      <c r="C438" s="117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</row>
    <row r="439" spans="2:16">
      <c r="B439" s="117"/>
      <c r="C439" s="117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</row>
    <row r="440" spans="2:16">
      <c r="B440" s="117"/>
      <c r="C440" s="117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</row>
    <row r="441" spans="2:16">
      <c r="B441" s="117"/>
      <c r="C441" s="117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</row>
    <row r="442" spans="2:16">
      <c r="B442" s="117"/>
      <c r="C442" s="117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</row>
    <row r="443" spans="2:16">
      <c r="B443" s="117"/>
      <c r="C443" s="117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</row>
    <row r="444" spans="2:16">
      <c r="B444" s="117"/>
      <c r="C444" s="117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</row>
    <row r="445" spans="2:16">
      <c r="B445" s="117"/>
      <c r="C445" s="117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</row>
    <row r="446" spans="2:16">
      <c r="B446" s="117"/>
      <c r="C446" s="117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</row>
    <row r="447" spans="2:16">
      <c r="B447" s="117"/>
      <c r="C447" s="117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</row>
    <row r="448" spans="2:16">
      <c r="B448" s="117"/>
      <c r="C448" s="117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</row>
    <row r="449" spans="2:16">
      <c r="B449" s="117"/>
      <c r="C449" s="117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</row>
    <row r="450" spans="2:16">
      <c r="B450" s="117"/>
      <c r="C450" s="117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</row>
    <row r="451" spans="2:16">
      <c r="B451" s="117"/>
      <c r="C451" s="117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</row>
    <row r="452" spans="2:16">
      <c r="B452" s="117"/>
      <c r="C452" s="117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141</v>
      </c>
      <c r="C1" s="67" t="s" vm="1">
        <v>223</v>
      </c>
    </row>
    <row r="2" spans="2:19">
      <c r="B2" s="46" t="s">
        <v>140</v>
      </c>
      <c r="C2" s="67" t="s">
        <v>224</v>
      </c>
    </row>
    <row r="3" spans="2:19">
      <c r="B3" s="46" t="s">
        <v>142</v>
      </c>
      <c r="C3" s="67" t="s">
        <v>225</v>
      </c>
    </row>
    <row r="4" spans="2:19">
      <c r="B4" s="46" t="s">
        <v>143</v>
      </c>
      <c r="C4" s="67">
        <v>9454</v>
      </c>
    </row>
    <row r="6" spans="2:19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19" ht="26.25" customHeight="1">
      <c r="B7" s="135" t="s">
        <v>85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1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29" t="s">
        <v>199</v>
      </c>
      <c r="O8" s="29" t="s">
        <v>198</v>
      </c>
      <c r="P8" s="29" t="s">
        <v>106</v>
      </c>
      <c r="Q8" s="29" t="s">
        <v>58</v>
      </c>
      <c r="R8" s="29" t="s">
        <v>144</v>
      </c>
      <c r="S8" s="30" t="s">
        <v>146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</row>
    <row r="11" spans="2:19" s="4" customFormat="1" ht="18" customHeight="1">
      <c r="B11" s="122" t="s">
        <v>2405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3">
        <v>0</v>
      </c>
      <c r="Q11" s="88"/>
      <c r="R11" s="88"/>
      <c r="S11" s="88"/>
    </row>
    <row r="12" spans="2:19" ht="20.25" customHeight="1">
      <c r="B12" s="119" t="s">
        <v>214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9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9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9" t="s">
        <v>205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</row>
    <row r="256" spans="2:19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</row>
    <row r="257" spans="2:19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</row>
    <row r="258" spans="2:19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</row>
    <row r="259" spans="2:19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</row>
    <row r="260" spans="2:19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</row>
    <row r="261" spans="2:19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</row>
    <row r="262" spans="2:19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</row>
    <row r="263" spans="2:19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</row>
    <row r="264" spans="2:19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</row>
    <row r="265" spans="2:19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</row>
    <row r="266" spans="2:19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</row>
    <row r="267" spans="2:19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</row>
    <row r="268" spans="2:19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</row>
    <row r="269" spans="2:19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</row>
    <row r="270" spans="2:19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</row>
    <row r="271" spans="2:19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</row>
    <row r="272" spans="2:19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</row>
    <row r="273" spans="2:19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</row>
    <row r="274" spans="2:19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</row>
    <row r="275" spans="2:19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</row>
    <row r="276" spans="2:19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</row>
    <row r="277" spans="2:19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</row>
    <row r="278" spans="2:19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</row>
    <row r="279" spans="2:19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</row>
    <row r="280" spans="2:19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</row>
    <row r="281" spans="2:19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</row>
    <row r="282" spans="2:19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</row>
    <row r="283" spans="2:19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</row>
    <row r="284" spans="2:19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</row>
    <row r="285" spans="2:19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</row>
    <row r="286" spans="2:19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</row>
    <row r="287" spans="2:19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</row>
    <row r="288" spans="2:19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</row>
    <row r="289" spans="2:19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</row>
    <row r="290" spans="2:19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</row>
    <row r="291" spans="2:19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</row>
    <row r="292" spans="2:19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</row>
    <row r="293" spans="2:19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</row>
    <row r="294" spans="2:19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</row>
    <row r="295" spans="2:19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</row>
    <row r="296" spans="2:19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</row>
    <row r="297" spans="2:19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</row>
    <row r="298" spans="2:19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</row>
    <row r="299" spans="2:19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</row>
    <row r="300" spans="2:19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</row>
    <row r="301" spans="2:19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</row>
    <row r="302" spans="2:19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</row>
    <row r="303" spans="2:19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</row>
    <row r="304" spans="2:19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</row>
    <row r="305" spans="2:19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</row>
    <row r="306" spans="2:19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</row>
    <row r="307" spans="2:19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</row>
    <row r="308" spans="2:19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</row>
    <row r="309" spans="2:19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</row>
    <row r="310" spans="2:19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</row>
    <row r="311" spans="2:19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>
      <selection activeCell="V18" sqref="V18:W18"/>
    </sheetView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60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9.1406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141</v>
      </c>
      <c r="C1" s="67" t="s" vm="1">
        <v>223</v>
      </c>
    </row>
    <row r="2" spans="2:30">
      <c r="B2" s="46" t="s">
        <v>140</v>
      </c>
      <c r="C2" s="67" t="s">
        <v>224</v>
      </c>
    </row>
    <row r="3" spans="2:30">
      <c r="B3" s="46" t="s">
        <v>142</v>
      </c>
      <c r="C3" s="67" t="s">
        <v>225</v>
      </c>
    </row>
    <row r="4" spans="2:30">
      <c r="B4" s="46" t="s">
        <v>143</v>
      </c>
      <c r="C4" s="67">
        <v>9454</v>
      </c>
    </row>
    <row r="6" spans="2:30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30" ht="26.25" customHeight="1">
      <c r="B7" s="135" t="s">
        <v>86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30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58" t="s">
        <v>199</v>
      </c>
      <c r="O8" s="29" t="s">
        <v>198</v>
      </c>
      <c r="P8" s="29" t="s">
        <v>106</v>
      </c>
      <c r="Q8" s="29" t="s">
        <v>58</v>
      </c>
      <c r="R8" s="29" t="s">
        <v>144</v>
      </c>
      <c r="S8" s="30" t="s">
        <v>146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  <c r="AA10" s="1"/>
    </row>
    <row r="11" spans="2:30" s="4" customFormat="1" ht="18" customHeight="1">
      <c r="B11" s="94" t="s">
        <v>51</v>
      </c>
      <c r="C11" s="73"/>
      <c r="D11" s="73"/>
      <c r="E11" s="73"/>
      <c r="F11" s="73"/>
      <c r="G11" s="73"/>
      <c r="H11" s="73"/>
      <c r="I11" s="73"/>
      <c r="J11" s="85">
        <v>5.8211156368470398</v>
      </c>
      <c r="K11" s="73"/>
      <c r="L11" s="73"/>
      <c r="M11" s="84">
        <v>4.8636821264140692E-2</v>
      </c>
      <c r="N11" s="83"/>
      <c r="O11" s="85"/>
      <c r="P11" s="83">
        <v>394.28979670900009</v>
      </c>
      <c r="Q11" s="73"/>
      <c r="R11" s="84">
        <f>P11/$P$11</f>
        <v>1</v>
      </c>
      <c r="S11" s="84">
        <f>P11/'סכום נכסי הקרן'!$C$42</f>
        <v>5.3639704621314408E-3</v>
      </c>
      <c r="AA11" s="1"/>
      <c r="AD11" s="1"/>
    </row>
    <row r="12" spans="2:30" ht="17.25" customHeight="1">
      <c r="B12" s="95" t="s">
        <v>193</v>
      </c>
      <c r="C12" s="73"/>
      <c r="D12" s="73"/>
      <c r="E12" s="73"/>
      <c r="F12" s="73"/>
      <c r="G12" s="73"/>
      <c r="H12" s="73"/>
      <c r="I12" s="73"/>
      <c r="J12" s="85">
        <v>5.8211156368470407</v>
      </c>
      <c r="K12" s="73"/>
      <c r="L12" s="73"/>
      <c r="M12" s="84">
        <v>4.8636821264140685E-2</v>
      </c>
      <c r="N12" s="83"/>
      <c r="O12" s="85"/>
      <c r="P12" s="83">
        <v>394.28979670900003</v>
      </c>
      <c r="Q12" s="73"/>
      <c r="R12" s="84">
        <f t="shared" ref="R12:R25" si="0">P12/$P$11</f>
        <v>0.99999999999999989</v>
      </c>
      <c r="S12" s="84">
        <f>P12/'סכום נכסי הקרן'!$C$42</f>
        <v>5.3639704621314399E-3</v>
      </c>
    </row>
    <row r="13" spans="2:30">
      <c r="B13" s="96" t="s">
        <v>59</v>
      </c>
      <c r="C13" s="71"/>
      <c r="D13" s="71"/>
      <c r="E13" s="71"/>
      <c r="F13" s="71"/>
      <c r="G13" s="71"/>
      <c r="H13" s="71"/>
      <c r="I13" s="71"/>
      <c r="J13" s="82">
        <v>6.6359542906322622</v>
      </c>
      <c r="K13" s="71"/>
      <c r="L13" s="71"/>
      <c r="M13" s="81">
        <v>6.4422862715137766E-2</v>
      </c>
      <c r="N13" s="80"/>
      <c r="O13" s="82"/>
      <c r="P13" s="80">
        <v>264.21544137699999</v>
      </c>
      <c r="Q13" s="71"/>
      <c r="R13" s="81">
        <f t="shared" si="0"/>
        <v>0.67010468843554782</v>
      </c>
      <c r="S13" s="81">
        <f>P13/'סכום נכסי הקרן'!$C$42</f>
        <v>3.5944217553040706E-3</v>
      </c>
    </row>
    <row r="14" spans="2:30">
      <c r="B14" s="97" t="s">
        <v>1926</v>
      </c>
      <c r="C14" s="73" t="s">
        <v>1927</v>
      </c>
      <c r="D14" s="86" t="s">
        <v>1928</v>
      </c>
      <c r="E14" s="73" t="s">
        <v>342</v>
      </c>
      <c r="F14" s="86" t="s">
        <v>124</v>
      </c>
      <c r="G14" s="73" t="s">
        <v>310</v>
      </c>
      <c r="H14" s="73" t="s">
        <v>311</v>
      </c>
      <c r="I14" s="101">
        <v>39076</v>
      </c>
      <c r="J14" s="85">
        <v>7.2500000000739204</v>
      </c>
      <c r="K14" s="86" t="s">
        <v>128</v>
      </c>
      <c r="L14" s="87">
        <v>4.9000000000000002E-2</v>
      </c>
      <c r="M14" s="84">
        <v>7.500000000067202E-3</v>
      </c>
      <c r="N14" s="83">
        <v>22579.033445000005</v>
      </c>
      <c r="O14" s="85">
        <v>164.76</v>
      </c>
      <c r="P14" s="83">
        <v>37.201213569000004</v>
      </c>
      <c r="Q14" s="84">
        <v>1.150174775417896E-5</v>
      </c>
      <c r="R14" s="84">
        <f t="shared" si="0"/>
        <v>9.4349927082835031E-2</v>
      </c>
      <c r="S14" s="84">
        <f>P14/'סכום נכסי הקרן'!$C$42</f>
        <v>5.0609022197658235E-4</v>
      </c>
    </row>
    <row r="15" spans="2:30">
      <c r="B15" s="97" t="s">
        <v>1929</v>
      </c>
      <c r="C15" s="73" t="s">
        <v>1930</v>
      </c>
      <c r="D15" s="86" t="s">
        <v>1928</v>
      </c>
      <c r="E15" s="73" t="s">
        <v>342</v>
      </c>
      <c r="F15" s="86" t="s">
        <v>124</v>
      </c>
      <c r="G15" s="73" t="s">
        <v>310</v>
      </c>
      <c r="H15" s="73" t="s">
        <v>311</v>
      </c>
      <c r="I15" s="101">
        <v>40738</v>
      </c>
      <c r="J15" s="85">
        <v>11.869999999986319</v>
      </c>
      <c r="K15" s="86" t="s">
        <v>128</v>
      </c>
      <c r="L15" s="87">
        <v>4.0999999999999995E-2</v>
      </c>
      <c r="M15" s="84">
        <v>1.2000000000020571E-2</v>
      </c>
      <c r="N15" s="83">
        <v>68101.599411000017</v>
      </c>
      <c r="O15" s="85">
        <v>142.76</v>
      </c>
      <c r="P15" s="83">
        <v>97.221846559000014</v>
      </c>
      <c r="Q15" s="84">
        <v>1.6744772506532424E-5</v>
      </c>
      <c r="R15" s="84">
        <f t="shared" si="0"/>
        <v>0.24657459404345985</v>
      </c>
      <c r="S15" s="84">
        <f>P15/'סכום נכסי הקרן'!$C$42</f>
        <v>1.3226188391611698E-3</v>
      </c>
    </row>
    <row r="16" spans="2:30">
      <c r="B16" s="97" t="s">
        <v>1931</v>
      </c>
      <c r="C16" s="73" t="s">
        <v>1932</v>
      </c>
      <c r="D16" s="86" t="s">
        <v>1928</v>
      </c>
      <c r="E16" s="73" t="s">
        <v>1933</v>
      </c>
      <c r="F16" s="86" t="s">
        <v>124</v>
      </c>
      <c r="G16" s="73" t="s">
        <v>310</v>
      </c>
      <c r="H16" s="73" t="s">
        <v>311</v>
      </c>
      <c r="I16" s="101">
        <v>38918</v>
      </c>
      <c r="J16" s="85">
        <v>0.5</v>
      </c>
      <c r="K16" s="86" t="s">
        <v>128</v>
      </c>
      <c r="L16" s="87">
        <v>0.05</v>
      </c>
      <c r="M16" s="84">
        <v>8.9999998903367989E-3</v>
      </c>
      <c r="N16" s="83">
        <v>30.077773000000008</v>
      </c>
      <c r="O16" s="85">
        <v>121.27</v>
      </c>
      <c r="P16" s="83">
        <v>3.6475316000000001E-2</v>
      </c>
      <c r="Q16" s="84">
        <v>5.2199053127923193E-6</v>
      </c>
      <c r="R16" s="84">
        <f t="shared" si="0"/>
        <v>9.250890158570368E-5</v>
      </c>
      <c r="S16" s="84">
        <f>P16/'סכום נכסי הקרן'!$C$42</f>
        <v>4.9621501558993902E-7</v>
      </c>
    </row>
    <row r="17" spans="2:19">
      <c r="B17" s="97" t="s">
        <v>1934</v>
      </c>
      <c r="C17" s="73" t="s">
        <v>1935</v>
      </c>
      <c r="D17" s="86" t="s">
        <v>1928</v>
      </c>
      <c r="E17" s="73" t="s">
        <v>1936</v>
      </c>
      <c r="F17" s="86" t="s">
        <v>1332</v>
      </c>
      <c r="G17" s="73" t="s">
        <v>325</v>
      </c>
      <c r="H17" s="73" t="s">
        <v>126</v>
      </c>
      <c r="I17" s="101">
        <v>42795</v>
      </c>
      <c r="J17" s="85">
        <v>7.0700000001644678</v>
      </c>
      <c r="K17" s="86" t="s">
        <v>128</v>
      </c>
      <c r="L17" s="87">
        <v>2.1400000000000002E-2</v>
      </c>
      <c r="M17" s="84">
        <v>4.2000000000653511E-3</v>
      </c>
      <c r="N17" s="83">
        <v>16076.116156000002</v>
      </c>
      <c r="O17" s="85">
        <v>114.22</v>
      </c>
      <c r="P17" s="83">
        <v>18.362139414000005</v>
      </c>
      <c r="Q17" s="84">
        <v>6.633331523855873E-5</v>
      </c>
      <c r="R17" s="84">
        <f t="shared" si="0"/>
        <v>4.6570161255153952E-2</v>
      </c>
      <c r="S17" s="84">
        <f>P17/'סכום נכסי הקרן'!$C$42</f>
        <v>2.4980096938934386E-4</v>
      </c>
    </row>
    <row r="18" spans="2:19">
      <c r="B18" s="97" t="s">
        <v>1937</v>
      </c>
      <c r="C18" s="73" t="s">
        <v>1938</v>
      </c>
      <c r="D18" s="86" t="s">
        <v>1928</v>
      </c>
      <c r="E18" s="73" t="s">
        <v>330</v>
      </c>
      <c r="F18" s="86" t="s">
        <v>317</v>
      </c>
      <c r="G18" s="73" t="s">
        <v>364</v>
      </c>
      <c r="H18" s="73" t="s">
        <v>311</v>
      </c>
      <c r="I18" s="101">
        <v>36489</v>
      </c>
      <c r="J18" s="85">
        <v>4.2100000382079577</v>
      </c>
      <c r="K18" s="86" t="s">
        <v>128</v>
      </c>
      <c r="L18" s="87">
        <v>6.0499999999999998E-2</v>
      </c>
      <c r="M18" s="84">
        <v>1.1999998592338379E-3</v>
      </c>
      <c r="N18" s="83">
        <v>11.378070000000001</v>
      </c>
      <c r="O18" s="85">
        <v>174.82</v>
      </c>
      <c r="P18" s="83">
        <v>1.9891144000000003E-2</v>
      </c>
      <c r="Q18" s="73"/>
      <c r="R18" s="84">
        <f t="shared" si="0"/>
        <v>5.04480312856799E-5</v>
      </c>
      <c r="S18" s="84">
        <f>P18/'סכום נכסי הקרן'!$C$42</f>
        <v>2.7060174968906977E-7</v>
      </c>
    </row>
    <row r="19" spans="2:19">
      <c r="B19" s="97" t="s">
        <v>1939</v>
      </c>
      <c r="C19" s="73" t="s">
        <v>1940</v>
      </c>
      <c r="D19" s="86" t="s">
        <v>1928</v>
      </c>
      <c r="E19" s="73" t="s">
        <v>374</v>
      </c>
      <c r="F19" s="86" t="s">
        <v>124</v>
      </c>
      <c r="G19" s="73" t="s">
        <v>354</v>
      </c>
      <c r="H19" s="73" t="s">
        <v>126</v>
      </c>
      <c r="I19" s="101">
        <v>39084</v>
      </c>
      <c r="J19" s="85">
        <v>3.2899999999272249</v>
      </c>
      <c r="K19" s="86" t="s">
        <v>128</v>
      </c>
      <c r="L19" s="87">
        <v>5.5999999999999994E-2</v>
      </c>
      <c r="M19" s="84">
        <v>1.8999999997133122E-3</v>
      </c>
      <c r="N19" s="83">
        <v>6241.636555000001</v>
      </c>
      <c r="O19" s="85">
        <v>145.30000000000001</v>
      </c>
      <c r="P19" s="83">
        <v>9.0690977540000013</v>
      </c>
      <c r="Q19" s="84">
        <v>8.8320273878523835E-6</v>
      </c>
      <c r="R19" s="84">
        <f t="shared" si="0"/>
        <v>2.300109673061948E-2</v>
      </c>
      <c r="S19" s="84">
        <f>P19/'סכום נכסי הקרן'!$C$42</f>
        <v>1.2337720345967094E-4</v>
      </c>
    </row>
    <row r="20" spans="2:19">
      <c r="B20" s="97" t="s">
        <v>1941</v>
      </c>
      <c r="C20" s="73" t="s">
        <v>1942</v>
      </c>
      <c r="D20" s="86" t="s">
        <v>1928</v>
      </c>
      <c r="E20" s="73" t="s">
        <v>426</v>
      </c>
      <c r="F20" s="86" t="s">
        <v>427</v>
      </c>
      <c r="G20" s="73" t="s">
        <v>399</v>
      </c>
      <c r="H20" s="73" t="s">
        <v>126</v>
      </c>
      <c r="I20" s="101">
        <v>40561</v>
      </c>
      <c r="J20" s="85">
        <v>1.2600000000111762</v>
      </c>
      <c r="K20" s="86" t="s">
        <v>128</v>
      </c>
      <c r="L20" s="87">
        <v>0.06</v>
      </c>
      <c r="M20" s="84">
        <v>1.4200000000121922E-2</v>
      </c>
      <c r="N20" s="83">
        <v>34852.692892000006</v>
      </c>
      <c r="O20" s="85">
        <v>112.96</v>
      </c>
      <c r="P20" s="83">
        <v>39.369601156000002</v>
      </c>
      <c r="Q20" s="84">
        <v>1.1301288069277817E-5</v>
      </c>
      <c r="R20" s="84">
        <f t="shared" si="0"/>
        <v>9.9849403876550655E-2</v>
      </c>
      <c r="S20" s="84">
        <f>P20/'סכום נכסי הקרן'!$C$42</f>
        <v>5.3558925305525031E-4</v>
      </c>
    </row>
    <row r="21" spans="2:19">
      <c r="B21" s="97" t="s">
        <v>1943</v>
      </c>
      <c r="C21" s="73" t="s">
        <v>1944</v>
      </c>
      <c r="D21" s="86" t="s">
        <v>1928</v>
      </c>
      <c r="E21" s="73" t="s">
        <v>1180</v>
      </c>
      <c r="F21" s="86" t="s">
        <v>317</v>
      </c>
      <c r="G21" s="73" t="s">
        <v>480</v>
      </c>
      <c r="H21" s="73" t="s">
        <v>311</v>
      </c>
      <c r="I21" s="101">
        <v>39387</v>
      </c>
      <c r="J21" s="85">
        <v>1.9700000000160229</v>
      </c>
      <c r="K21" s="86" t="s">
        <v>128</v>
      </c>
      <c r="L21" s="87">
        <v>5.7500000000000002E-2</v>
      </c>
      <c r="M21" s="84">
        <v>4.3000000000710283E-3</v>
      </c>
      <c r="N21" s="83">
        <v>45772.02180000001</v>
      </c>
      <c r="O21" s="85">
        <v>132.26</v>
      </c>
      <c r="P21" s="83">
        <v>60.538075699000018</v>
      </c>
      <c r="Q21" s="84">
        <v>3.5155162672811065E-5</v>
      </c>
      <c r="R21" s="84">
        <f t="shared" si="0"/>
        <v>0.15353700806942075</v>
      </c>
      <c r="S21" s="84">
        <f>P21/'סכום נכסי הקרן'!$C$42</f>
        <v>8.2356797612840964E-4</v>
      </c>
    </row>
    <row r="22" spans="2:19">
      <c r="B22" s="97" t="s">
        <v>1945</v>
      </c>
      <c r="C22" s="73" t="s">
        <v>1946</v>
      </c>
      <c r="D22" s="86" t="s">
        <v>28</v>
      </c>
      <c r="E22" s="73">
        <v>1229</v>
      </c>
      <c r="F22" s="86" t="s">
        <v>602</v>
      </c>
      <c r="G22" s="73" t="s">
        <v>1947</v>
      </c>
      <c r="H22" s="73" t="s">
        <v>311</v>
      </c>
      <c r="I22" s="101">
        <v>38445</v>
      </c>
      <c r="J22" s="85">
        <v>0.21000000042044087</v>
      </c>
      <c r="K22" s="86" t="s">
        <v>128</v>
      </c>
      <c r="L22" s="87">
        <v>6.7000000000000004E-2</v>
      </c>
      <c r="M22" s="84">
        <v>1.7799000017416262</v>
      </c>
      <c r="N22" s="83">
        <v>495.22159800000003</v>
      </c>
      <c r="O22" s="85">
        <v>100.859031</v>
      </c>
      <c r="P22" s="83">
        <v>0.49947569900000005</v>
      </c>
      <c r="Q22" s="84">
        <v>2.4620050098025983E-5</v>
      </c>
      <c r="R22" s="84">
        <f t="shared" si="0"/>
        <v>1.2667730769828438E-3</v>
      </c>
      <c r="S22" s="84">
        <f>P22/'סכום נכסי הקרן'!$C$42</f>
        <v>6.7949333671593332E-6</v>
      </c>
    </row>
    <row r="23" spans="2:19">
      <c r="B23" s="97" t="s">
        <v>1948</v>
      </c>
      <c r="C23" s="73" t="s">
        <v>1949</v>
      </c>
      <c r="D23" s="86" t="s">
        <v>28</v>
      </c>
      <c r="E23" s="73">
        <v>1229</v>
      </c>
      <c r="F23" s="86" t="s">
        <v>602</v>
      </c>
      <c r="G23" s="73" t="s">
        <v>1947</v>
      </c>
      <c r="H23" s="73" t="s">
        <v>311</v>
      </c>
      <c r="I23" s="101">
        <v>38573</v>
      </c>
      <c r="J23" s="85">
        <v>0.33999999677742637</v>
      </c>
      <c r="K23" s="86" t="s">
        <v>128</v>
      </c>
      <c r="L23" s="87">
        <v>6.7000000000000004E-2</v>
      </c>
      <c r="M23" s="84">
        <v>0.98679999205814628</v>
      </c>
      <c r="N23" s="83">
        <v>55.697393000000005</v>
      </c>
      <c r="O23" s="85">
        <v>100.284722</v>
      </c>
      <c r="P23" s="83">
        <v>5.5855977000000008E-2</v>
      </c>
      <c r="Q23" s="84">
        <v>3.9893742305590919E-6</v>
      </c>
      <c r="R23" s="84">
        <f t="shared" si="0"/>
        <v>1.4166224301569668E-4</v>
      </c>
      <c r="S23" s="84">
        <f>P23/'סכום נכסי הקרן'!$C$42</f>
        <v>7.5987208713548301E-7</v>
      </c>
    </row>
    <row r="24" spans="2:19">
      <c r="B24" s="97" t="s">
        <v>1950</v>
      </c>
      <c r="C24" s="73" t="s">
        <v>1951</v>
      </c>
      <c r="D24" s="86" t="s">
        <v>28</v>
      </c>
      <c r="E24" s="73">
        <v>1229</v>
      </c>
      <c r="F24" s="86" t="s">
        <v>602</v>
      </c>
      <c r="G24" s="73" t="s">
        <v>1947</v>
      </c>
      <c r="H24" s="73" t="s">
        <v>311</v>
      </c>
      <c r="I24" s="101">
        <v>38376</v>
      </c>
      <c r="J24" s="85">
        <v>0.17000001457680719</v>
      </c>
      <c r="K24" s="86" t="s">
        <v>128</v>
      </c>
      <c r="L24" s="87">
        <v>7.0000000000000007E-2</v>
      </c>
      <c r="M24" s="84">
        <v>2.7072999563320503</v>
      </c>
      <c r="N24" s="83">
        <v>23.980543000000001</v>
      </c>
      <c r="O24" s="85">
        <v>100.125936</v>
      </c>
      <c r="P24" s="83">
        <v>2.4010745E-2</v>
      </c>
      <c r="Q24" s="84">
        <v>2.6309562848754269E-6</v>
      </c>
      <c r="R24" s="84">
        <f t="shared" si="0"/>
        <v>6.0896186511569265E-5</v>
      </c>
      <c r="S24" s="84">
        <f>P24/'סכום נכסי הקרן'!$C$42</f>
        <v>3.2664534570450465E-7</v>
      </c>
    </row>
    <row r="25" spans="2:19">
      <c r="B25" s="97" t="s">
        <v>1952</v>
      </c>
      <c r="C25" s="73" t="s">
        <v>1953</v>
      </c>
      <c r="D25" s="86" t="s">
        <v>28</v>
      </c>
      <c r="E25" s="73" t="s">
        <v>1954</v>
      </c>
      <c r="F25" s="86" t="s">
        <v>655</v>
      </c>
      <c r="G25" s="73" t="s">
        <v>641</v>
      </c>
      <c r="H25" s="73"/>
      <c r="I25" s="101">
        <v>39104</v>
      </c>
      <c r="J25" s="85">
        <v>0.4600000001650385</v>
      </c>
      <c r="K25" s="86" t="s">
        <v>128</v>
      </c>
      <c r="L25" s="87">
        <v>5.5999999999999994E-2</v>
      </c>
      <c r="M25" s="84">
        <v>7.5107000001642135</v>
      </c>
      <c r="N25" s="83">
        <v>7444.489536000001</v>
      </c>
      <c r="O25" s="85">
        <v>24.417504000000001</v>
      </c>
      <c r="P25" s="83">
        <v>1.8177583450000001</v>
      </c>
      <c r="Q25" s="84">
        <v>1.2951396126452487E-5</v>
      </c>
      <c r="R25" s="84">
        <f t="shared" si="0"/>
        <v>4.6102089381267215E-3</v>
      </c>
      <c r="S25" s="84">
        <f>P25/'סכום נכסי הקרן'!$C$42</f>
        <v>2.4729024568366089E-5</v>
      </c>
    </row>
    <row r="26" spans="2:19">
      <c r="B26" s="98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6" t="s">
        <v>60</v>
      </c>
      <c r="C27" s="71"/>
      <c r="D27" s="71"/>
      <c r="E27" s="71"/>
      <c r="F27" s="71"/>
      <c r="G27" s="71"/>
      <c r="H27" s="71"/>
      <c r="I27" s="71"/>
      <c r="J27" s="82">
        <v>4.1659626744403253</v>
      </c>
      <c r="K27" s="71"/>
      <c r="L27" s="71"/>
      <c r="M27" s="81">
        <v>1.6571193116878144E-2</v>
      </c>
      <c r="N27" s="80"/>
      <c r="O27" s="82"/>
      <c r="P27" s="80">
        <v>130.07435533200001</v>
      </c>
      <c r="Q27" s="71"/>
      <c r="R27" s="81">
        <f t="shared" ref="R27:R34" si="1">P27/$P$11</f>
        <v>0.32989531156445195</v>
      </c>
      <c r="S27" s="81">
        <f>P27/'סכום נכסי הקרן'!$C$42</f>
        <v>1.7695487068273691E-3</v>
      </c>
    </row>
    <row r="28" spans="2:19">
      <c r="B28" s="97" t="s">
        <v>1955</v>
      </c>
      <c r="C28" s="73" t="s">
        <v>1956</v>
      </c>
      <c r="D28" s="86" t="s">
        <v>1928</v>
      </c>
      <c r="E28" s="73" t="s">
        <v>1936</v>
      </c>
      <c r="F28" s="86" t="s">
        <v>1332</v>
      </c>
      <c r="G28" s="73" t="s">
        <v>325</v>
      </c>
      <c r="H28" s="73" t="s">
        <v>126</v>
      </c>
      <c r="I28" s="101">
        <v>42795</v>
      </c>
      <c r="J28" s="85">
        <v>6.6800000000465811</v>
      </c>
      <c r="K28" s="86" t="s">
        <v>128</v>
      </c>
      <c r="L28" s="87">
        <v>3.7400000000000003E-2</v>
      </c>
      <c r="M28" s="84">
        <v>1.6200000000199631E-2</v>
      </c>
      <c r="N28" s="83">
        <v>26185.042680000002</v>
      </c>
      <c r="O28" s="85">
        <v>114.78</v>
      </c>
      <c r="P28" s="83">
        <v>30.055192570000003</v>
      </c>
      <c r="Q28" s="84">
        <v>5.4466485461599973E-5</v>
      </c>
      <c r="R28" s="84">
        <f t="shared" si="1"/>
        <v>7.622614843412194E-2</v>
      </c>
      <c r="S28" s="84">
        <f>P28/'סכום נכסי הקרן'!$C$42</f>
        <v>4.0887480864267684E-4</v>
      </c>
    </row>
    <row r="29" spans="2:19">
      <c r="B29" s="97" t="s">
        <v>1957</v>
      </c>
      <c r="C29" s="73" t="s">
        <v>1958</v>
      </c>
      <c r="D29" s="86" t="s">
        <v>1928</v>
      </c>
      <c r="E29" s="73" t="s">
        <v>1936</v>
      </c>
      <c r="F29" s="86" t="s">
        <v>1332</v>
      </c>
      <c r="G29" s="73" t="s">
        <v>325</v>
      </c>
      <c r="H29" s="73" t="s">
        <v>126</v>
      </c>
      <c r="I29" s="101">
        <v>42795</v>
      </c>
      <c r="J29" s="85">
        <v>2.8799999999988106</v>
      </c>
      <c r="K29" s="86" t="s">
        <v>128</v>
      </c>
      <c r="L29" s="87">
        <v>2.5000000000000001E-2</v>
      </c>
      <c r="M29" s="84">
        <v>8.4000000000832315E-3</v>
      </c>
      <c r="N29" s="83">
        <v>32062.755649000002</v>
      </c>
      <c r="O29" s="85">
        <v>104.92</v>
      </c>
      <c r="P29" s="83">
        <v>33.640243583000007</v>
      </c>
      <c r="Q29" s="84">
        <v>5.1576761369435531E-5</v>
      </c>
      <c r="R29" s="84">
        <f t="shared" si="1"/>
        <v>8.531857497653611E-2</v>
      </c>
      <c r="S29" s="84">
        <f>P29/'סכום נכסי הקרן'!$C$42</f>
        <v>4.5764631604528643E-4</v>
      </c>
    </row>
    <row r="30" spans="2:19">
      <c r="B30" s="97" t="s">
        <v>1959</v>
      </c>
      <c r="C30" s="73" t="s">
        <v>1960</v>
      </c>
      <c r="D30" s="86" t="s">
        <v>1928</v>
      </c>
      <c r="E30" s="73" t="s">
        <v>1961</v>
      </c>
      <c r="F30" s="86" t="s">
        <v>363</v>
      </c>
      <c r="G30" s="73" t="s">
        <v>399</v>
      </c>
      <c r="H30" s="73" t="s">
        <v>126</v>
      </c>
      <c r="I30" s="101">
        <v>42598</v>
      </c>
      <c r="J30" s="85">
        <v>4.5499999999746832</v>
      </c>
      <c r="K30" s="86" t="s">
        <v>128</v>
      </c>
      <c r="L30" s="87">
        <v>3.1E-2</v>
      </c>
      <c r="M30" s="84">
        <v>1.7999999999746819E-2</v>
      </c>
      <c r="N30" s="83">
        <v>22336.438428000001</v>
      </c>
      <c r="O30" s="85">
        <v>106.1</v>
      </c>
      <c r="P30" s="83">
        <v>23.698961172000004</v>
      </c>
      <c r="Q30" s="84">
        <v>2.5737566913292577E-5</v>
      </c>
      <c r="R30" s="84">
        <f t="shared" si="1"/>
        <v>6.010543861344371E-2</v>
      </c>
      <c r="S30" s="84">
        <f>P30/'סכום נכסי הקרן'!$C$42</f>
        <v>3.2240379733596659E-4</v>
      </c>
    </row>
    <row r="31" spans="2:19">
      <c r="B31" s="97" t="s">
        <v>1962</v>
      </c>
      <c r="C31" s="73" t="s">
        <v>1963</v>
      </c>
      <c r="D31" s="86" t="s">
        <v>1928</v>
      </c>
      <c r="E31" s="73" t="s">
        <v>1119</v>
      </c>
      <c r="F31" s="86" t="s">
        <v>151</v>
      </c>
      <c r="G31" s="73" t="s">
        <v>480</v>
      </c>
      <c r="H31" s="73" t="s">
        <v>311</v>
      </c>
      <c r="I31" s="101">
        <v>44007</v>
      </c>
      <c r="J31" s="85">
        <v>5.5099999998674729</v>
      </c>
      <c r="K31" s="86" t="s">
        <v>128</v>
      </c>
      <c r="L31" s="87">
        <v>3.3500000000000002E-2</v>
      </c>
      <c r="M31" s="84">
        <v>3.3299999999360529E-2</v>
      </c>
      <c r="N31" s="83">
        <v>10675.984640000002</v>
      </c>
      <c r="O31" s="85">
        <v>101.07</v>
      </c>
      <c r="P31" s="83">
        <v>10.790217193000002</v>
      </c>
      <c r="Q31" s="84">
        <v>1.0675984640000003E-5</v>
      </c>
      <c r="R31" s="84">
        <f t="shared" si="1"/>
        <v>2.7366209531827085E-2</v>
      </c>
      <c r="S31" s="84">
        <f>P31/'סכום נכסי הקרן'!$C$42</f>
        <v>1.4679153958922038E-4</v>
      </c>
    </row>
    <row r="32" spans="2:19">
      <c r="B32" s="97" t="s">
        <v>1964</v>
      </c>
      <c r="C32" s="73" t="s">
        <v>1965</v>
      </c>
      <c r="D32" s="86" t="s">
        <v>1928</v>
      </c>
      <c r="E32" s="73" t="s">
        <v>1966</v>
      </c>
      <c r="F32" s="86" t="s">
        <v>125</v>
      </c>
      <c r="G32" s="73" t="s">
        <v>484</v>
      </c>
      <c r="H32" s="73" t="s">
        <v>126</v>
      </c>
      <c r="I32" s="101">
        <v>43741</v>
      </c>
      <c r="J32" s="85">
        <v>1.2399999999869995</v>
      </c>
      <c r="K32" s="86" t="s">
        <v>128</v>
      </c>
      <c r="L32" s="87">
        <v>1.34E-2</v>
      </c>
      <c r="M32" s="84">
        <v>1.7600000000130005E-2</v>
      </c>
      <c r="N32" s="83">
        <v>15461.448070000002</v>
      </c>
      <c r="O32" s="85">
        <v>99.5</v>
      </c>
      <c r="P32" s="83">
        <v>15.384140830000003</v>
      </c>
      <c r="Q32" s="84">
        <v>2.9642854598444581E-5</v>
      </c>
      <c r="R32" s="84">
        <f t="shared" si="1"/>
        <v>3.9017344497387661E-2</v>
      </c>
      <c r="S32" s="84">
        <f>P32/'סכום נכסי הקרן'!$C$42</f>
        <v>2.0928788339479411E-4</v>
      </c>
    </row>
    <row r="33" spans="2:19">
      <c r="B33" s="97" t="s">
        <v>1967</v>
      </c>
      <c r="C33" s="73" t="s">
        <v>1968</v>
      </c>
      <c r="D33" s="86" t="s">
        <v>1928</v>
      </c>
      <c r="E33" s="73" t="s">
        <v>1969</v>
      </c>
      <c r="F33" s="86" t="s">
        <v>363</v>
      </c>
      <c r="G33" s="73" t="s">
        <v>752</v>
      </c>
      <c r="H33" s="73" t="s">
        <v>311</v>
      </c>
      <c r="I33" s="101">
        <v>43310</v>
      </c>
      <c r="J33" s="85">
        <v>3.6000000000752514</v>
      </c>
      <c r="K33" s="86" t="s">
        <v>128</v>
      </c>
      <c r="L33" s="87">
        <v>3.5499999999999997E-2</v>
      </c>
      <c r="M33" s="84">
        <v>2.0100000000765058E-2</v>
      </c>
      <c r="N33" s="83">
        <v>14964.864000000001</v>
      </c>
      <c r="O33" s="85">
        <v>106.56</v>
      </c>
      <c r="P33" s="83">
        <v>15.946559078000002</v>
      </c>
      <c r="Q33" s="84">
        <v>4.8713750000000004E-5</v>
      </c>
      <c r="R33" s="84">
        <f t="shared" si="1"/>
        <v>4.0443752821149287E-2</v>
      </c>
      <c r="S33" s="84">
        <f>P33/'סכום נכסי הקרן'!$C$42</f>
        <v>2.1693909551038991E-4</v>
      </c>
    </row>
    <row r="34" spans="2:19">
      <c r="B34" s="97" t="s">
        <v>1970</v>
      </c>
      <c r="C34" s="73" t="s">
        <v>1971</v>
      </c>
      <c r="D34" s="86" t="s">
        <v>1928</v>
      </c>
      <c r="E34" s="73" t="s">
        <v>1972</v>
      </c>
      <c r="F34" s="86" t="s">
        <v>363</v>
      </c>
      <c r="G34" s="73" t="s">
        <v>630</v>
      </c>
      <c r="H34" s="73" t="s">
        <v>126</v>
      </c>
      <c r="I34" s="101">
        <v>41903</v>
      </c>
      <c r="J34" s="85">
        <v>0.83000000003577556</v>
      </c>
      <c r="K34" s="86" t="s">
        <v>128</v>
      </c>
      <c r="L34" s="87">
        <v>5.1500000000000004E-2</v>
      </c>
      <c r="M34" s="84">
        <v>1.5800000009301644E-2</v>
      </c>
      <c r="N34" s="83">
        <v>538.62692800000013</v>
      </c>
      <c r="O34" s="85">
        <v>103.79</v>
      </c>
      <c r="P34" s="83">
        <v>0.55904090600000012</v>
      </c>
      <c r="Q34" s="84">
        <v>3.5908337384430407E-5</v>
      </c>
      <c r="R34" s="84">
        <f t="shared" si="1"/>
        <v>1.4178426899861987E-3</v>
      </c>
      <c r="S34" s="84">
        <f>P34/'סכום נכסי הקרן'!$C$42</f>
        <v>7.6052663090349557E-6</v>
      </c>
    </row>
    <row r="35" spans="2:19">
      <c r="B35" s="99"/>
      <c r="C35" s="100"/>
      <c r="D35" s="100"/>
      <c r="E35" s="100"/>
      <c r="F35" s="100"/>
      <c r="G35" s="100"/>
      <c r="H35" s="100"/>
      <c r="I35" s="100"/>
      <c r="J35" s="102"/>
      <c r="K35" s="100"/>
      <c r="L35" s="100"/>
      <c r="M35" s="103"/>
      <c r="N35" s="104"/>
      <c r="O35" s="102"/>
      <c r="P35" s="100"/>
      <c r="Q35" s="100"/>
      <c r="R35" s="103"/>
      <c r="S35" s="100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119" t="s">
        <v>214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19" t="s">
        <v>107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19" t="s">
        <v>197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19" t="s">
        <v>205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</row>
    <row r="256" spans="2:19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</row>
    <row r="257" spans="2:19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</row>
    <row r="258" spans="2:19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</row>
    <row r="259" spans="2:19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</row>
    <row r="260" spans="2:19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</row>
    <row r="261" spans="2:19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</row>
    <row r="262" spans="2:19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</row>
    <row r="263" spans="2:19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</row>
    <row r="264" spans="2:19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</row>
    <row r="265" spans="2:19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</row>
    <row r="266" spans="2:19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</row>
    <row r="267" spans="2:19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</row>
    <row r="268" spans="2:19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</row>
    <row r="269" spans="2:19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</row>
    <row r="270" spans="2:19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</row>
    <row r="271" spans="2:19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</row>
    <row r="272" spans="2:19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</row>
    <row r="273" spans="2:19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</row>
    <row r="274" spans="2:19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</row>
    <row r="275" spans="2:19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</row>
    <row r="276" spans="2:19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</row>
    <row r="277" spans="2:19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</row>
    <row r="278" spans="2:19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</row>
    <row r="279" spans="2:19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</row>
    <row r="280" spans="2:19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</row>
    <row r="281" spans="2:19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</row>
    <row r="282" spans="2:19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</row>
    <row r="283" spans="2:19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</row>
    <row r="284" spans="2:19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</row>
    <row r="285" spans="2:19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</row>
    <row r="286" spans="2:19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</row>
    <row r="287" spans="2:19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</row>
    <row r="288" spans="2:19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</row>
    <row r="289" spans="2:19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</row>
    <row r="290" spans="2:19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</row>
    <row r="291" spans="2:19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</row>
    <row r="292" spans="2:19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</row>
    <row r="293" spans="2:19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</row>
    <row r="294" spans="2:19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</row>
    <row r="295" spans="2:19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</row>
    <row r="296" spans="2:19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</row>
    <row r="297" spans="2:19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</row>
    <row r="298" spans="2:19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</row>
    <row r="299" spans="2:19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</row>
    <row r="300" spans="2:19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</row>
    <row r="301" spans="2:19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</row>
    <row r="302" spans="2:19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</row>
    <row r="303" spans="2:19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</row>
    <row r="304" spans="2:19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</row>
    <row r="305" spans="2:19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</row>
    <row r="306" spans="2:19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</row>
    <row r="307" spans="2:19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</row>
    <row r="308" spans="2:19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</row>
    <row r="309" spans="2:19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</row>
    <row r="310" spans="2:19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</row>
    <row r="311" spans="2:19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</row>
    <row r="312" spans="2:19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</row>
    <row r="313" spans="2:19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</row>
    <row r="314" spans="2:19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</row>
    <row r="315" spans="2:19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</row>
    <row r="316" spans="2:19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</row>
    <row r="317" spans="2:19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</row>
    <row r="318" spans="2:19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</row>
    <row r="319" spans="2:19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</row>
    <row r="320" spans="2:19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</row>
    <row r="321" spans="2:19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</row>
    <row r="322" spans="2:19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</row>
    <row r="323" spans="2:19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</row>
    <row r="324" spans="2:19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</row>
    <row r="325" spans="2:19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</row>
    <row r="326" spans="2:19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</row>
    <row r="327" spans="2:19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</row>
    <row r="328" spans="2:19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</row>
    <row r="329" spans="2:19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</row>
    <row r="330" spans="2:19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</row>
    <row r="331" spans="2:19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</row>
    <row r="332" spans="2:19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</row>
    <row r="333" spans="2:19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</row>
    <row r="334" spans="2:19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</row>
    <row r="335" spans="2:19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</row>
    <row r="336" spans="2:19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</row>
    <row r="337" spans="2:19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</row>
    <row r="338" spans="2:19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</row>
    <row r="339" spans="2:19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</row>
    <row r="340" spans="2:19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</row>
    <row r="341" spans="2:19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</row>
    <row r="342" spans="2:19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</row>
    <row r="343" spans="2:19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</row>
    <row r="344" spans="2:19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</row>
    <row r="345" spans="2:19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</row>
    <row r="346" spans="2:19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</row>
    <row r="347" spans="2:19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</row>
    <row r="348" spans="2:19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</row>
    <row r="349" spans="2:19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</row>
    <row r="350" spans="2:19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</row>
    <row r="351" spans="2:19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</row>
    <row r="352" spans="2:19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</row>
    <row r="353" spans="2:19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</row>
    <row r="354" spans="2:19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</row>
    <row r="355" spans="2:19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</row>
    <row r="356" spans="2:19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</row>
    <row r="357" spans="2:19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</row>
    <row r="358" spans="2:19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</row>
    <row r="359" spans="2:19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</row>
    <row r="360" spans="2:19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</row>
    <row r="361" spans="2:19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</row>
    <row r="362" spans="2:19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</row>
    <row r="363" spans="2:19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</row>
    <row r="364" spans="2:19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</row>
    <row r="365" spans="2:19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</row>
    <row r="366" spans="2:19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</row>
    <row r="367" spans="2:19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</row>
    <row r="368" spans="2:19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</row>
    <row r="369" spans="2:19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</row>
    <row r="370" spans="2:19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</row>
    <row r="371" spans="2:19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</row>
    <row r="372" spans="2:19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</row>
    <row r="373" spans="2:19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</row>
    <row r="374" spans="2:19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</row>
    <row r="375" spans="2:19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</row>
    <row r="376" spans="2:19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</row>
    <row r="377" spans="2:19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</row>
    <row r="378" spans="2:19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</row>
    <row r="379" spans="2:19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</row>
    <row r="380" spans="2:19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</row>
    <row r="381" spans="2:19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</row>
    <row r="382" spans="2:19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</row>
    <row r="383" spans="2:19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</row>
    <row r="384" spans="2:19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</row>
    <row r="385" spans="2:19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</row>
    <row r="386" spans="2:19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</row>
    <row r="387" spans="2:19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</row>
    <row r="388" spans="2:19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</row>
    <row r="389" spans="2:19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</row>
    <row r="390" spans="2:19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</row>
    <row r="391" spans="2:19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</row>
    <row r="392" spans="2:19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</row>
    <row r="393" spans="2:19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</row>
    <row r="394" spans="2:19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</row>
    <row r="395" spans="2:19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</row>
    <row r="396" spans="2:19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</row>
    <row r="397" spans="2:19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</row>
    <row r="398" spans="2:19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</row>
    <row r="399" spans="2:19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</row>
    <row r="400" spans="2:19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</row>
    <row r="401" spans="2:19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</row>
    <row r="402" spans="2:19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</row>
    <row r="403" spans="2:19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</row>
    <row r="404" spans="2:19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</row>
    <row r="405" spans="2:19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</row>
    <row r="406" spans="2:19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</row>
    <row r="407" spans="2:19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</row>
    <row r="408" spans="2:19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</row>
    <row r="409" spans="2:19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</row>
    <row r="410" spans="2:19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</row>
    <row r="411" spans="2:19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</row>
    <row r="412" spans="2:19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</row>
    <row r="413" spans="2:19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</row>
    <row r="414" spans="2:19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</row>
    <row r="415" spans="2:19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</row>
    <row r="416" spans="2:19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</row>
    <row r="417" spans="2:19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</row>
    <row r="418" spans="2:19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</row>
    <row r="419" spans="2:19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</row>
    <row r="420" spans="2:19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</row>
    <row r="421" spans="2:19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</row>
    <row r="422" spans="2:19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</row>
    <row r="423" spans="2:19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</row>
    <row r="424" spans="2:19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</row>
    <row r="425" spans="2:19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</row>
    <row r="426" spans="2:19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</row>
    <row r="427" spans="2:19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</row>
    <row r="428" spans="2:19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</row>
    <row r="429" spans="2:19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</row>
    <row r="430" spans="2:19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</row>
    <row r="431" spans="2:19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</row>
    <row r="432" spans="2:19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</row>
    <row r="433" spans="2:19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</row>
    <row r="434" spans="2:19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</row>
    <row r="435" spans="2:19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</row>
    <row r="436" spans="2:19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</row>
    <row r="437" spans="2:19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</row>
    <row r="438" spans="2:19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</row>
    <row r="439" spans="2:19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</row>
    <row r="440" spans="2:19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</row>
    <row r="441" spans="2:19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</row>
    <row r="442" spans="2:19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</row>
    <row r="443" spans="2:19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</row>
    <row r="444" spans="2:19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</row>
    <row r="445" spans="2:19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</row>
    <row r="446" spans="2:19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</row>
    <row r="447" spans="2:19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</row>
    <row r="448" spans="2:19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</row>
    <row r="449" spans="2:19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</row>
    <row r="450" spans="2:19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</row>
    <row r="451" spans="2:19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</row>
    <row r="452" spans="2:19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</row>
    <row r="453" spans="2:19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</row>
    <row r="454" spans="2:19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</row>
    <row r="455" spans="2:19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</row>
    <row r="456" spans="2:19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</row>
    <row r="457" spans="2:19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</row>
    <row r="458" spans="2:19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</row>
    <row r="459" spans="2:19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</row>
    <row r="460" spans="2:19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</row>
    <row r="461" spans="2:19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</row>
    <row r="462" spans="2:19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</row>
    <row r="463" spans="2:19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</row>
    <row r="464" spans="2:19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</row>
    <row r="465" spans="2:19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</row>
    <row r="466" spans="2:19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</row>
    <row r="467" spans="2:19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</row>
    <row r="468" spans="2:19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</row>
    <row r="469" spans="2:19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</row>
    <row r="470" spans="2:19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</row>
    <row r="471" spans="2:19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</row>
    <row r="472" spans="2:19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</row>
    <row r="473" spans="2:19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</row>
    <row r="474" spans="2:19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</row>
    <row r="475" spans="2:19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</row>
    <row r="476" spans="2:19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</row>
    <row r="477" spans="2:19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</row>
    <row r="478" spans="2:19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</row>
    <row r="479" spans="2:19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</row>
    <row r="480" spans="2:19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</row>
    <row r="481" spans="2:19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</row>
    <row r="482" spans="2:19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</row>
    <row r="483" spans="2:19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</row>
    <row r="484" spans="2:19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</row>
    <row r="485" spans="2:19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</row>
    <row r="486" spans="2:19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</row>
    <row r="487" spans="2:19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</row>
    <row r="488" spans="2:19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</row>
    <row r="489" spans="2:19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</row>
    <row r="490" spans="2:19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</row>
    <row r="491" spans="2:19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</row>
    <row r="492" spans="2:19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</row>
    <row r="493" spans="2:19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</row>
    <row r="494" spans="2:19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</row>
    <row r="495" spans="2:19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</row>
    <row r="496" spans="2:19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</row>
    <row r="497" spans="2:19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</row>
    <row r="498" spans="2:19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</row>
    <row r="499" spans="2:19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</row>
    <row r="500" spans="2:19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</row>
    <row r="501" spans="2:19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</row>
    <row r="502" spans="2:19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</row>
    <row r="503" spans="2:19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</row>
    <row r="504" spans="2:19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</row>
    <row r="505" spans="2:19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</row>
    <row r="506" spans="2:19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</row>
    <row r="507" spans="2:19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</row>
    <row r="508" spans="2:19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</row>
    <row r="509" spans="2:19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</row>
    <row r="510" spans="2:19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</row>
    <row r="511" spans="2:19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</row>
    <row r="512" spans="2:19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</row>
    <row r="513" spans="2:19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</row>
    <row r="514" spans="2:19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</row>
    <row r="515" spans="2:19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</row>
    <row r="516" spans="2:19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</row>
    <row r="517" spans="2:19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</row>
    <row r="518" spans="2:19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</row>
    <row r="519" spans="2:19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</row>
    <row r="520" spans="2:19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</row>
    <row r="521" spans="2:19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</row>
    <row r="522" spans="2:19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</row>
    <row r="523" spans="2:19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</row>
    <row r="524" spans="2:19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</row>
    <row r="525" spans="2:19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</row>
    <row r="526" spans="2:19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</row>
    <row r="527" spans="2:19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</row>
    <row r="528" spans="2:19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</row>
    <row r="529" spans="2:19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</row>
    <row r="530" spans="2:19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</row>
    <row r="531" spans="2:19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</row>
    <row r="532" spans="2:19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</row>
    <row r="533" spans="2:19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</row>
    <row r="534" spans="2:19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</row>
    <row r="535" spans="2:19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</row>
    <row r="536" spans="2:19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</row>
    <row r="537" spans="2:19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</row>
    <row r="538" spans="2:19">
      <c r="B538" s="125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</row>
    <row r="539" spans="2:19">
      <c r="B539" s="125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</row>
    <row r="540" spans="2:19">
      <c r="B540" s="126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</row>
    <row r="541" spans="2:19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</row>
    <row r="542" spans="2:19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</row>
    <row r="543" spans="2:19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</row>
    <row r="544" spans="2:19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</row>
    <row r="545" spans="2:19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</row>
    <row r="546" spans="2:19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</row>
    <row r="547" spans="2:19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</row>
    <row r="548" spans="2:19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</row>
    <row r="549" spans="2:19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</row>
    <row r="550" spans="2:19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</row>
    <row r="551" spans="2:19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</row>
    <row r="552" spans="2:19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</row>
    <row r="553" spans="2:19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</row>
    <row r="554" spans="2:19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</row>
    <row r="555" spans="2:19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</row>
    <row r="556" spans="2:19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</row>
    <row r="557" spans="2:19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</row>
    <row r="558" spans="2:19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</row>
    <row r="559" spans="2:19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</row>
    <row r="560" spans="2:19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</row>
    <row r="561" spans="2:19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</row>
    <row r="562" spans="2:19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</row>
    <row r="563" spans="2:19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</row>
    <row r="564" spans="2:19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</row>
    <row r="565" spans="2:19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</row>
    <row r="566" spans="2:19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</row>
    <row r="567" spans="2:19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</row>
    <row r="568" spans="2:19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</row>
    <row r="569" spans="2:19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</row>
    <row r="570" spans="2:19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</row>
    <row r="571" spans="2:19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</row>
    <row r="572" spans="2:19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</row>
    <row r="573" spans="2:19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</row>
    <row r="574" spans="2:19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</row>
    <row r="575" spans="2:19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</row>
    <row r="576" spans="2:19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</row>
    <row r="577" spans="2:19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</row>
    <row r="578" spans="2:19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</row>
    <row r="579" spans="2:19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</row>
    <row r="580" spans="2:19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</row>
    <row r="581" spans="2:19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</row>
    <row r="582" spans="2:19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</row>
    <row r="583" spans="2:19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</row>
    <row r="584" spans="2:19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</row>
    <row r="585" spans="2:19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</row>
    <row r="586" spans="2:19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</row>
    <row r="587" spans="2:19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</row>
    <row r="588" spans="2:19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</row>
    <row r="589" spans="2:19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</row>
    <row r="590" spans="2:19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</row>
    <row r="591" spans="2:19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</row>
    <row r="592" spans="2:19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</row>
    <row r="593" spans="2:19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</row>
    <row r="594" spans="2:19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</row>
    <row r="595" spans="2:19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</row>
    <row r="596" spans="2:19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</row>
    <row r="597" spans="2:19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</row>
    <row r="598" spans="2:19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</row>
    <row r="599" spans="2:19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</row>
    <row r="600" spans="2:19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</row>
    <row r="601" spans="2:19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</row>
    <row r="602" spans="2:19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</row>
    <row r="603" spans="2:19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</row>
    <row r="604" spans="2:19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</row>
    <row r="605" spans="2:19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</row>
    <row r="606" spans="2:19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</row>
    <row r="607" spans="2:19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</row>
    <row r="608" spans="2:19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</row>
    <row r="609" spans="2:19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</row>
    <row r="610" spans="2:19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</row>
    <row r="611" spans="2:19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</row>
    <row r="612" spans="2:19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</row>
    <row r="613" spans="2:19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</row>
    <row r="614" spans="2:19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</row>
    <row r="615" spans="2:19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</row>
    <row r="616" spans="2:19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</row>
    <row r="617" spans="2:19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</row>
    <row r="618" spans="2:19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</row>
    <row r="619" spans="2:19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</row>
    <row r="620" spans="2:19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</row>
    <row r="621" spans="2:19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</row>
    <row r="622" spans="2:19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</row>
    <row r="623" spans="2:19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</row>
    <row r="624" spans="2:19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</row>
    <row r="625" spans="2:19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</row>
    <row r="626" spans="2:19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</row>
    <row r="627" spans="2:19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</row>
    <row r="628" spans="2:19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</row>
    <row r="629" spans="2:19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</row>
    <row r="630" spans="2:19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</row>
    <row r="631" spans="2:19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</row>
    <row r="632" spans="2:19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</row>
    <row r="633" spans="2:19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</row>
    <row r="634" spans="2:19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</row>
    <row r="635" spans="2:19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</row>
    <row r="636" spans="2:19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</row>
    <row r="637" spans="2:19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</row>
    <row r="638" spans="2:19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</row>
    <row r="639" spans="2:19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</row>
    <row r="640" spans="2:19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</row>
    <row r="641" spans="2:19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</row>
    <row r="642" spans="2:19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</row>
    <row r="643" spans="2:19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</row>
    <row r="644" spans="2:19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</row>
    <row r="645" spans="2:19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</row>
    <row r="646" spans="2:19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</row>
    <row r="647" spans="2:19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</row>
    <row r="648" spans="2:19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</row>
    <row r="649" spans="2:19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</row>
    <row r="650" spans="2:19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</row>
    <row r="651" spans="2:19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</row>
    <row r="652" spans="2:19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</row>
    <row r="653" spans="2:19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</row>
    <row r="654" spans="2:19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</row>
    <row r="655" spans="2:19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</row>
    <row r="656" spans="2:19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</row>
    <row r="657" spans="2:19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</row>
    <row r="658" spans="2:19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</row>
    <row r="659" spans="2:19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</row>
    <row r="660" spans="2:19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</row>
    <row r="661" spans="2:19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</row>
    <row r="662" spans="2:19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</row>
    <row r="663" spans="2:19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</row>
    <row r="664" spans="2:19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</row>
    <row r="665" spans="2:19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</row>
    <row r="666" spans="2:19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</row>
    <row r="667" spans="2:19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</row>
    <row r="668" spans="2:19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</row>
  </sheetData>
  <sheetProtection sheet="1" objects="1" scenarios="1"/>
  <mergeCells count="2">
    <mergeCell ref="B6:S6"/>
    <mergeCell ref="B7:S7"/>
  </mergeCells>
  <phoneticPr fontId="3" type="noConversion"/>
  <conditionalFormatting sqref="B12:B37 B42:B134">
    <cfRule type="cellIs" dxfId="62" priority="1" operator="equal">
      <formula>"NR3"</formula>
    </cfRule>
  </conditionalFormatting>
  <dataValidations count="1">
    <dataValidation allowBlank="1" showInputMessage="1" showErrorMessage="1" sqref="C5:C1048576 A1:B1048576 D1:D1048576 F1:XFD1048576 E1:E21 E25:E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2"/>
  <sheetViews>
    <sheetView rightToLeft="1" workbookViewId="0"/>
  </sheetViews>
  <sheetFormatPr defaultColWidth="9.140625" defaultRowHeight="18"/>
  <cols>
    <col min="1" max="1" width="6.28515625" style="1" customWidth="1"/>
    <col min="2" max="2" width="39.28515625" style="2" bestFit="1" customWidth="1"/>
    <col min="3" max="3" width="60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" style="1" bestFit="1" customWidth="1"/>
    <col min="8" max="8" width="10.140625" style="1" bestFit="1" customWidth="1"/>
    <col min="9" max="9" width="7.28515625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141</v>
      </c>
      <c r="C1" s="67" t="s" vm="1">
        <v>223</v>
      </c>
    </row>
    <row r="2" spans="2:49">
      <c r="B2" s="46" t="s">
        <v>140</v>
      </c>
      <c r="C2" s="67" t="s">
        <v>224</v>
      </c>
    </row>
    <row r="3" spans="2:49">
      <c r="B3" s="46" t="s">
        <v>142</v>
      </c>
      <c r="C3" s="67" t="s">
        <v>225</v>
      </c>
    </row>
    <row r="4" spans="2:49">
      <c r="B4" s="46" t="s">
        <v>143</v>
      </c>
      <c r="C4" s="67">
        <v>9454</v>
      </c>
    </row>
    <row r="6" spans="2:49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2:49" ht="26.25" customHeight="1">
      <c r="B7" s="135" t="s">
        <v>87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2:49" s="3" customFormat="1" ht="63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98</v>
      </c>
      <c r="H8" s="29" t="s">
        <v>199</v>
      </c>
      <c r="I8" s="29" t="s">
        <v>198</v>
      </c>
      <c r="J8" s="29" t="s">
        <v>106</v>
      </c>
      <c r="K8" s="29" t="s">
        <v>58</v>
      </c>
      <c r="L8" s="29" t="s">
        <v>144</v>
      </c>
      <c r="M8" s="30" t="s">
        <v>146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206</v>
      </c>
      <c r="I9" s="31"/>
      <c r="J9" s="31" t="s">
        <v>202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8" t="s">
        <v>30</v>
      </c>
      <c r="C11" s="73"/>
      <c r="D11" s="73"/>
      <c r="E11" s="73"/>
      <c r="F11" s="73"/>
      <c r="G11" s="73"/>
      <c r="H11" s="83"/>
      <c r="I11" s="83"/>
      <c r="J11" s="83">
        <v>179.61149</v>
      </c>
      <c r="K11" s="73"/>
      <c r="L11" s="84">
        <f>J11/$J$11</f>
        <v>1</v>
      </c>
      <c r="M11" s="84">
        <f>J11/'סכום נכסי הקרן'!$C$42</f>
        <v>2.4434584284473964E-3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92" t="s">
        <v>192</v>
      </c>
      <c r="C12" s="73"/>
      <c r="D12" s="73"/>
      <c r="E12" s="73"/>
      <c r="F12" s="73"/>
      <c r="G12" s="73"/>
      <c r="H12" s="83"/>
      <c r="I12" s="83"/>
      <c r="J12" s="83">
        <v>179.61149</v>
      </c>
      <c r="K12" s="73"/>
      <c r="L12" s="84">
        <f t="shared" ref="L12:L15" si="0">J12/$J$11</f>
        <v>1</v>
      </c>
      <c r="M12" s="84">
        <f>J12/'סכום נכסי הקרן'!$C$42</f>
        <v>2.4434584284473964E-3</v>
      </c>
    </row>
    <row r="13" spans="2:49">
      <c r="B13" s="89" t="s">
        <v>63</v>
      </c>
      <c r="C13" s="71"/>
      <c r="D13" s="71"/>
      <c r="E13" s="71"/>
      <c r="F13" s="71"/>
      <c r="G13" s="71"/>
      <c r="H13" s="80"/>
      <c r="I13" s="80"/>
      <c r="J13" s="80">
        <v>179.61149</v>
      </c>
      <c r="K13" s="71"/>
      <c r="L13" s="81">
        <f t="shared" si="0"/>
        <v>1</v>
      </c>
      <c r="M13" s="81">
        <f>J13/'סכום נכסי הקרן'!$C$42</f>
        <v>2.4434584284473964E-3</v>
      </c>
    </row>
    <row r="14" spans="2:49">
      <c r="B14" s="76" t="s">
        <v>1973</v>
      </c>
      <c r="C14" s="73">
        <v>7983</v>
      </c>
      <c r="D14" s="86" t="s">
        <v>28</v>
      </c>
      <c r="E14" s="73"/>
      <c r="F14" s="86" t="s">
        <v>899</v>
      </c>
      <c r="G14" s="86" t="s">
        <v>127</v>
      </c>
      <c r="H14" s="83">
        <v>6398.0000000000009</v>
      </c>
      <c r="I14" s="83">
        <v>100</v>
      </c>
      <c r="J14" s="83">
        <v>22.015520000000006</v>
      </c>
      <c r="K14" s="84">
        <v>3.1695012016090797E-6</v>
      </c>
      <c r="L14" s="84">
        <f t="shared" si="0"/>
        <v>0.12257300465577121</v>
      </c>
      <c r="M14" s="84">
        <f>J14/'סכום נכסי הקרן'!$C$42</f>
        <v>2.9950204132626613E-4</v>
      </c>
    </row>
    <row r="15" spans="2:49">
      <c r="B15" s="76" t="s">
        <v>1974</v>
      </c>
      <c r="C15" s="73">
        <v>7943</v>
      </c>
      <c r="D15" s="86" t="s">
        <v>28</v>
      </c>
      <c r="E15" s="73"/>
      <c r="F15" s="86" t="s">
        <v>613</v>
      </c>
      <c r="G15" s="86" t="s">
        <v>127</v>
      </c>
      <c r="H15" s="83">
        <v>47759.170000000013</v>
      </c>
      <c r="I15" s="83">
        <v>95.896699999999996</v>
      </c>
      <c r="J15" s="83">
        <v>157.59597000000002</v>
      </c>
      <c r="K15" s="84">
        <v>3.2164272336401113E-4</v>
      </c>
      <c r="L15" s="84">
        <f t="shared" si="0"/>
        <v>0.87742699534422897</v>
      </c>
      <c r="M15" s="84">
        <f>J15/'סכום נכסי הקרן'!$C$42</f>
        <v>2.1439563871211305E-3</v>
      </c>
    </row>
    <row r="16" spans="2:49">
      <c r="B16" s="72"/>
      <c r="C16" s="73"/>
      <c r="D16" s="73"/>
      <c r="E16" s="73"/>
      <c r="F16" s="73"/>
      <c r="G16" s="73"/>
      <c r="H16" s="83"/>
      <c r="I16" s="83"/>
      <c r="J16" s="73"/>
      <c r="K16" s="73"/>
      <c r="L16" s="84"/>
      <c r="M16" s="73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119" t="s">
        <v>214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119" t="s">
        <v>107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119" t="s">
        <v>197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119" t="s">
        <v>205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</row>
    <row r="117" spans="2:13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2:13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2:13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</row>
    <row r="120" spans="2:13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</row>
    <row r="121" spans="2:13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</row>
    <row r="122" spans="2:13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</row>
    <row r="123" spans="2:13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</row>
    <row r="124" spans="2:13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</row>
    <row r="125" spans="2:13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</row>
    <row r="126" spans="2:13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</row>
    <row r="127" spans="2:13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2:13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2:13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2:13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  <row r="131" spans="2:13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</row>
    <row r="132" spans="2:13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</row>
    <row r="133" spans="2:13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2:13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2:13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2:13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2:13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2:13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2:13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2:13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2:13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2:13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2:13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2:13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2:13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2:13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2:13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2:13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2:13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2:13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2:13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2:13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2:13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2:13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2:13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2:13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2:13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2:13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2:13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2:13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2:13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2:13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2:13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2:13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2:13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2:13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2:13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2:13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2:13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2:13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2:13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2:13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2:13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2:13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2:13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2:13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2:13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2:13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2:13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2:13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2:13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2:13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2:13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2:13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2:13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2:13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2:13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2:13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2:13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2:13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2:13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2:13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2:13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2:13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2:13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2:13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2:13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2:13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2:13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2:13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2:13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2:13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2:13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2:13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2:13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2:13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2:13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2:13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2:13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2:13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2:13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2:13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2:13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2:13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2:13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2:13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2:13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2:13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2:13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2:13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2:13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2:13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2:13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2:13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2:13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2:13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2:13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2:13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2:13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</row>
    <row r="230" spans="2:13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</row>
    <row r="231" spans="2:13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</row>
    <row r="232" spans="2:13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</row>
    <row r="233" spans="2:13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</row>
    <row r="234" spans="2:13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</row>
    <row r="235" spans="2:13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</row>
    <row r="236" spans="2:13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</row>
    <row r="237" spans="2:13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</row>
    <row r="238" spans="2:13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</row>
    <row r="239" spans="2:13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</row>
    <row r="240" spans="2:13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</row>
    <row r="241" spans="2:13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</row>
    <row r="242" spans="2:13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</row>
    <row r="243" spans="2:13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</row>
    <row r="244" spans="2:13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</row>
    <row r="245" spans="2:13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</row>
    <row r="246" spans="2:13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</row>
    <row r="247" spans="2:13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</row>
    <row r="248" spans="2:13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</row>
    <row r="249" spans="2:13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</row>
    <row r="250" spans="2:13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</row>
    <row r="251" spans="2:13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</row>
    <row r="252" spans="2:13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</row>
    <row r="253" spans="2:13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</row>
    <row r="254" spans="2:13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</row>
    <row r="255" spans="2:13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</row>
    <row r="256" spans="2:13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</row>
    <row r="257" spans="2:13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</row>
    <row r="258" spans="2:13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</row>
    <row r="259" spans="2:13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</row>
    <row r="260" spans="2:13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</row>
    <row r="261" spans="2:13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</row>
    <row r="262" spans="2:13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</row>
    <row r="263" spans="2:13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</row>
    <row r="264" spans="2:13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</row>
    <row r="265" spans="2:13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</row>
    <row r="266" spans="2:13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</row>
    <row r="267" spans="2:13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</row>
    <row r="268" spans="2:13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</row>
    <row r="269" spans="2:13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</row>
    <row r="270" spans="2:13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</row>
    <row r="271" spans="2:13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</row>
    <row r="272" spans="2:13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</row>
    <row r="273" spans="2:13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</row>
    <row r="274" spans="2:13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</row>
    <row r="275" spans="2:13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</row>
    <row r="276" spans="2:13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</row>
    <row r="277" spans="2:13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</row>
    <row r="278" spans="2:13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</row>
    <row r="279" spans="2:13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</row>
    <row r="280" spans="2:13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</row>
    <row r="281" spans="2:13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</row>
    <row r="282" spans="2:13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</row>
    <row r="283" spans="2:13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</row>
    <row r="284" spans="2:13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</row>
    <row r="285" spans="2:13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</row>
    <row r="286" spans="2:13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</row>
    <row r="287" spans="2:13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</row>
    <row r="288" spans="2:13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</row>
    <row r="289" spans="2:13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</row>
    <row r="290" spans="2:13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</row>
    <row r="291" spans="2:13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</row>
    <row r="292" spans="2:13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</row>
    <row r="293" spans="2:13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</row>
    <row r="294" spans="2:13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</row>
    <row r="295" spans="2:13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</row>
    <row r="296" spans="2:13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</row>
    <row r="297" spans="2:13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</row>
    <row r="298" spans="2:13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</row>
    <row r="299" spans="2:13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</row>
    <row r="300" spans="2:13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</row>
    <row r="301" spans="2:13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</row>
    <row r="302" spans="2:13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1.28515625" style="2" bestFit="1" customWidth="1"/>
    <col min="3" max="3" width="60.140625" style="2" bestFit="1" customWidth="1"/>
    <col min="4" max="4" width="12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141</v>
      </c>
      <c r="C1" s="67" t="s" vm="1">
        <v>223</v>
      </c>
    </row>
    <row r="2" spans="2:11">
      <c r="B2" s="46" t="s">
        <v>140</v>
      </c>
      <c r="C2" s="67" t="s">
        <v>224</v>
      </c>
    </row>
    <row r="3" spans="2:11">
      <c r="B3" s="46" t="s">
        <v>142</v>
      </c>
      <c r="C3" s="67" t="s">
        <v>225</v>
      </c>
    </row>
    <row r="4" spans="2:11">
      <c r="B4" s="46" t="s">
        <v>143</v>
      </c>
      <c r="C4" s="67">
        <v>9454</v>
      </c>
    </row>
    <row r="6" spans="2:11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93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78.75">
      <c r="B8" s="21" t="s">
        <v>111</v>
      </c>
      <c r="C8" s="29" t="s">
        <v>44</v>
      </c>
      <c r="D8" s="29" t="s">
        <v>98</v>
      </c>
      <c r="E8" s="29" t="s">
        <v>99</v>
      </c>
      <c r="F8" s="29" t="s">
        <v>199</v>
      </c>
      <c r="G8" s="29" t="s">
        <v>198</v>
      </c>
      <c r="H8" s="29" t="s">
        <v>106</v>
      </c>
      <c r="I8" s="29" t="s">
        <v>58</v>
      </c>
      <c r="J8" s="29" t="s">
        <v>144</v>
      </c>
      <c r="K8" s="30" t="s">
        <v>146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206</v>
      </c>
      <c r="G9" s="31"/>
      <c r="H9" s="31" t="s">
        <v>202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 t="s">
        <v>1975</v>
      </c>
      <c r="C11" s="73"/>
      <c r="D11" s="73"/>
      <c r="E11" s="73"/>
      <c r="F11" s="83"/>
      <c r="G11" s="85"/>
      <c r="H11" s="83">
        <v>109.06720000000001</v>
      </c>
      <c r="I11" s="73"/>
      <c r="J11" s="84">
        <f>H11/$H$11</f>
        <v>1</v>
      </c>
      <c r="K11" s="84">
        <f>H11/'סכום נכסי הקרן'!$C$42</f>
        <v>1.4837645916035654E-3</v>
      </c>
    </row>
    <row r="12" spans="2:11" ht="21" customHeight="1">
      <c r="B12" s="92" t="s">
        <v>1976</v>
      </c>
      <c r="C12" s="73"/>
      <c r="D12" s="73"/>
      <c r="E12" s="73"/>
      <c r="F12" s="83"/>
      <c r="G12" s="85"/>
      <c r="H12" s="83">
        <v>7.2711500000000013</v>
      </c>
      <c r="I12" s="73"/>
      <c r="J12" s="84">
        <f t="shared" ref="J12:J14" si="0">H12/$H$11</f>
        <v>6.6666697228864411E-2</v>
      </c>
      <c r="K12" s="84">
        <f>H12/'סכום נכסי הקרן'!$C$42</f>
        <v>9.8917684787344547E-5</v>
      </c>
    </row>
    <row r="13" spans="2:11">
      <c r="B13" s="89" t="s">
        <v>191</v>
      </c>
      <c r="C13" s="71"/>
      <c r="D13" s="71"/>
      <c r="E13" s="71"/>
      <c r="F13" s="80"/>
      <c r="G13" s="82"/>
      <c r="H13" s="80">
        <v>7.2711500000000013</v>
      </c>
      <c r="I13" s="71"/>
      <c r="J13" s="81">
        <f t="shared" si="0"/>
        <v>6.6666697228864411E-2</v>
      </c>
      <c r="K13" s="81">
        <f>H13/'סכום נכסי הקרן'!$C$42</f>
        <v>9.8917684787344547E-5</v>
      </c>
    </row>
    <row r="14" spans="2:11">
      <c r="B14" s="76" t="s">
        <v>1977</v>
      </c>
      <c r="C14" s="73">
        <v>7055</v>
      </c>
      <c r="D14" s="86" t="s">
        <v>127</v>
      </c>
      <c r="E14" s="101">
        <v>43914</v>
      </c>
      <c r="F14" s="83">
        <v>2433.1000000000004</v>
      </c>
      <c r="G14" s="85">
        <v>86.847800000000007</v>
      </c>
      <c r="H14" s="83">
        <v>7.2711500000000013</v>
      </c>
      <c r="I14" s="84">
        <v>3.0655278666666666E-3</v>
      </c>
      <c r="J14" s="84">
        <f t="shared" si="0"/>
        <v>6.6666697228864411E-2</v>
      </c>
      <c r="K14" s="84">
        <f>H14/'סכום נכסי הקרן'!$C$42</f>
        <v>9.8917684787344547E-5</v>
      </c>
    </row>
    <row r="15" spans="2:11">
      <c r="B15" s="72"/>
      <c r="C15" s="73"/>
      <c r="D15" s="73"/>
      <c r="E15" s="73"/>
      <c r="F15" s="83"/>
      <c r="G15" s="85"/>
      <c r="H15" s="73"/>
      <c r="I15" s="73"/>
      <c r="J15" s="84"/>
      <c r="K15" s="73"/>
    </row>
    <row r="16" spans="2:11">
      <c r="B16" s="92" t="s">
        <v>1978</v>
      </c>
      <c r="C16" s="73"/>
      <c r="D16" s="73"/>
      <c r="E16" s="73"/>
      <c r="F16" s="83"/>
      <c r="G16" s="85"/>
      <c r="H16" s="83">
        <v>101.79605000000001</v>
      </c>
      <c r="I16" s="73"/>
      <c r="J16" s="84">
        <f t="shared" ref="J16:J18" si="1">H16/$H$11</f>
        <v>0.93333330277113558</v>
      </c>
      <c r="K16" s="84">
        <f>H16/'סכום נכסי הקרן'!$C$42</f>
        <v>1.384846906816221E-3</v>
      </c>
    </row>
    <row r="17" spans="2:11">
      <c r="B17" s="89" t="s">
        <v>189</v>
      </c>
      <c r="C17" s="71"/>
      <c r="D17" s="71"/>
      <c r="E17" s="71"/>
      <c r="F17" s="80"/>
      <c r="G17" s="82"/>
      <c r="H17" s="80">
        <v>7.8436900000000014</v>
      </c>
      <c r="I17" s="71"/>
      <c r="J17" s="81">
        <f t="shared" si="1"/>
        <v>7.1916121437058986E-2</v>
      </c>
      <c r="K17" s="81">
        <f>H17/'סכום נכסי הקרן'!$C$42</f>
        <v>1.0670659455377025E-4</v>
      </c>
    </row>
    <row r="18" spans="2:11">
      <c r="B18" s="76" t="s">
        <v>1979</v>
      </c>
      <c r="C18" s="73">
        <v>7068</v>
      </c>
      <c r="D18" s="86" t="s">
        <v>127</v>
      </c>
      <c r="E18" s="101">
        <v>43885</v>
      </c>
      <c r="F18" s="83">
        <v>2279.4800000000005</v>
      </c>
      <c r="G18" s="85">
        <v>100</v>
      </c>
      <c r="H18" s="83">
        <v>7.8436900000000014</v>
      </c>
      <c r="I18" s="84">
        <v>8.8566299999999997E-4</v>
      </c>
      <c r="J18" s="84">
        <f t="shared" si="1"/>
        <v>7.1916121437058986E-2</v>
      </c>
      <c r="K18" s="84">
        <f>H18/'סכום נכסי הקרן'!$C$42</f>
        <v>1.0670659455377025E-4</v>
      </c>
    </row>
    <row r="19" spans="2:11">
      <c r="B19" s="72"/>
      <c r="C19" s="73"/>
      <c r="D19" s="73"/>
      <c r="E19" s="73"/>
      <c r="F19" s="83"/>
      <c r="G19" s="85"/>
      <c r="H19" s="73"/>
      <c r="I19" s="73"/>
      <c r="J19" s="84"/>
      <c r="K19" s="73"/>
    </row>
    <row r="20" spans="2:11">
      <c r="B20" s="89" t="s">
        <v>191</v>
      </c>
      <c r="C20" s="71"/>
      <c r="D20" s="71"/>
      <c r="E20" s="71"/>
      <c r="F20" s="80"/>
      <c r="G20" s="82"/>
      <c r="H20" s="80">
        <v>93.952359999999999</v>
      </c>
      <c r="I20" s="71"/>
      <c r="J20" s="81">
        <f t="shared" ref="J20:J23" si="2">H20/$H$11</f>
        <v>0.86141718133407652</v>
      </c>
      <c r="K20" s="81">
        <f>H20/'סכום נכסי הקרן'!$C$42</f>
        <v>1.2781403122624506E-3</v>
      </c>
    </row>
    <row r="21" spans="2:11">
      <c r="B21" s="76" t="s">
        <v>1980</v>
      </c>
      <c r="C21" s="73">
        <v>7043</v>
      </c>
      <c r="D21" s="86" t="s">
        <v>129</v>
      </c>
      <c r="E21" s="101">
        <v>43860</v>
      </c>
      <c r="F21" s="83">
        <v>14431.670000000002</v>
      </c>
      <c r="G21" s="85">
        <v>93.0578</v>
      </c>
      <c r="H21" s="83">
        <v>54.065650000000012</v>
      </c>
      <c r="I21" s="84">
        <v>5.9567418500000005E-4</v>
      </c>
      <c r="J21" s="84">
        <f t="shared" si="2"/>
        <v>0.49570952587028921</v>
      </c>
      <c r="K21" s="84">
        <f>H21/'סכום נכסי הקרן'!$C$42</f>
        <v>7.3551624220692668E-4</v>
      </c>
    </row>
    <row r="22" spans="2:11" ht="16.5" customHeight="1">
      <c r="B22" s="76" t="s">
        <v>1981</v>
      </c>
      <c r="C22" s="73">
        <v>7045</v>
      </c>
      <c r="D22" s="86" t="s">
        <v>129</v>
      </c>
      <c r="E22" s="101">
        <v>43909</v>
      </c>
      <c r="F22" s="83">
        <v>118.53000000000002</v>
      </c>
      <c r="G22" s="85">
        <v>100</v>
      </c>
      <c r="H22" s="83">
        <v>0.47718000000000005</v>
      </c>
      <c r="I22" s="84">
        <v>5.8840097690000012E-4</v>
      </c>
      <c r="J22" s="84">
        <f t="shared" si="2"/>
        <v>4.3751008552525414E-3</v>
      </c>
      <c r="K22" s="84">
        <f>H22/'סכום נכסי הקרן'!$C$42</f>
        <v>6.4916197337181968E-6</v>
      </c>
    </row>
    <row r="23" spans="2:11" ht="16.5" customHeight="1">
      <c r="B23" s="76" t="s">
        <v>1982</v>
      </c>
      <c r="C23" s="73">
        <v>7046</v>
      </c>
      <c r="D23" s="86" t="s">
        <v>127</v>
      </c>
      <c r="E23" s="101">
        <v>43795</v>
      </c>
      <c r="F23" s="83">
        <v>10859.650000000001</v>
      </c>
      <c r="G23" s="85">
        <v>105.4631</v>
      </c>
      <c r="H23" s="83">
        <v>39.409530000000004</v>
      </c>
      <c r="I23" s="84">
        <v>1.0939016888888888E-4</v>
      </c>
      <c r="J23" s="84">
        <f t="shared" si="2"/>
        <v>0.36133255460853492</v>
      </c>
      <c r="K23" s="84">
        <f>H23/'סכום נכסי הקרן'!$C$42</f>
        <v>5.3613245032180581E-4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119" t="s">
        <v>107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119" t="s">
        <v>197</v>
      </c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119" t="s">
        <v>205</v>
      </c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88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2:11">
      <c r="B122" s="88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2:11">
      <c r="B123" s="88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2:1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</row>
    <row r="125" spans="2:1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</row>
    <row r="126" spans="2:1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</row>
    <row r="127" spans="2:11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</row>
    <row r="128" spans="2:11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2:11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2:1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2:1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</row>
    <row r="132" spans="2:1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2:1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</row>
    <row r="134" spans="2:1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</row>
    <row r="135" spans="2:1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</row>
    <row r="136" spans="2:1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60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223</v>
      </c>
    </row>
    <row r="2" spans="2:12">
      <c r="B2" s="46" t="s">
        <v>140</v>
      </c>
      <c r="C2" s="67" t="s">
        <v>224</v>
      </c>
    </row>
    <row r="3" spans="2:12">
      <c r="B3" s="46" t="s">
        <v>142</v>
      </c>
      <c r="C3" s="67" t="s">
        <v>225</v>
      </c>
    </row>
    <row r="4" spans="2:12">
      <c r="B4" s="46" t="s">
        <v>143</v>
      </c>
      <c r="C4" s="67">
        <v>9454</v>
      </c>
    </row>
    <row r="6" spans="2:12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94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199</v>
      </c>
      <c r="H8" s="29" t="s">
        <v>198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5" t="s">
        <v>47</v>
      </c>
      <c r="C11" s="106"/>
      <c r="D11" s="106"/>
      <c r="E11" s="106"/>
      <c r="F11" s="106"/>
      <c r="G11" s="107"/>
      <c r="H11" s="108"/>
      <c r="I11" s="107">
        <v>4.5620808950000011</v>
      </c>
      <c r="J11" s="106"/>
      <c r="K11" s="128">
        <f>I11/$I$11</f>
        <v>1</v>
      </c>
      <c r="L11" s="128">
        <f>I11/'סכום נכסי הקרן'!$C$42</f>
        <v>6.2063150938431572E-5</v>
      </c>
    </row>
    <row r="12" spans="2:12" ht="21" customHeight="1">
      <c r="B12" s="109" t="s">
        <v>1983</v>
      </c>
      <c r="C12" s="106"/>
      <c r="D12" s="106"/>
      <c r="E12" s="106"/>
      <c r="F12" s="106"/>
      <c r="G12" s="107"/>
      <c r="H12" s="108"/>
      <c r="I12" s="107">
        <v>4.3168220820000007</v>
      </c>
      <c r="J12" s="106"/>
      <c r="K12" s="128">
        <f t="shared" ref="K12:K15" si="0">I12/$I$11</f>
        <v>0.9462397053790077</v>
      </c>
      <c r="L12" s="128">
        <f>I12/'סכום נכסי הקרן'!$C$42</f>
        <v>5.8726617658874377E-5</v>
      </c>
    </row>
    <row r="13" spans="2:12">
      <c r="B13" s="72" t="s">
        <v>1984</v>
      </c>
      <c r="C13" s="73" t="s">
        <v>1985</v>
      </c>
      <c r="D13" s="86" t="s">
        <v>151</v>
      </c>
      <c r="E13" s="86" t="s">
        <v>128</v>
      </c>
      <c r="F13" s="101">
        <v>44014</v>
      </c>
      <c r="G13" s="83">
        <v>45.234833000000009</v>
      </c>
      <c r="H13" s="85">
        <v>9543.1370999999999</v>
      </c>
      <c r="I13" s="83">
        <v>4.3168220820000007</v>
      </c>
      <c r="J13" s="73"/>
      <c r="K13" s="84">
        <f t="shared" si="0"/>
        <v>0.9462397053790077</v>
      </c>
      <c r="L13" s="84">
        <f>I13/'סכום נכסי הקרן'!$C$42</f>
        <v>5.8726617658874377E-5</v>
      </c>
    </row>
    <row r="14" spans="2:12">
      <c r="B14" s="109" t="s">
        <v>194</v>
      </c>
      <c r="C14" s="106"/>
      <c r="D14" s="106"/>
      <c r="E14" s="106"/>
      <c r="F14" s="106"/>
      <c r="G14" s="107"/>
      <c r="H14" s="108"/>
      <c r="I14" s="107">
        <v>0.24525881300000002</v>
      </c>
      <c r="J14" s="106"/>
      <c r="K14" s="128">
        <f t="shared" si="0"/>
        <v>5.3760294620992237E-2</v>
      </c>
      <c r="L14" s="128">
        <f>I14/'סכום נכסי הקרן'!$C$42</f>
        <v>3.3365332795571925E-6</v>
      </c>
    </row>
    <row r="15" spans="2:12">
      <c r="B15" s="72" t="s">
        <v>1986</v>
      </c>
      <c r="C15" s="73" t="s">
        <v>1987</v>
      </c>
      <c r="D15" s="86" t="s">
        <v>918</v>
      </c>
      <c r="E15" s="86" t="s">
        <v>127</v>
      </c>
      <c r="F15" s="101">
        <v>43879</v>
      </c>
      <c r="G15" s="83">
        <v>129.01187100000004</v>
      </c>
      <c r="H15" s="85">
        <v>55.247199999999999</v>
      </c>
      <c r="I15" s="83">
        <v>0.24525881300000002</v>
      </c>
      <c r="J15" s="73"/>
      <c r="K15" s="84">
        <f t="shared" si="0"/>
        <v>5.3760294620992237E-2</v>
      </c>
      <c r="L15" s="84">
        <f>I15/'סכום נכסי הקרן'!$C$42</f>
        <v>3.3365332795571925E-6</v>
      </c>
    </row>
    <row r="16" spans="2:12">
      <c r="B16" s="88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20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0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0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</row>
    <row r="507" spans="2:12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</row>
    <row r="508" spans="2:12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</row>
    <row r="509" spans="2:12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</row>
    <row r="510" spans="2:12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</row>
    <row r="511" spans="2:12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</row>
    <row r="512" spans="2:12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</row>
    <row r="513" spans="2:12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</row>
    <row r="514" spans="2:12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</row>
    <row r="515" spans="2:12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</row>
    <row r="516" spans="2:12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</row>
    <row r="517" spans="2:12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</row>
    <row r="518" spans="2:12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</row>
    <row r="519" spans="2:12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</row>
    <row r="520" spans="2:12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</row>
    <row r="521" spans="2:12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</row>
    <row r="522" spans="2:12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</row>
    <row r="523" spans="2:12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</row>
    <row r="524" spans="2:12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</row>
    <row r="525" spans="2:12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</row>
    <row r="526" spans="2:12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</row>
    <row r="527" spans="2:12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</row>
    <row r="528" spans="2:12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</row>
    <row r="529" spans="2:12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</row>
    <row r="530" spans="2:12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</row>
    <row r="531" spans="2:12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</row>
    <row r="532" spans="2:12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</row>
    <row r="533" spans="2:12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</row>
    <row r="534" spans="2:12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</row>
    <row r="535" spans="2:12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</row>
    <row r="536" spans="2:12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</row>
    <row r="537" spans="2:12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</row>
    <row r="538" spans="2:12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</row>
    <row r="539" spans="2:12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</row>
    <row r="540" spans="2:12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</row>
    <row r="541" spans="2:12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</row>
    <row r="542" spans="2:12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</row>
    <row r="543" spans="2:12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</row>
    <row r="544" spans="2:12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</row>
    <row r="545" spans="2:12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</row>
    <row r="546" spans="2:12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</row>
    <row r="547" spans="2:12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</row>
    <row r="548" spans="2:12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</row>
    <row r="549" spans="2:12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</row>
    <row r="550" spans="2:12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</row>
    <row r="551" spans="2:12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</row>
    <row r="552" spans="2:12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</row>
    <row r="553" spans="2:12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</row>
    <row r="554" spans="2:12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</row>
    <row r="555" spans="2:12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</row>
    <row r="556" spans="2:12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</row>
    <row r="557" spans="2:12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</row>
    <row r="558" spans="2:12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</row>
    <row r="559" spans="2:12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</row>
    <row r="560" spans="2:12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</row>
    <row r="561" spans="2:12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</row>
    <row r="562" spans="2:12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</row>
    <row r="563" spans="2:12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</row>
    <row r="564" spans="2:12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</row>
    <row r="565" spans="2:12">
      <c r="B565" s="117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</row>
    <row r="566" spans="2:12">
      <c r="B566" s="117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</row>
    <row r="567" spans="2:12">
      <c r="B567" s="117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</row>
    <row r="568" spans="2:12">
      <c r="B568" s="117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</row>
    <row r="569" spans="2:12">
      <c r="B569" s="117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</row>
    <row r="570" spans="2:12">
      <c r="B570" s="117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141</v>
      </c>
      <c r="C1" s="67" t="s" vm="1">
        <v>223</v>
      </c>
    </row>
    <row r="2" spans="2:12">
      <c r="B2" s="46" t="s">
        <v>140</v>
      </c>
      <c r="C2" s="67" t="s">
        <v>224</v>
      </c>
    </row>
    <row r="3" spans="2:12">
      <c r="B3" s="46" t="s">
        <v>142</v>
      </c>
      <c r="C3" s="67" t="s">
        <v>225</v>
      </c>
    </row>
    <row r="4" spans="2:12">
      <c r="B4" s="46" t="s">
        <v>143</v>
      </c>
      <c r="C4" s="67">
        <v>9454</v>
      </c>
    </row>
    <row r="6" spans="2:12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95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199</v>
      </c>
      <c r="H8" s="29" t="s">
        <v>198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2" t="s">
        <v>49</v>
      </c>
      <c r="C11" s="88"/>
      <c r="D11" s="88"/>
      <c r="E11" s="88"/>
      <c r="F11" s="88"/>
      <c r="G11" s="88"/>
      <c r="H11" s="88"/>
      <c r="I11" s="123">
        <v>0</v>
      </c>
      <c r="J11" s="88"/>
      <c r="K11" s="88"/>
      <c r="L11" s="88"/>
    </row>
    <row r="12" spans="2:12" ht="19.5" customHeight="1">
      <c r="B12" s="119" t="s">
        <v>214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9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9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9" t="s">
        <v>205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7"/>
      <c r="D474" s="117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7"/>
      <c r="D475" s="117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7"/>
      <c r="D476" s="117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7"/>
      <c r="D477" s="117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7"/>
      <c r="D478" s="117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7"/>
      <c r="D479" s="117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7"/>
      <c r="D480" s="117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7"/>
      <c r="D481" s="117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7"/>
      <c r="D482" s="117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7"/>
      <c r="D483" s="117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7"/>
      <c r="D484" s="117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7"/>
      <c r="D485" s="117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7"/>
      <c r="D486" s="117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7"/>
      <c r="D487" s="117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7"/>
      <c r="D488" s="117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7"/>
      <c r="D489" s="117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7"/>
      <c r="D490" s="117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7"/>
      <c r="D491" s="117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7"/>
      <c r="D492" s="117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7"/>
      <c r="D493" s="117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7"/>
      <c r="D494" s="117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7"/>
      <c r="D495" s="117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7"/>
      <c r="D496" s="117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7"/>
      <c r="D497" s="117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7"/>
      <c r="D498" s="117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7"/>
      <c r="D499" s="117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7"/>
      <c r="D500" s="117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7"/>
      <c r="D501" s="117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7"/>
      <c r="D502" s="117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7"/>
      <c r="D503" s="117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7"/>
      <c r="D504" s="117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7"/>
      <c r="D505" s="117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B506" s="117"/>
      <c r="C506" s="117"/>
      <c r="D506" s="117"/>
      <c r="E506" s="118"/>
      <c r="F506" s="118"/>
      <c r="G506" s="118"/>
      <c r="H506" s="118"/>
      <c r="I506" s="118"/>
      <c r="J506" s="118"/>
      <c r="K506" s="118"/>
      <c r="L506" s="118"/>
    </row>
    <row r="507" spans="2:12">
      <c r="B507" s="117"/>
      <c r="C507" s="117"/>
      <c r="D507" s="117"/>
      <c r="E507" s="118"/>
      <c r="F507" s="118"/>
      <c r="G507" s="118"/>
      <c r="H507" s="118"/>
      <c r="I507" s="118"/>
      <c r="J507" s="118"/>
      <c r="K507" s="118"/>
      <c r="L507" s="118"/>
    </row>
    <row r="508" spans="2:12">
      <c r="B508" s="117"/>
      <c r="C508" s="117"/>
      <c r="D508" s="117"/>
      <c r="E508" s="118"/>
      <c r="F508" s="118"/>
      <c r="G508" s="118"/>
      <c r="H508" s="118"/>
      <c r="I508" s="118"/>
      <c r="J508" s="118"/>
      <c r="K508" s="118"/>
      <c r="L508" s="118"/>
    </row>
    <row r="509" spans="2:12">
      <c r="B509" s="117"/>
      <c r="C509" s="117"/>
      <c r="D509" s="117"/>
      <c r="E509" s="118"/>
      <c r="F509" s="118"/>
      <c r="G509" s="118"/>
      <c r="H509" s="118"/>
      <c r="I509" s="118"/>
      <c r="J509" s="118"/>
      <c r="K509" s="118"/>
      <c r="L509" s="118"/>
    </row>
    <row r="510" spans="2:12">
      <c r="B510" s="117"/>
      <c r="C510" s="117"/>
      <c r="D510" s="117"/>
      <c r="E510" s="118"/>
      <c r="F510" s="118"/>
      <c r="G510" s="118"/>
      <c r="H510" s="118"/>
      <c r="I510" s="118"/>
      <c r="J510" s="118"/>
      <c r="K510" s="118"/>
      <c r="L510" s="118"/>
    </row>
    <row r="511" spans="2:12">
      <c r="B511" s="117"/>
      <c r="C511" s="117"/>
      <c r="D511" s="117"/>
      <c r="E511" s="118"/>
      <c r="F511" s="118"/>
      <c r="G511" s="118"/>
      <c r="H511" s="118"/>
      <c r="I511" s="118"/>
      <c r="J511" s="118"/>
      <c r="K511" s="118"/>
      <c r="L511" s="118"/>
    </row>
    <row r="512" spans="2:12">
      <c r="B512" s="117"/>
      <c r="C512" s="117"/>
      <c r="D512" s="117"/>
      <c r="E512" s="118"/>
      <c r="F512" s="118"/>
      <c r="G512" s="118"/>
      <c r="H512" s="118"/>
      <c r="I512" s="118"/>
      <c r="J512" s="118"/>
      <c r="K512" s="118"/>
      <c r="L512" s="118"/>
    </row>
    <row r="513" spans="2:12">
      <c r="B513" s="117"/>
      <c r="C513" s="117"/>
      <c r="D513" s="117"/>
      <c r="E513" s="118"/>
      <c r="F513" s="118"/>
      <c r="G513" s="118"/>
      <c r="H513" s="118"/>
      <c r="I513" s="118"/>
      <c r="J513" s="118"/>
      <c r="K513" s="118"/>
      <c r="L513" s="118"/>
    </row>
    <row r="514" spans="2:12">
      <c r="B514" s="117"/>
      <c r="C514" s="117"/>
      <c r="D514" s="117"/>
      <c r="E514" s="118"/>
      <c r="F514" s="118"/>
      <c r="G514" s="118"/>
      <c r="H514" s="118"/>
      <c r="I514" s="118"/>
      <c r="J514" s="118"/>
      <c r="K514" s="118"/>
      <c r="L514" s="118"/>
    </row>
    <row r="515" spans="2:12">
      <c r="B515" s="117"/>
      <c r="C515" s="117"/>
      <c r="D515" s="117"/>
      <c r="E515" s="118"/>
      <c r="F515" s="118"/>
      <c r="G515" s="118"/>
      <c r="H515" s="118"/>
      <c r="I515" s="118"/>
      <c r="J515" s="118"/>
      <c r="K515" s="118"/>
      <c r="L515" s="118"/>
    </row>
    <row r="516" spans="2:12">
      <c r="B516" s="117"/>
      <c r="C516" s="117"/>
      <c r="D516" s="117"/>
      <c r="E516" s="118"/>
      <c r="F516" s="118"/>
      <c r="G516" s="118"/>
      <c r="H516" s="118"/>
      <c r="I516" s="118"/>
      <c r="J516" s="118"/>
      <c r="K516" s="118"/>
      <c r="L516" s="118"/>
    </row>
    <row r="517" spans="2:12">
      <c r="B517" s="117"/>
      <c r="C517" s="117"/>
      <c r="D517" s="117"/>
      <c r="E517" s="118"/>
      <c r="F517" s="118"/>
      <c r="G517" s="118"/>
      <c r="H517" s="118"/>
      <c r="I517" s="118"/>
      <c r="J517" s="118"/>
      <c r="K517" s="118"/>
      <c r="L517" s="118"/>
    </row>
    <row r="518" spans="2:12">
      <c r="B518" s="117"/>
      <c r="C518" s="117"/>
      <c r="D518" s="117"/>
      <c r="E518" s="118"/>
      <c r="F518" s="118"/>
      <c r="G518" s="118"/>
      <c r="H518" s="118"/>
      <c r="I518" s="118"/>
      <c r="J518" s="118"/>
      <c r="K518" s="118"/>
      <c r="L518" s="118"/>
    </row>
    <row r="519" spans="2:12">
      <c r="B519" s="117"/>
      <c r="C519" s="117"/>
      <c r="D519" s="117"/>
      <c r="E519" s="118"/>
      <c r="F519" s="118"/>
      <c r="G519" s="118"/>
      <c r="H519" s="118"/>
      <c r="I519" s="118"/>
      <c r="J519" s="118"/>
      <c r="K519" s="118"/>
      <c r="L519" s="118"/>
    </row>
    <row r="520" spans="2:12">
      <c r="B520" s="117"/>
      <c r="C520" s="117"/>
      <c r="D520" s="117"/>
      <c r="E520" s="118"/>
      <c r="F520" s="118"/>
      <c r="G520" s="118"/>
      <c r="H520" s="118"/>
      <c r="I520" s="118"/>
      <c r="J520" s="118"/>
      <c r="K520" s="118"/>
      <c r="L520" s="118"/>
    </row>
    <row r="521" spans="2:12">
      <c r="B521" s="117"/>
      <c r="C521" s="117"/>
      <c r="D521" s="117"/>
      <c r="E521" s="118"/>
      <c r="F521" s="118"/>
      <c r="G521" s="118"/>
      <c r="H521" s="118"/>
      <c r="I521" s="118"/>
      <c r="J521" s="118"/>
      <c r="K521" s="118"/>
      <c r="L521" s="118"/>
    </row>
    <row r="522" spans="2:12">
      <c r="B522" s="117"/>
      <c r="C522" s="117"/>
      <c r="D522" s="117"/>
      <c r="E522" s="118"/>
      <c r="F522" s="118"/>
      <c r="G522" s="118"/>
      <c r="H522" s="118"/>
      <c r="I522" s="118"/>
      <c r="J522" s="118"/>
      <c r="K522" s="118"/>
      <c r="L522" s="118"/>
    </row>
    <row r="523" spans="2:12">
      <c r="B523" s="117"/>
      <c r="C523" s="117"/>
      <c r="D523" s="117"/>
      <c r="E523" s="118"/>
      <c r="F523" s="118"/>
      <c r="G523" s="118"/>
      <c r="H523" s="118"/>
      <c r="I523" s="118"/>
      <c r="J523" s="118"/>
      <c r="K523" s="118"/>
      <c r="L523" s="118"/>
    </row>
    <row r="524" spans="2:12">
      <c r="B524" s="117"/>
      <c r="C524" s="117"/>
      <c r="D524" s="117"/>
      <c r="E524" s="118"/>
      <c r="F524" s="118"/>
      <c r="G524" s="118"/>
      <c r="H524" s="118"/>
      <c r="I524" s="118"/>
      <c r="J524" s="118"/>
      <c r="K524" s="118"/>
      <c r="L524" s="118"/>
    </row>
    <row r="525" spans="2:12">
      <c r="B525" s="117"/>
      <c r="C525" s="117"/>
      <c r="D525" s="117"/>
      <c r="E525" s="118"/>
      <c r="F525" s="118"/>
      <c r="G525" s="118"/>
      <c r="H525" s="118"/>
      <c r="I525" s="118"/>
      <c r="J525" s="118"/>
      <c r="K525" s="118"/>
      <c r="L525" s="118"/>
    </row>
    <row r="526" spans="2:12">
      <c r="B526" s="117"/>
      <c r="C526" s="117"/>
      <c r="D526" s="117"/>
      <c r="E526" s="118"/>
      <c r="F526" s="118"/>
      <c r="G526" s="118"/>
      <c r="H526" s="118"/>
      <c r="I526" s="118"/>
      <c r="J526" s="118"/>
      <c r="K526" s="118"/>
      <c r="L526" s="118"/>
    </row>
    <row r="527" spans="2:12">
      <c r="B527" s="117"/>
      <c r="C527" s="117"/>
      <c r="D527" s="117"/>
      <c r="E527" s="118"/>
      <c r="F527" s="118"/>
      <c r="G527" s="118"/>
      <c r="H527" s="118"/>
      <c r="I527" s="118"/>
      <c r="J527" s="118"/>
      <c r="K527" s="118"/>
      <c r="L527" s="118"/>
    </row>
    <row r="528" spans="2:12">
      <c r="B528" s="117"/>
      <c r="C528" s="117"/>
      <c r="D528" s="117"/>
      <c r="E528" s="118"/>
      <c r="F528" s="118"/>
      <c r="G528" s="118"/>
      <c r="H528" s="118"/>
      <c r="I528" s="118"/>
      <c r="J528" s="118"/>
      <c r="K528" s="118"/>
      <c r="L528" s="118"/>
    </row>
    <row r="529" spans="2:12">
      <c r="B529" s="117"/>
      <c r="C529" s="117"/>
      <c r="D529" s="117"/>
      <c r="E529" s="118"/>
      <c r="F529" s="118"/>
      <c r="G529" s="118"/>
      <c r="H529" s="118"/>
      <c r="I529" s="118"/>
      <c r="J529" s="118"/>
      <c r="K529" s="118"/>
      <c r="L529" s="118"/>
    </row>
    <row r="530" spans="2:12">
      <c r="B530" s="117"/>
      <c r="C530" s="117"/>
      <c r="D530" s="117"/>
      <c r="E530" s="118"/>
      <c r="F530" s="118"/>
      <c r="G530" s="118"/>
      <c r="H530" s="118"/>
      <c r="I530" s="118"/>
      <c r="J530" s="118"/>
      <c r="K530" s="118"/>
      <c r="L530" s="118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8"/>
  <sheetViews>
    <sheetView rightToLeft="1" topLeftCell="A4" zoomScale="85" zoomScaleNormal="85" workbookViewId="0">
      <selection activeCell="J22" sqref="J22:J5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0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141</v>
      </c>
      <c r="C1" s="67" t="s" vm="1">
        <v>223</v>
      </c>
    </row>
    <row r="2" spans="2:12">
      <c r="B2" s="46" t="s">
        <v>140</v>
      </c>
      <c r="C2" s="67" t="s">
        <v>224</v>
      </c>
    </row>
    <row r="3" spans="2:12">
      <c r="B3" s="46" t="s">
        <v>142</v>
      </c>
      <c r="C3" s="67" t="s">
        <v>225</v>
      </c>
    </row>
    <row r="4" spans="2:12">
      <c r="B4" s="46" t="s">
        <v>143</v>
      </c>
      <c r="C4" s="67">
        <v>9454</v>
      </c>
    </row>
    <row r="6" spans="2:12" ht="26.25" customHeight="1">
      <c r="B6" s="135" t="s">
        <v>168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s="3" customFormat="1" ht="63">
      <c r="B7" s="66" t="s">
        <v>110</v>
      </c>
      <c r="C7" s="49" t="s">
        <v>44</v>
      </c>
      <c r="D7" s="49" t="s">
        <v>112</v>
      </c>
      <c r="E7" s="49" t="s">
        <v>14</v>
      </c>
      <c r="F7" s="49" t="s">
        <v>66</v>
      </c>
      <c r="G7" s="49" t="s">
        <v>98</v>
      </c>
      <c r="H7" s="49" t="s">
        <v>16</v>
      </c>
      <c r="I7" s="49" t="s">
        <v>18</v>
      </c>
      <c r="J7" s="49" t="s">
        <v>61</v>
      </c>
      <c r="K7" s="49" t="s">
        <v>144</v>
      </c>
      <c r="L7" s="51" t="s">
        <v>145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</f>
        <v>8021.4073777309995</v>
      </c>
      <c r="K10" s="78">
        <f>J10/$J$10</f>
        <v>1</v>
      </c>
      <c r="L10" s="78">
        <f>J10/'סכום נכסי הקרן'!$C$42</f>
        <v>0.1091242852287843</v>
      </c>
    </row>
    <row r="11" spans="2:12">
      <c r="B11" s="70" t="s">
        <v>193</v>
      </c>
      <c r="C11" s="71"/>
      <c r="D11" s="71"/>
      <c r="E11" s="71"/>
      <c r="F11" s="71"/>
      <c r="G11" s="71"/>
      <c r="H11" s="71"/>
      <c r="I11" s="71"/>
      <c r="J11" s="80">
        <f>J12+J21</f>
        <v>8021.4073777309995</v>
      </c>
      <c r="K11" s="81">
        <f t="shared" ref="K11:K19" si="0">J11/$J$10</f>
        <v>1</v>
      </c>
      <c r="L11" s="81">
        <f>J11/'סכום נכסי הקרן'!$C$42</f>
        <v>0.1091242852287843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f>SUM(J13:J19)</f>
        <v>4477.2938078260004</v>
      </c>
      <c r="K12" s="81">
        <f t="shared" si="0"/>
        <v>0.55816811152813983</v>
      </c>
      <c r="L12" s="81">
        <f>J12/'סכום נכסי הקרן'!$C$42</f>
        <v>6.0909696208008617E-2</v>
      </c>
    </row>
    <row r="13" spans="2:12">
      <c r="B13" s="76" t="s">
        <v>2363</v>
      </c>
      <c r="C13" s="73" t="s">
        <v>2357</v>
      </c>
      <c r="D13" s="73">
        <v>10</v>
      </c>
      <c r="E13" s="73" t="s">
        <v>310</v>
      </c>
      <c r="F13" s="73" t="s">
        <v>311</v>
      </c>
      <c r="G13" s="86" t="s">
        <v>128</v>
      </c>
      <c r="H13" s="87">
        <v>0</v>
      </c>
      <c r="I13" s="87">
        <v>0</v>
      </c>
      <c r="J13" s="83">
        <v>17.706811843000004</v>
      </c>
      <c r="K13" s="84">
        <f t="shared" si="0"/>
        <v>2.2074445305143818E-3</v>
      </c>
      <c r="L13" s="84">
        <f>J13/'סכום נכסי הקרן'!$C$42</f>
        <v>2.4088580657457122E-4</v>
      </c>
    </row>
    <row r="14" spans="2:12">
      <c r="B14" s="76" t="s">
        <v>2358</v>
      </c>
      <c r="C14" s="73" t="s">
        <v>2359</v>
      </c>
      <c r="D14" s="73">
        <v>11</v>
      </c>
      <c r="E14" s="73" t="s">
        <v>310</v>
      </c>
      <c r="F14" s="73" t="s">
        <v>311</v>
      </c>
      <c r="G14" s="86" t="s">
        <v>128</v>
      </c>
      <c r="H14" s="87">
        <v>0</v>
      </c>
      <c r="I14" s="87">
        <v>0</v>
      </c>
      <c r="J14" s="83">
        <v>7.7530590330000013</v>
      </c>
      <c r="K14" s="84">
        <f t="shared" si="0"/>
        <v>9.6654597727127212E-4</v>
      </c>
      <c r="L14" s="84">
        <f>J14/'סכום נכסי הקרן'!$C$42</f>
        <v>1.0547363891048436E-4</v>
      </c>
    </row>
    <row r="15" spans="2:12">
      <c r="B15" s="76" t="s">
        <v>2360</v>
      </c>
      <c r="C15" s="73" t="s">
        <v>2361</v>
      </c>
      <c r="D15" s="73">
        <v>12</v>
      </c>
      <c r="E15" s="73" t="s">
        <v>310</v>
      </c>
      <c r="F15" s="73" t="s">
        <v>311</v>
      </c>
      <c r="G15" s="86" t="s">
        <v>128</v>
      </c>
      <c r="H15" s="87">
        <v>0</v>
      </c>
      <c r="I15" s="87">
        <v>0</v>
      </c>
      <c r="J15" s="83">
        <v>68.990340000000018</v>
      </c>
      <c r="K15" s="84">
        <f t="shared" si="0"/>
        <v>8.600777488440587E-3</v>
      </c>
      <c r="L15" s="84">
        <f>J15/'סכום נכסי הקרן'!$C$42</f>
        <v>9.3855369583789757E-4</v>
      </c>
    </row>
    <row r="16" spans="2:12">
      <c r="B16" s="76" t="s">
        <v>2360</v>
      </c>
      <c r="C16" s="73" t="s">
        <v>2362</v>
      </c>
      <c r="D16" s="73">
        <v>12</v>
      </c>
      <c r="E16" s="73" t="s">
        <v>310</v>
      </c>
      <c r="F16" s="73" t="s">
        <v>311</v>
      </c>
      <c r="G16" s="86" t="s">
        <v>128</v>
      </c>
      <c r="H16" s="87">
        <v>0</v>
      </c>
      <c r="I16" s="87">
        <v>0</v>
      </c>
      <c r="J16" s="83">
        <v>125.50533207500001</v>
      </c>
      <c r="K16" s="84">
        <f t="shared" si="0"/>
        <v>1.5646298232331077E-2</v>
      </c>
      <c r="L16" s="84">
        <f>J16/'סכום נכסי הקרן'!$C$42</f>
        <v>1.7073911110795201E-3</v>
      </c>
    </row>
    <row r="17" spans="2:12">
      <c r="B17" s="76" t="s">
        <v>2363</v>
      </c>
      <c r="C17" s="73" t="s">
        <v>2364</v>
      </c>
      <c r="D17" s="73">
        <v>10</v>
      </c>
      <c r="E17" s="73" t="s">
        <v>310</v>
      </c>
      <c r="F17" s="73" t="s">
        <v>311</v>
      </c>
      <c r="G17" s="86" t="s">
        <v>128</v>
      </c>
      <c r="H17" s="87">
        <v>0</v>
      </c>
      <c r="I17" s="87">
        <v>0</v>
      </c>
      <c r="J17" s="83">
        <v>768.41581331900022</v>
      </c>
      <c r="K17" s="84">
        <f t="shared" si="0"/>
        <v>9.5795634996954926E-2</v>
      </c>
      <c r="L17" s="84">
        <f>J17/'סכום נכסי הקרן'!$C$42</f>
        <v>1.045363019708022E-2</v>
      </c>
    </row>
    <row r="18" spans="2:12">
      <c r="B18" s="76" t="s">
        <v>2363</v>
      </c>
      <c r="C18" s="73" t="s">
        <v>2365</v>
      </c>
      <c r="D18" s="73">
        <v>10</v>
      </c>
      <c r="E18" s="73" t="s">
        <v>310</v>
      </c>
      <c r="F18" s="73" t="s">
        <v>311</v>
      </c>
      <c r="G18" s="86" t="s">
        <v>128</v>
      </c>
      <c r="H18" s="87">
        <v>0</v>
      </c>
      <c r="I18" s="87">
        <v>0</v>
      </c>
      <c r="J18" s="83">
        <v>3359.4201000000007</v>
      </c>
      <c r="K18" s="84">
        <f t="shared" si="0"/>
        <v>0.41880681803126096</v>
      </c>
      <c r="L18" s="84">
        <f>J18/'סכום נכסי הקרן'!$C$42</f>
        <v>4.570199466660288E-2</v>
      </c>
    </row>
    <row r="19" spans="2:12">
      <c r="B19" s="76" t="s">
        <v>2366</v>
      </c>
      <c r="C19" s="73" t="s">
        <v>2367</v>
      </c>
      <c r="D19" s="73">
        <v>20</v>
      </c>
      <c r="E19" s="73" t="s">
        <v>310</v>
      </c>
      <c r="F19" s="73" t="s">
        <v>311</v>
      </c>
      <c r="G19" s="86" t="s">
        <v>128</v>
      </c>
      <c r="H19" s="87">
        <v>0</v>
      </c>
      <c r="I19" s="87">
        <v>0</v>
      </c>
      <c r="J19" s="83">
        <v>129.50235155600004</v>
      </c>
      <c r="K19" s="84">
        <f t="shared" si="0"/>
        <v>1.6144592271366737E-2</v>
      </c>
      <c r="L19" s="84">
        <f>J19/'סכום נכסי הקרן'!$C$42</f>
        <v>1.7617670919230506E-3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42</v>
      </c>
      <c r="C21" s="71"/>
      <c r="D21" s="71"/>
      <c r="E21" s="71"/>
      <c r="F21" s="71"/>
      <c r="G21" s="71"/>
      <c r="H21" s="71"/>
      <c r="I21" s="71"/>
      <c r="J21" s="80">
        <f>SUM(J22:J50)</f>
        <v>3544.1135699049992</v>
      </c>
      <c r="K21" s="81">
        <f t="shared" ref="K21:K50" si="1">J21/$J$10</f>
        <v>0.44183188847186017</v>
      </c>
      <c r="L21" s="81">
        <f>J21/'סכום נכסי הקרן'!$C$42</f>
        <v>4.8214589020775675E-2</v>
      </c>
    </row>
    <row r="22" spans="2:12">
      <c r="B22" s="76" t="s">
        <v>2360</v>
      </c>
      <c r="C22" s="73" t="s">
        <v>2369</v>
      </c>
      <c r="D22" s="73">
        <v>12</v>
      </c>
      <c r="E22" s="73" t="s">
        <v>310</v>
      </c>
      <c r="F22" s="73" t="s">
        <v>311</v>
      </c>
      <c r="G22" s="86" t="s">
        <v>131</v>
      </c>
      <c r="H22" s="87">
        <v>0</v>
      </c>
      <c r="I22" s="87">
        <v>0</v>
      </c>
      <c r="J22" s="83">
        <v>0.75817000000000001</v>
      </c>
      <c r="K22" s="84">
        <f t="shared" si="1"/>
        <v>9.4518326310770429E-5</v>
      </c>
      <c r="L22" s="84">
        <f>J22/'סכום נכסי הקרן'!$C$42</f>
        <v>1.031424479968382E-5</v>
      </c>
    </row>
    <row r="23" spans="2:12">
      <c r="B23" s="76" t="s">
        <v>2360</v>
      </c>
      <c r="C23" s="73" t="s">
        <v>2370</v>
      </c>
      <c r="D23" s="73">
        <v>12</v>
      </c>
      <c r="E23" s="73" t="s">
        <v>310</v>
      </c>
      <c r="F23" s="73" t="s">
        <v>311</v>
      </c>
      <c r="G23" s="86" t="s">
        <v>129</v>
      </c>
      <c r="H23" s="87">
        <v>0</v>
      </c>
      <c r="I23" s="87">
        <v>0</v>
      </c>
      <c r="J23" s="83">
        <v>21.994599999999998</v>
      </c>
      <c r="K23" s="84">
        <f t="shared" si="1"/>
        <v>2.7419876543187823E-3</v>
      </c>
      <c r="L23" s="84">
        <f>J23/'סכום נכסי הקרן'!$C$42</f>
        <v>2.9921744288368801E-4</v>
      </c>
    </row>
    <row r="24" spans="2:12">
      <c r="B24" s="76" t="s">
        <v>2360</v>
      </c>
      <c r="C24" s="73" t="s">
        <v>2371</v>
      </c>
      <c r="D24" s="73">
        <v>12</v>
      </c>
      <c r="E24" s="73" t="s">
        <v>310</v>
      </c>
      <c r="F24" s="73" t="s">
        <v>311</v>
      </c>
      <c r="G24" s="86" t="s">
        <v>127</v>
      </c>
      <c r="H24" s="87">
        <v>0</v>
      </c>
      <c r="I24" s="87">
        <v>0</v>
      </c>
      <c r="J24" s="83">
        <v>759.88909999999998</v>
      </c>
      <c r="K24" s="84">
        <f t="shared" si="1"/>
        <v>9.4732640323143436E-2</v>
      </c>
      <c r="L24" s="84">
        <f>J24/'סכום נכסי הקרן'!$C$42</f>
        <v>1.0337631663098538E-2</v>
      </c>
    </row>
    <row r="25" spans="2:12">
      <c r="B25" s="76" t="s">
        <v>2360</v>
      </c>
      <c r="C25" s="73" t="s">
        <v>2372</v>
      </c>
      <c r="D25" s="73">
        <v>12</v>
      </c>
      <c r="E25" s="73" t="s">
        <v>310</v>
      </c>
      <c r="F25" s="73" t="s">
        <v>311</v>
      </c>
      <c r="G25" s="86" t="s">
        <v>136</v>
      </c>
      <c r="H25" s="87">
        <v>0</v>
      </c>
      <c r="I25" s="87">
        <v>0</v>
      </c>
      <c r="J25" s="83">
        <v>9.4429000000000014E-5</v>
      </c>
      <c r="K25" s="84">
        <f t="shared" si="1"/>
        <v>1.1772123712623478E-8</v>
      </c>
      <c r="L25" s="84">
        <f>J25/'סכום נכסי הקרן'!$C$42</f>
        <v>1.2846245857648595E-9</v>
      </c>
    </row>
    <row r="26" spans="2:12">
      <c r="B26" s="76" t="s">
        <v>2360</v>
      </c>
      <c r="C26" s="73" t="s">
        <v>2373</v>
      </c>
      <c r="D26" s="73">
        <v>12</v>
      </c>
      <c r="E26" s="73" t="s">
        <v>310</v>
      </c>
      <c r="F26" s="73" t="s">
        <v>311</v>
      </c>
      <c r="G26" s="86" t="s">
        <v>130</v>
      </c>
      <c r="H26" s="87">
        <v>0</v>
      </c>
      <c r="I26" s="87">
        <v>0</v>
      </c>
      <c r="J26" s="83">
        <v>1.4329400000000001</v>
      </c>
      <c r="K26" s="84">
        <f t="shared" si="1"/>
        <v>1.7863947466103299E-4</v>
      </c>
      <c r="L26" s="84">
        <f>J26/'סכום נכסי הקרן'!$C$42</f>
        <v>1.949390498603075E-5</v>
      </c>
    </row>
    <row r="27" spans="2:12">
      <c r="B27" s="76" t="s">
        <v>2363</v>
      </c>
      <c r="C27" s="73" t="s">
        <v>2374</v>
      </c>
      <c r="D27" s="73">
        <v>10</v>
      </c>
      <c r="E27" s="73" t="s">
        <v>310</v>
      </c>
      <c r="F27" s="73" t="s">
        <v>311</v>
      </c>
      <c r="G27" s="86" t="s">
        <v>1524</v>
      </c>
      <c r="H27" s="87">
        <v>0</v>
      </c>
      <c r="I27" s="87">
        <v>0</v>
      </c>
      <c r="J27" s="83">
        <v>-2.0770000000000002E-6</v>
      </c>
      <c r="K27" s="84">
        <f t="shared" si="1"/>
        <v>-2.589321177934635E-10</v>
      </c>
      <c r="L27" s="84">
        <f>J27/'סכום נכסי הקרן'!$C$42</f>
        <v>-2.8255782276987082E-11</v>
      </c>
    </row>
    <row r="28" spans="2:12">
      <c r="B28" s="76" t="s">
        <v>2363</v>
      </c>
      <c r="C28" s="73" t="s">
        <v>2375</v>
      </c>
      <c r="D28" s="73">
        <v>10</v>
      </c>
      <c r="E28" s="73" t="s">
        <v>310</v>
      </c>
      <c r="F28" s="73" t="s">
        <v>311</v>
      </c>
      <c r="G28" s="86" t="s">
        <v>129</v>
      </c>
      <c r="H28" s="87">
        <v>0</v>
      </c>
      <c r="I28" s="87">
        <v>0</v>
      </c>
      <c r="J28" s="83">
        <v>4.3940000000000001</v>
      </c>
      <c r="K28" s="84">
        <f t="shared" si="1"/>
        <v>5.4778417216392802E-4</v>
      </c>
      <c r="L28" s="84">
        <f>J28/'סכום נכסי הקרן'!$C$42</f>
        <v>5.9776556247029962E-5</v>
      </c>
    </row>
    <row r="29" spans="2:12">
      <c r="B29" s="76" t="s">
        <v>2363</v>
      </c>
      <c r="C29" s="73" t="s">
        <v>2376</v>
      </c>
      <c r="D29" s="73">
        <v>10</v>
      </c>
      <c r="E29" s="73" t="s">
        <v>310</v>
      </c>
      <c r="F29" s="73" t="s">
        <v>311</v>
      </c>
      <c r="G29" s="86" t="s">
        <v>132</v>
      </c>
      <c r="H29" s="87">
        <v>0</v>
      </c>
      <c r="I29" s="87">
        <v>0</v>
      </c>
      <c r="J29" s="83">
        <v>6.6730100000000003E-4</v>
      </c>
      <c r="K29" s="84">
        <f t="shared" si="1"/>
        <v>8.3190014990705806E-8</v>
      </c>
      <c r="L29" s="84">
        <f>J29/'סכום נכסי הקרן'!$C$42</f>
        <v>9.0780509240326226E-9</v>
      </c>
    </row>
    <row r="30" spans="2:12">
      <c r="B30" s="76" t="s">
        <v>2363</v>
      </c>
      <c r="C30" s="73" t="s">
        <v>2377</v>
      </c>
      <c r="D30" s="73">
        <v>10</v>
      </c>
      <c r="E30" s="73" t="s">
        <v>310</v>
      </c>
      <c r="F30" s="73" t="s">
        <v>311</v>
      </c>
      <c r="G30" s="86" t="s">
        <v>130</v>
      </c>
      <c r="H30" s="87">
        <v>0</v>
      </c>
      <c r="I30" s="87">
        <v>0</v>
      </c>
      <c r="J30" s="83">
        <v>44.441572438000009</v>
      </c>
      <c r="K30" s="84">
        <f t="shared" si="1"/>
        <v>5.5403709530298297E-3</v>
      </c>
      <c r="L30" s="84">
        <f>J30/'סכום נכסי הקרן'!$C$42</f>
        <v>6.0458902015169866E-4</v>
      </c>
    </row>
    <row r="31" spans="2:12">
      <c r="B31" s="76" t="s">
        <v>2363</v>
      </c>
      <c r="C31" s="73" t="s">
        <v>2378</v>
      </c>
      <c r="D31" s="73">
        <v>10</v>
      </c>
      <c r="E31" s="73" t="s">
        <v>310</v>
      </c>
      <c r="F31" s="73" t="s">
        <v>311</v>
      </c>
      <c r="G31" s="86" t="s">
        <v>129</v>
      </c>
      <c r="H31" s="87">
        <v>0</v>
      </c>
      <c r="I31" s="87">
        <v>0</v>
      </c>
      <c r="J31" s="83">
        <v>60.553847093000009</v>
      </c>
      <c r="K31" s="84">
        <f t="shared" si="1"/>
        <v>7.5490302688165879E-3</v>
      </c>
      <c r="L31" s="84">
        <f>J31/'סכום נכסי הקרן'!$C$42</f>
        <v>8.237825322550675E-4</v>
      </c>
    </row>
    <row r="32" spans="2:12">
      <c r="B32" s="76" t="s">
        <v>2363</v>
      </c>
      <c r="C32" s="73" t="s">
        <v>2379</v>
      </c>
      <c r="D32" s="73">
        <v>10</v>
      </c>
      <c r="E32" s="73" t="s">
        <v>310</v>
      </c>
      <c r="F32" s="73" t="s">
        <v>311</v>
      </c>
      <c r="G32" s="86" t="s">
        <v>130</v>
      </c>
      <c r="H32" s="87">
        <v>0</v>
      </c>
      <c r="I32" s="87">
        <v>0</v>
      </c>
      <c r="J32" s="83">
        <v>0.65400000000000003</v>
      </c>
      <c r="K32" s="84">
        <f t="shared" si="1"/>
        <v>8.1531827172327923E-5</v>
      </c>
      <c r="L32" s="84">
        <f>J32/'סכום נכסי הקרן'!$C$42</f>
        <v>8.8971023635770583E-6</v>
      </c>
    </row>
    <row r="33" spans="2:12">
      <c r="B33" s="76" t="s">
        <v>2363</v>
      </c>
      <c r="C33" s="73" t="s">
        <v>2380</v>
      </c>
      <c r="D33" s="73">
        <v>10</v>
      </c>
      <c r="E33" s="73" t="s">
        <v>310</v>
      </c>
      <c r="F33" s="73" t="s">
        <v>311</v>
      </c>
      <c r="G33" s="86" t="s">
        <v>133</v>
      </c>
      <c r="H33" s="87">
        <v>0</v>
      </c>
      <c r="I33" s="87">
        <v>0</v>
      </c>
      <c r="J33" s="83">
        <v>1.0261700000000001E-4</v>
      </c>
      <c r="K33" s="84">
        <f t="shared" si="1"/>
        <v>1.279289221550883E-8</v>
      </c>
      <c r="L33" s="84">
        <f>J33/'סכום נכסי הקרן'!$C$42</f>
        <v>1.3960152190262799E-9</v>
      </c>
    </row>
    <row r="34" spans="2:12">
      <c r="B34" s="76" t="s">
        <v>2363</v>
      </c>
      <c r="C34" s="73" t="s">
        <v>2381</v>
      </c>
      <c r="D34" s="73">
        <v>10</v>
      </c>
      <c r="E34" s="73" t="s">
        <v>310</v>
      </c>
      <c r="F34" s="73" t="s">
        <v>311</v>
      </c>
      <c r="G34" s="86" t="s">
        <v>127</v>
      </c>
      <c r="H34" s="87">
        <v>0</v>
      </c>
      <c r="I34" s="87">
        <v>0</v>
      </c>
      <c r="J34" s="83">
        <v>366.45562999999999</v>
      </c>
      <c r="K34" s="84">
        <f t="shared" si="1"/>
        <v>4.5684705032854045E-2</v>
      </c>
      <c r="L34" s="84">
        <f>J34/'סכום נכסי הקרן'!$C$42</f>
        <v>4.9853107825980425E-3</v>
      </c>
    </row>
    <row r="35" spans="2:12">
      <c r="B35" s="76" t="s">
        <v>2363</v>
      </c>
      <c r="C35" s="73" t="s">
        <v>2382</v>
      </c>
      <c r="D35" s="73">
        <v>10</v>
      </c>
      <c r="E35" s="73" t="s">
        <v>310</v>
      </c>
      <c r="F35" s="73" t="s">
        <v>311</v>
      </c>
      <c r="G35" s="86" t="s">
        <v>127</v>
      </c>
      <c r="H35" s="87">
        <v>0</v>
      </c>
      <c r="I35" s="87">
        <v>0</v>
      </c>
      <c r="J35" s="83">
        <v>2144.9397403990001</v>
      </c>
      <c r="K35" s="84">
        <f t="shared" si="1"/>
        <v>0.26740192080928016</v>
      </c>
      <c r="L35" s="84">
        <f>J35/'סכום נכסי הקרן'!$C$42</f>
        <v>2.9180043477116675E-2</v>
      </c>
    </row>
    <row r="36" spans="2:12">
      <c r="B36" s="76" t="s">
        <v>2363</v>
      </c>
      <c r="C36" s="73" t="s">
        <v>2383</v>
      </c>
      <c r="D36" s="73">
        <v>10</v>
      </c>
      <c r="E36" s="73" t="s">
        <v>310</v>
      </c>
      <c r="F36" s="73" t="s">
        <v>311</v>
      </c>
      <c r="G36" s="86" t="s">
        <v>131</v>
      </c>
      <c r="H36" s="87">
        <v>0</v>
      </c>
      <c r="I36" s="87">
        <v>0</v>
      </c>
      <c r="J36" s="83">
        <v>9.7910000000000025E-2</v>
      </c>
      <c r="K36" s="84">
        <f t="shared" si="1"/>
        <v>1.2206087459392399E-5</v>
      </c>
      <c r="L36" s="84">
        <f>J36/'סכום נכסי הקרן'!$C$42</f>
        <v>1.3319805694462231E-6</v>
      </c>
    </row>
    <row r="37" spans="2:12">
      <c r="B37" s="76" t="s">
        <v>2363</v>
      </c>
      <c r="C37" s="73" t="s">
        <v>2384</v>
      </c>
      <c r="D37" s="73">
        <v>10</v>
      </c>
      <c r="E37" s="73" t="s">
        <v>310</v>
      </c>
      <c r="F37" s="73" t="s">
        <v>311</v>
      </c>
      <c r="G37" s="86" t="s">
        <v>131</v>
      </c>
      <c r="H37" s="87">
        <v>0</v>
      </c>
      <c r="I37" s="87">
        <v>0</v>
      </c>
      <c r="J37" s="83">
        <v>2.2900000000000003E-7</v>
      </c>
      <c r="K37" s="84">
        <f t="shared" si="1"/>
        <v>2.8548606150555196E-11</v>
      </c>
      <c r="L37" s="84">
        <f>J37/'סכום נכסי הקרן'!$C$42</f>
        <v>3.1153462404574105E-12</v>
      </c>
    </row>
    <row r="38" spans="2:12">
      <c r="B38" s="76" t="s">
        <v>2363</v>
      </c>
      <c r="C38" s="73" t="s">
        <v>2385</v>
      </c>
      <c r="D38" s="73">
        <v>10</v>
      </c>
      <c r="E38" s="73" t="s">
        <v>310</v>
      </c>
      <c r="F38" s="73" t="s">
        <v>311</v>
      </c>
      <c r="G38" s="86" t="s">
        <v>134</v>
      </c>
      <c r="H38" s="87">
        <v>0</v>
      </c>
      <c r="I38" s="87">
        <v>0</v>
      </c>
      <c r="J38" s="83">
        <v>5.6000000000000005E-8</v>
      </c>
      <c r="K38" s="84">
        <f t="shared" si="1"/>
        <v>6.9813185346335845E-12</v>
      </c>
      <c r="L38" s="84">
        <f>J38/'סכום נכסי הקרן'!$C$42</f>
        <v>7.6183139504635367E-13</v>
      </c>
    </row>
    <row r="39" spans="2:12">
      <c r="B39" s="76" t="s">
        <v>2363</v>
      </c>
      <c r="C39" s="73" t="s">
        <v>2386</v>
      </c>
      <c r="D39" s="73">
        <v>10</v>
      </c>
      <c r="E39" s="73" t="s">
        <v>310</v>
      </c>
      <c r="F39" s="73" t="s">
        <v>311</v>
      </c>
      <c r="G39" s="86" t="s">
        <v>135</v>
      </c>
      <c r="H39" s="87">
        <v>0</v>
      </c>
      <c r="I39" s="87">
        <v>0</v>
      </c>
      <c r="J39" s="83">
        <v>0.30536000000000008</v>
      </c>
      <c r="K39" s="84">
        <f t="shared" si="1"/>
        <v>3.8068132638137705E-5</v>
      </c>
      <c r="L39" s="84">
        <f>J39/'סכום נכסי הקרן'!$C$42</f>
        <v>4.1541577641313321E-6</v>
      </c>
    </row>
    <row r="40" spans="2:12">
      <c r="B40" s="76" t="s">
        <v>2363</v>
      </c>
      <c r="C40" s="73" t="s">
        <v>2387</v>
      </c>
      <c r="D40" s="73">
        <v>10</v>
      </c>
      <c r="E40" s="73" t="s">
        <v>310</v>
      </c>
      <c r="F40" s="73" t="s">
        <v>311</v>
      </c>
      <c r="G40" s="86" t="s">
        <v>136</v>
      </c>
      <c r="H40" s="87">
        <v>0</v>
      </c>
      <c r="I40" s="87">
        <v>0</v>
      </c>
      <c r="J40" s="83">
        <v>1.9559787800000006</v>
      </c>
      <c r="K40" s="84">
        <f t="shared" si="1"/>
        <v>2.438448376814998E-4</v>
      </c>
      <c r="L40" s="84">
        <f>J40/'סכום נכסי הקרן'!$C$42</f>
        <v>2.6609393618722593E-5</v>
      </c>
    </row>
    <row r="41" spans="2:12">
      <c r="B41" s="76" t="s">
        <v>2366</v>
      </c>
      <c r="C41" s="73" t="s">
        <v>2388</v>
      </c>
      <c r="D41" s="73">
        <v>20</v>
      </c>
      <c r="E41" s="73" t="s">
        <v>310</v>
      </c>
      <c r="F41" s="73" t="s">
        <v>311</v>
      </c>
      <c r="G41" s="86" t="s">
        <v>129</v>
      </c>
      <c r="H41" s="87">
        <v>0</v>
      </c>
      <c r="I41" s="87">
        <v>0</v>
      </c>
      <c r="J41" s="83">
        <v>1.0565798E-2</v>
      </c>
      <c r="K41" s="84">
        <f t="shared" si="1"/>
        <v>1.3172000251891866E-6</v>
      </c>
      <c r="L41" s="84">
        <f>J41/'סכום נכסי הקרן'!$C$42</f>
        <v>1.4373851125210664E-7</v>
      </c>
    </row>
    <row r="42" spans="2:12">
      <c r="B42" s="76" t="s">
        <v>2366</v>
      </c>
      <c r="C42" s="73" t="s">
        <v>2389</v>
      </c>
      <c r="D42" s="73">
        <v>20</v>
      </c>
      <c r="E42" s="73" t="s">
        <v>310</v>
      </c>
      <c r="F42" s="73" t="s">
        <v>311</v>
      </c>
      <c r="G42" s="86" t="s">
        <v>136</v>
      </c>
      <c r="H42" s="87">
        <v>0</v>
      </c>
      <c r="I42" s="87">
        <v>0</v>
      </c>
      <c r="J42" s="83">
        <v>0.45666271000000008</v>
      </c>
      <c r="K42" s="84">
        <f t="shared" si="1"/>
        <v>5.6930497167839319E-5</v>
      </c>
      <c r="L42" s="84">
        <f>J42/'סכום נכסי הקרן'!$C$42</f>
        <v>6.2124998111597941E-6</v>
      </c>
    </row>
    <row r="43" spans="2:12">
      <c r="B43" s="76" t="s">
        <v>2366</v>
      </c>
      <c r="C43" s="73" t="s">
        <v>2390</v>
      </c>
      <c r="D43" s="73">
        <v>20</v>
      </c>
      <c r="E43" s="73" t="s">
        <v>310</v>
      </c>
      <c r="F43" s="73" t="s">
        <v>311</v>
      </c>
      <c r="G43" s="86" t="s">
        <v>131</v>
      </c>
      <c r="H43" s="87">
        <v>0</v>
      </c>
      <c r="I43" s="87">
        <v>0</v>
      </c>
      <c r="J43" s="83">
        <v>4.3924680000000009E-3</v>
      </c>
      <c r="K43" s="84">
        <f t="shared" si="1"/>
        <v>5.4759318323544488E-7</v>
      </c>
      <c r="L43" s="84">
        <f>J43/'סכום נכסי הקרן'!$C$42</f>
        <v>5.9755714716722637E-8</v>
      </c>
    </row>
    <row r="44" spans="2:12">
      <c r="B44" s="76" t="s">
        <v>2366</v>
      </c>
      <c r="C44" s="73" t="s">
        <v>2391</v>
      </c>
      <c r="D44" s="73">
        <v>20</v>
      </c>
      <c r="E44" s="73" t="s">
        <v>310</v>
      </c>
      <c r="F44" s="73" t="s">
        <v>311</v>
      </c>
      <c r="G44" s="86" t="s">
        <v>129</v>
      </c>
      <c r="H44" s="87">
        <v>0</v>
      </c>
      <c r="I44" s="87">
        <v>0</v>
      </c>
      <c r="J44" s="83">
        <v>1.1235585000000001E-2</v>
      </c>
      <c r="K44" s="84">
        <f t="shared" si="1"/>
        <v>1.4006999608562693E-6</v>
      </c>
      <c r="L44" s="84">
        <f>J44/'סכום נכסי הקרן'!$C$42</f>
        <v>1.5285038204842652E-7</v>
      </c>
    </row>
    <row r="45" spans="2:12">
      <c r="B45" s="76" t="s">
        <v>2366</v>
      </c>
      <c r="C45" s="73" t="s">
        <v>2392</v>
      </c>
      <c r="D45" s="73">
        <v>20</v>
      </c>
      <c r="E45" s="73" t="s">
        <v>310</v>
      </c>
      <c r="F45" s="73" t="s">
        <v>311</v>
      </c>
      <c r="G45" s="86" t="s">
        <v>133</v>
      </c>
      <c r="H45" s="87">
        <v>0</v>
      </c>
      <c r="I45" s="87">
        <v>0</v>
      </c>
      <c r="J45" s="83">
        <v>6.0000000000000008E-8</v>
      </c>
      <c r="K45" s="84">
        <f t="shared" si="1"/>
        <v>7.4799841442502694E-12</v>
      </c>
      <c r="L45" s="84">
        <f>J45/'סכום נכסי הקרן'!$C$42</f>
        <v>8.1624792326395034E-13</v>
      </c>
    </row>
    <row r="46" spans="2:12">
      <c r="B46" s="76" t="s">
        <v>2366</v>
      </c>
      <c r="C46" s="73" t="s">
        <v>2393</v>
      </c>
      <c r="D46" s="73">
        <v>20</v>
      </c>
      <c r="E46" s="73" t="s">
        <v>310</v>
      </c>
      <c r="F46" s="73" t="s">
        <v>311</v>
      </c>
      <c r="G46" s="86" t="s">
        <v>127</v>
      </c>
      <c r="H46" s="87">
        <v>0</v>
      </c>
      <c r="I46" s="87">
        <v>0</v>
      </c>
      <c r="J46" s="83">
        <v>55.592131140000014</v>
      </c>
      <c r="K46" s="84">
        <f t="shared" si="1"/>
        <v>6.9304709912046949E-3</v>
      </c>
      <c r="L46" s="84">
        <f>J46/'סכום נכסי הקרן'!$C$42</f>
        <v>7.5628269321403657E-4</v>
      </c>
    </row>
    <row r="47" spans="2:12">
      <c r="B47" s="76" t="s">
        <v>2366</v>
      </c>
      <c r="C47" s="73" t="s">
        <v>2368</v>
      </c>
      <c r="D47" s="73">
        <v>20</v>
      </c>
      <c r="E47" s="73" t="s">
        <v>310</v>
      </c>
      <c r="F47" s="73" t="s">
        <v>311</v>
      </c>
      <c r="G47" s="86" t="s">
        <v>130</v>
      </c>
      <c r="H47" s="87">
        <v>0</v>
      </c>
      <c r="I47" s="87">
        <v>0</v>
      </c>
      <c r="J47" s="83">
        <v>1.7941835970000002</v>
      </c>
      <c r="K47" s="84">
        <f>J47/$J$10</f>
        <v>2.2367441429056525E-4</v>
      </c>
      <c r="L47" s="84">
        <f>J47/'סכום נכסי הקרן'!$C$42</f>
        <v>2.4408310583424909E-5</v>
      </c>
    </row>
    <row r="48" spans="2:12">
      <c r="B48" s="76" t="s">
        <v>2358</v>
      </c>
      <c r="C48" s="73" t="s">
        <v>2394</v>
      </c>
      <c r="D48" s="73">
        <v>11</v>
      </c>
      <c r="E48" s="73" t="s">
        <v>310</v>
      </c>
      <c r="F48" s="73" t="s">
        <v>311</v>
      </c>
      <c r="G48" s="86" t="s">
        <v>130</v>
      </c>
      <c r="H48" s="87">
        <v>0</v>
      </c>
      <c r="I48" s="87">
        <v>0</v>
      </c>
      <c r="J48" s="83">
        <v>1.1219526E-2</v>
      </c>
      <c r="K48" s="84">
        <f t="shared" si="1"/>
        <v>1.3986979431000607E-6</v>
      </c>
      <c r="L48" s="84">
        <f>J48/'סכום נכסי הקרן'!$C$42</f>
        <v>1.5263191329176493E-7</v>
      </c>
    </row>
    <row r="49" spans="2:12">
      <c r="B49" s="76" t="s">
        <v>2358</v>
      </c>
      <c r="C49" s="73" t="s">
        <v>2395</v>
      </c>
      <c r="D49" s="73">
        <v>11</v>
      </c>
      <c r="E49" s="73" t="s">
        <v>310</v>
      </c>
      <c r="F49" s="73" t="s">
        <v>311</v>
      </c>
      <c r="G49" s="86" t="s">
        <v>129</v>
      </c>
      <c r="H49" s="87">
        <v>0</v>
      </c>
      <c r="I49" s="87">
        <v>0</v>
      </c>
      <c r="J49" s="83">
        <v>8.8352442350000011</v>
      </c>
      <c r="K49" s="84">
        <f t="shared" si="1"/>
        <v>1.1014581131396433E-3</v>
      </c>
      <c r="L49" s="84">
        <f>J49/'סכום נכסי הקרן'!$C$42</f>
        <v>1.20195829305809E-4</v>
      </c>
    </row>
    <row r="50" spans="2:12">
      <c r="B50" s="76" t="s">
        <v>2358</v>
      </c>
      <c r="C50" s="73" t="s">
        <v>2396</v>
      </c>
      <c r="D50" s="73">
        <v>11</v>
      </c>
      <c r="E50" s="73" t="s">
        <v>310</v>
      </c>
      <c r="F50" s="73" t="s">
        <v>311</v>
      </c>
      <c r="G50" s="86" t="s">
        <v>127</v>
      </c>
      <c r="H50" s="87">
        <v>0</v>
      </c>
      <c r="I50" s="87">
        <v>0</v>
      </c>
      <c r="J50" s="83">
        <v>69.524223521000025</v>
      </c>
      <c r="K50" s="84">
        <f t="shared" si="1"/>
        <v>8.6673348263065289E-3</v>
      </c>
      <c r="L50" s="84">
        <f>J50/'סכום נכסי הקרן'!$C$42</f>
        <v>9.4581671775924921E-4</v>
      </c>
    </row>
    <row r="51" spans="2:12">
      <c r="B51" s="72"/>
      <c r="C51" s="73"/>
      <c r="D51" s="73"/>
      <c r="E51" s="73"/>
      <c r="F51" s="73"/>
      <c r="G51" s="73"/>
      <c r="H51" s="73"/>
      <c r="I51" s="73"/>
      <c r="J51" s="73"/>
      <c r="K51" s="84"/>
      <c r="L51" s="73"/>
    </row>
    <row r="52" spans="2:12">
      <c r="B52" s="117"/>
      <c r="C52" s="117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2:12">
      <c r="B53" s="117"/>
      <c r="C53" s="117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2:12">
      <c r="B54" s="117"/>
      <c r="C54" s="117"/>
      <c r="D54" s="118"/>
      <c r="E54" s="118"/>
      <c r="F54" s="118"/>
      <c r="G54" s="118"/>
      <c r="H54" s="118"/>
      <c r="I54" s="118"/>
      <c r="J54" s="118"/>
      <c r="K54" s="118"/>
      <c r="L54" s="118"/>
    </row>
    <row r="55" spans="2:12">
      <c r="B55" s="119" t="s">
        <v>214</v>
      </c>
      <c r="C55" s="117"/>
      <c r="D55" s="118"/>
      <c r="E55" s="118"/>
      <c r="F55" s="118"/>
      <c r="G55" s="118"/>
      <c r="H55" s="118"/>
      <c r="I55" s="118"/>
      <c r="J55" s="118"/>
      <c r="K55" s="118"/>
      <c r="L55" s="118"/>
    </row>
    <row r="56" spans="2:12">
      <c r="B56" s="120"/>
      <c r="C56" s="117"/>
      <c r="D56" s="118"/>
      <c r="E56" s="118"/>
      <c r="F56" s="118"/>
      <c r="G56" s="118"/>
      <c r="H56" s="118"/>
      <c r="I56" s="118"/>
      <c r="J56" s="118"/>
      <c r="K56" s="118"/>
      <c r="L56" s="118"/>
    </row>
    <row r="57" spans="2:12">
      <c r="B57" s="117"/>
      <c r="C57" s="117"/>
      <c r="D57" s="118"/>
      <c r="E57" s="118"/>
      <c r="F57" s="118"/>
      <c r="G57" s="118"/>
      <c r="H57" s="118"/>
      <c r="I57" s="118"/>
      <c r="J57" s="118"/>
      <c r="K57" s="118"/>
      <c r="L57" s="118"/>
    </row>
    <row r="58" spans="2:12">
      <c r="B58" s="117"/>
      <c r="C58" s="117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2:12">
      <c r="B59" s="117"/>
      <c r="C59" s="117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2">
      <c r="B60" s="117"/>
      <c r="C60" s="117"/>
      <c r="D60" s="118"/>
      <c r="E60" s="118"/>
      <c r="F60" s="118"/>
      <c r="G60" s="118"/>
      <c r="H60" s="118"/>
      <c r="I60" s="118"/>
      <c r="J60" s="118"/>
      <c r="K60" s="118"/>
      <c r="L60" s="118"/>
    </row>
    <row r="61" spans="2:12">
      <c r="B61" s="117"/>
      <c r="C61" s="117"/>
      <c r="D61" s="118"/>
      <c r="E61" s="118"/>
      <c r="F61" s="118"/>
      <c r="G61" s="118"/>
      <c r="H61" s="118"/>
      <c r="I61" s="118"/>
      <c r="J61" s="118"/>
      <c r="K61" s="118"/>
      <c r="L61" s="118"/>
    </row>
    <row r="62" spans="2:12">
      <c r="B62" s="117"/>
      <c r="C62" s="117"/>
      <c r="D62" s="118"/>
      <c r="E62" s="118"/>
      <c r="F62" s="118"/>
      <c r="G62" s="118"/>
      <c r="H62" s="118"/>
      <c r="I62" s="118"/>
      <c r="J62" s="118"/>
      <c r="K62" s="118"/>
      <c r="L62" s="118"/>
    </row>
    <row r="63" spans="2:12">
      <c r="B63" s="117"/>
      <c r="C63" s="117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2:12">
      <c r="B64" s="117"/>
      <c r="C64" s="117"/>
      <c r="D64" s="118"/>
      <c r="E64" s="118"/>
      <c r="F64" s="118"/>
      <c r="G64" s="118"/>
      <c r="H64" s="118"/>
      <c r="I64" s="118"/>
      <c r="J64" s="118"/>
      <c r="K64" s="118"/>
      <c r="L64" s="118"/>
    </row>
    <row r="65" spans="2:12">
      <c r="B65" s="117"/>
      <c r="C65" s="117"/>
      <c r="D65" s="118"/>
      <c r="E65" s="118"/>
      <c r="F65" s="118"/>
      <c r="G65" s="118"/>
      <c r="H65" s="118"/>
      <c r="I65" s="118"/>
      <c r="J65" s="118"/>
      <c r="K65" s="118"/>
      <c r="L65" s="118"/>
    </row>
    <row r="66" spans="2:12">
      <c r="B66" s="117"/>
      <c r="C66" s="117"/>
      <c r="D66" s="118"/>
      <c r="E66" s="118"/>
      <c r="F66" s="118"/>
      <c r="G66" s="118"/>
      <c r="H66" s="118"/>
      <c r="I66" s="118"/>
      <c r="J66" s="118"/>
      <c r="K66" s="118"/>
      <c r="L66" s="118"/>
    </row>
    <row r="67" spans="2:12">
      <c r="B67" s="117"/>
      <c r="C67" s="117"/>
      <c r="D67" s="118"/>
      <c r="E67" s="118"/>
      <c r="F67" s="118"/>
      <c r="G67" s="118"/>
      <c r="H67" s="118"/>
      <c r="I67" s="118"/>
      <c r="J67" s="118"/>
      <c r="K67" s="118"/>
      <c r="L67" s="118"/>
    </row>
    <row r="68" spans="2:12">
      <c r="B68" s="117"/>
      <c r="C68" s="117"/>
      <c r="D68" s="118"/>
      <c r="E68" s="118"/>
      <c r="F68" s="118"/>
      <c r="G68" s="118"/>
      <c r="H68" s="118"/>
      <c r="I68" s="118"/>
      <c r="J68" s="118"/>
      <c r="K68" s="118"/>
      <c r="L68" s="118"/>
    </row>
    <row r="69" spans="2:12">
      <c r="B69" s="117"/>
      <c r="C69" s="117"/>
      <c r="D69" s="118"/>
      <c r="E69" s="118"/>
      <c r="F69" s="118"/>
      <c r="G69" s="118"/>
      <c r="H69" s="118"/>
      <c r="I69" s="118"/>
      <c r="J69" s="118"/>
      <c r="K69" s="118"/>
      <c r="L69" s="118"/>
    </row>
    <row r="70" spans="2:12">
      <c r="B70" s="117"/>
      <c r="C70" s="117"/>
      <c r="D70" s="118"/>
      <c r="E70" s="118"/>
      <c r="F70" s="118"/>
      <c r="G70" s="118"/>
      <c r="H70" s="118"/>
      <c r="I70" s="118"/>
      <c r="J70" s="118"/>
      <c r="K70" s="118"/>
      <c r="L70" s="118"/>
    </row>
    <row r="71" spans="2:12">
      <c r="B71" s="117"/>
      <c r="C71" s="117"/>
      <c r="D71" s="118"/>
      <c r="E71" s="118"/>
      <c r="F71" s="118"/>
      <c r="G71" s="118"/>
      <c r="H71" s="118"/>
      <c r="I71" s="118"/>
      <c r="J71" s="118"/>
      <c r="K71" s="118"/>
      <c r="L71" s="118"/>
    </row>
    <row r="72" spans="2:12">
      <c r="B72" s="117"/>
      <c r="C72" s="117"/>
      <c r="D72" s="118"/>
      <c r="E72" s="118"/>
      <c r="F72" s="118"/>
      <c r="G72" s="118"/>
      <c r="H72" s="118"/>
      <c r="I72" s="118"/>
      <c r="J72" s="118"/>
      <c r="K72" s="118"/>
      <c r="L72" s="118"/>
    </row>
    <row r="73" spans="2:12">
      <c r="B73" s="117"/>
      <c r="C73" s="117"/>
      <c r="D73" s="118"/>
      <c r="E73" s="118"/>
      <c r="F73" s="118"/>
      <c r="G73" s="118"/>
      <c r="H73" s="118"/>
      <c r="I73" s="118"/>
      <c r="J73" s="118"/>
      <c r="K73" s="118"/>
      <c r="L73" s="118"/>
    </row>
    <row r="74" spans="2:12">
      <c r="B74" s="117"/>
      <c r="C74" s="117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2:12">
      <c r="B75" s="117"/>
      <c r="C75" s="117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2:12">
      <c r="B76" s="117"/>
      <c r="C76" s="117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2:12">
      <c r="B77" s="117"/>
      <c r="C77" s="117"/>
      <c r="D77" s="118"/>
      <c r="E77" s="118"/>
      <c r="F77" s="118"/>
      <c r="G77" s="118"/>
      <c r="H77" s="118"/>
      <c r="I77" s="118"/>
      <c r="J77" s="118"/>
      <c r="K77" s="118"/>
      <c r="L77" s="118"/>
    </row>
    <row r="78" spans="2:12">
      <c r="B78" s="117"/>
      <c r="C78" s="117"/>
      <c r="D78" s="118"/>
      <c r="E78" s="118"/>
      <c r="F78" s="118"/>
      <c r="G78" s="118"/>
      <c r="H78" s="118"/>
      <c r="I78" s="118"/>
      <c r="J78" s="118"/>
      <c r="K78" s="118"/>
      <c r="L78" s="118"/>
    </row>
    <row r="79" spans="2:12">
      <c r="B79" s="117"/>
      <c r="C79" s="117"/>
      <c r="D79" s="118"/>
      <c r="E79" s="118"/>
      <c r="F79" s="118"/>
      <c r="G79" s="118"/>
      <c r="H79" s="118"/>
      <c r="I79" s="118"/>
      <c r="J79" s="118"/>
      <c r="K79" s="118"/>
      <c r="L79" s="118"/>
    </row>
    <row r="80" spans="2:12">
      <c r="B80" s="117"/>
      <c r="C80" s="117"/>
      <c r="D80" s="118"/>
      <c r="E80" s="118"/>
      <c r="F80" s="118"/>
      <c r="G80" s="118"/>
      <c r="H80" s="118"/>
      <c r="I80" s="118"/>
      <c r="J80" s="118"/>
      <c r="K80" s="118"/>
      <c r="L80" s="118"/>
    </row>
    <row r="81" spans="2:12">
      <c r="B81" s="117"/>
      <c r="C81" s="117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2:12">
      <c r="B82" s="117"/>
      <c r="C82" s="117"/>
      <c r="D82" s="118"/>
      <c r="E82" s="118"/>
      <c r="F82" s="118"/>
      <c r="G82" s="118"/>
      <c r="H82" s="118"/>
      <c r="I82" s="118"/>
      <c r="J82" s="118"/>
      <c r="K82" s="118"/>
      <c r="L82" s="118"/>
    </row>
    <row r="83" spans="2:12">
      <c r="B83" s="117"/>
      <c r="C83" s="117"/>
      <c r="D83" s="118"/>
      <c r="E83" s="118"/>
      <c r="F83" s="118"/>
      <c r="G83" s="118"/>
      <c r="H83" s="118"/>
      <c r="I83" s="118"/>
      <c r="J83" s="118"/>
      <c r="K83" s="118"/>
      <c r="L83" s="118"/>
    </row>
    <row r="84" spans="2:12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</row>
    <row r="85" spans="2:12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</row>
    <row r="86" spans="2:12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</row>
    <row r="87" spans="2:12">
      <c r="B87" s="117"/>
      <c r="C87" s="117"/>
      <c r="D87" s="118"/>
      <c r="E87" s="118"/>
      <c r="F87" s="118"/>
      <c r="G87" s="118"/>
      <c r="H87" s="118"/>
      <c r="I87" s="118"/>
      <c r="J87" s="118"/>
      <c r="K87" s="118"/>
      <c r="L87" s="118"/>
    </row>
    <row r="88" spans="2:12">
      <c r="B88" s="117"/>
      <c r="C88" s="117"/>
      <c r="D88" s="118"/>
      <c r="E88" s="118"/>
      <c r="F88" s="118"/>
      <c r="G88" s="118"/>
      <c r="H88" s="118"/>
      <c r="I88" s="118"/>
      <c r="J88" s="118"/>
      <c r="K88" s="118"/>
      <c r="L88" s="118"/>
    </row>
    <row r="89" spans="2:12">
      <c r="B89" s="117"/>
      <c r="C89" s="117"/>
      <c r="D89" s="118"/>
      <c r="E89" s="118"/>
      <c r="F89" s="118"/>
      <c r="G89" s="118"/>
      <c r="H89" s="118"/>
      <c r="I89" s="118"/>
      <c r="J89" s="118"/>
      <c r="K89" s="118"/>
      <c r="L89" s="118"/>
    </row>
    <row r="90" spans="2:12">
      <c r="B90" s="117"/>
      <c r="C90" s="117"/>
      <c r="D90" s="118"/>
      <c r="E90" s="118"/>
      <c r="F90" s="118"/>
      <c r="G90" s="118"/>
      <c r="H90" s="118"/>
      <c r="I90" s="118"/>
      <c r="J90" s="118"/>
      <c r="K90" s="118"/>
      <c r="L90" s="118"/>
    </row>
    <row r="91" spans="2:12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</row>
    <row r="92" spans="2:12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</row>
    <row r="93" spans="2:12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</row>
    <row r="94" spans="2:12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</row>
    <row r="95" spans="2:12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</row>
    <row r="96" spans="2:12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</row>
    <row r="97" spans="2:12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</row>
    <row r="98" spans="2:12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</row>
    <row r="99" spans="2:12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</row>
    <row r="100" spans="2:12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</row>
    <row r="101" spans="2:12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</row>
    <row r="102" spans="2:12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</row>
    <row r="103" spans="2:12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</row>
    <row r="104" spans="2:12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</row>
    <row r="105" spans="2:12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</row>
    <row r="106" spans="2:12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</row>
    <row r="107" spans="2:12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</row>
    <row r="108" spans="2:12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</row>
    <row r="109" spans="2:12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</row>
    <row r="110" spans="2:12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</row>
    <row r="111" spans="2:12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7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7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7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7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7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7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7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7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7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7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7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7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7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7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7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7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7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7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7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7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7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7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7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7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7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7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7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7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7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7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7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7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7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7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7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7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7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7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7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7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7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7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7"/>
      <c r="D474" s="118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7"/>
      <c r="D475" s="118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7"/>
      <c r="D476" s="118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7"/>
      <c r="D477" s="118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7"/>
      <c r="D478" s="118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7"/>
      <c r="D479" s="118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7"/>
      <c r="D480" s="118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7"/>
      <c r="D481" s="118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7"/>
      <c r="D482" s="118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7"/>
      <c r="D483" s="118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7"/>
      <c r="D484" s="118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7"/>
      <c r="D485" s="118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7"/>
      <c r="D486" s="118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7"/>
      <c r="D487" s="118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7"/>
      <c r="D488" s="118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7"/>
      <c r="D489" s="118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7"/>
      <c r="D490" s="118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7"/>
      <c r="D491" s="118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7"/>
      <c r="D492" s="118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7"/>
      <c r="D493" s="118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7"/>
      <c r="D494" s="118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7"/>
      <c r="D495" s="118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7"/>
      <c r="D496" s="118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7"/>
      <c r="D497" s="118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7"/>
      <c r="D498" s="118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7"/>
      <c r="D499" s="118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7"/>
      <c r="D500" s="118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7"/>
      <c r="D501" s="118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7"/>
      <c r="D502" s="118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7"/>
      <c r="D503" s="118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7"/>
      <c r="D504" s="118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7"/>
      <c r="D505" s="118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D506" s="1"/>
    </row>
    <row r="507" spans="2:12">
      <c r="D507" s="1"/>
    </row>
    <row r="508" spans="2:12">
      <c r="E508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60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141</v>
      </c>
      <c r="C1" s="67" t="s" vm="1">
        <v>223</v>
      </c>
    </row>
    <row r="2" spans="2:11">
      <c r="B2" s="46" t="s">
        <v>140</v>
      </c>
      <c r="C2" s="67" t="s">
        <v>224</v>
      </c>
    </row>
    <row r="3" spans="2:11">
      <c r="B3" s="46" t="s">
        <v>142</v>
      </c>
      <c r="C3" s="67" t="s">
        <v>225</v>
      </c>
    </row>
    <row r="4" spans="2:11">
      <c r="B4" s="46" t="s">
        <v>143</v>
      </c>
      <c r="C4" s="67">
        <v>9454</v>
      </c>
    </row>
    <row r="6" spans="2:11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96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63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199</v>
      </c>
      <c r="H8" s="29" t="s">
        <v>198</v>
      </c>
      <c r="I8" s="29" t="s">
        <v>106</v>
      </c>
      <c r="J8" s="29" t="s">
        <v>144</v>
      </c>
      <c r="K8" s="30" t="s">
        <v>146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-154.85646023700005</v>
      </c>
      <c r="J11" s="78">
        <f>I11/$I$11</f>
        <v>1</v>
      </c>
      <c r="K11" s="78">
        <f>I11/'סכום נכסי הקרן'!$C$42</f>
        <v>-2.1066877345409631E-3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-139.10597923900005</v>
      </c>
      <c r="J12" s="81">
        <f t="shared" ref="J12:J75" si="0">I12/$I$11</f>
        <v>0.89828980351291332</v>
      </c>
      <c r="K12" s="81">
        <f>I12/'סכום נכסי הקרן'!$C$42</f>
        <v>-1.8924161111238662E-3</v>
      </c>
    </row>
    <row r="13" spans="2:11">
      <c r="B13" s="89" t="s">
        <v>1988</v>
      </c>
      <c r="C13" s="71"/>
      <c r="D13" s="71"/>
      <c r="E13" s="71"/>
      <c r="F13" s="71"/>
      <c r="G13" s="80"/>
      <c r="H13" s="82"/>
      <c r="I13" s="80">
        <v>-84.574605686000027</v>
      </c>
      <c r="J13" s="81">
        <f t="shared" si="0"/>
        <v>0.54614838513396746</v>
      </c>
      <c r="K13" s="81">
        <f>I13/'סכום נכסי הקרן'!$C$42</f>
        <v>-1.1505641042010833E-3</v>
      </c>
    </row>
    <row r="14" spans="2:11">
      <c r="B14" s="76" t="s">
        <v>1989</v>
      </c>
      <c r="C14" s="73" t="s">
        <v>1990</v>
      </c>
      <c r="D14" s="86" t="s">
        <v>640</v>
      </c>
      <c r="E14" s="86" t="s">
        <v>127</v>
      </c>
      <c r="F14" s="101">
        <v>43894</v>
      </c>
      <c r="G14" s="83">
        <v>78613.394635000019</v>
      </c>
      <c r="H14" s="85">
        <v>-1.2201690000000001</v>
      </c>
      <c r="I14" s="83">
        <v>-0.95921622400000017</v>
      </c>
      <c r="J14" s="84">
        <f t="shared" si="0"/>
        <v>6.1942280130384475E-3</v>
      </c>
      <c r="K14" s="84">
        <f>I14/'סכום נכסי הקרן'!$C$42</f>
        <v>-1.3049304180018138E-5</v>
      </c>
    </row>
    <row r="15" spans="2:11">
      <c r="B15" s="76" t="s">
        <v>1991</v>
      </c>
      <c r="C15" s="73" t="s">
        <v>1992</v>
      </c>
      <c r="D15" s="86" t="s">
        <v>640</v>
      </c>
      <c r="E15" s="86" t="s">
        <v>127</v>
      </c>
      <c r="F15" s="101">
        <v>43887</v>
      </c>
      <c r="G15" s="83">
        <v>43399.89482400001</v>
      </c>
      <c r="H15" s="85">
        <v>-1.2423379999999999</v>
      </c>
      <c r="I15" s="83">
        <v>-0.53917358100000012</v>
      </c>
      <c r="J15" s="84">
        <f t="shared" si="0"/>
        <v>3.4817635646250855E-3</v>
      </c>
      <c r="K15" s="84">
        <f>I15/'סכום נכסי הקרן'!$C$42</f>
        <v>-7.3349885961672896E-6</v>
      </c>
    </row>
    <row r="16" spans="2:11" s="6" customFormat="1">
      <c r="B16" s="76" t="s">
        <v>1993</v>
      </c>
      <c r="C16" s="73" t="s">
        <v>1994</v>
      </c>
      <c r="D16" s="86" t="s">
        <v>640</v>
      </c>
      <c r="E16" s="86" t="s">
        <v>127</v>
      </c>
      <c r="F16" s="101">
        <v>43887</v>
      </c>
      <c r="G16" s="83">
        <v>56371.760520000011</v>
      </c>
      <c r="H16" s="85">
        <v>-1.23936</v>
      </c>
      <c r="I16" s="83">
        <v>-0.69864878300000011</v>
      </c>
      <c r="J16" s="84">
        <f t="shared" si="0"/>
        <v>4.5115895192925966E-3</v>
      </c>
      <c r="K16" s="84">
        <f>I16/'סכום נכסי הקרן'!$C$42</f>
        <v>-9.5045103035772716E-6</v>
      </c>
    </row>
    <row r="17" spans="2:11" s="6" customFormat="1">
      <c r="B17" s="76" t="s">
        <v>1995</v>
      </c>
      <c r="C17" s="73" t="s">
        <v>1996</v>
      </c>
      <c r="D17" s="86" t="s">
        <v>640</v>
      </c>
      <c r="E17" s="86" t="s">
        <v>127</v>
      </c>
      <c r="F17" s="101">
        <v>43888</v>
      </c>
      <c r="G17" s="83">
        <v>86533.288545000018</v>
      </c>
      <c r="H17" s="85">
        <v>-1.2171989999999999</v>
      </c>
      <c r="I17" s="83">
        <v>-1.0532820030000001</v>
      </c>
      <c r="J17" s="84">
        <f t="shared" si="0"/>
        <v>6.8016665329170304E-3</v>
      </c>
      <c r="K17" s="84">
        <f>I17/'סכום נכסי הקרן'!$C$42</f>
        <v>-1.4328987459334065E-5</v>
      </c>
    </row>
    <row r="18" spans="2:11" s="6" customFormat="1">
      <c r="B18" s="76" t="s">
        <v>1997</v>
      </c>
      <c r="C18" s="73" t="s">
        <v>1998</v>
      </c>
      <c r="D18" s="86" t="s">
        <v>640</v>
      </c>
      <c r="E18" s="86" t="s">
        <v>127</v>
      </c>
      <c r="F18" s="101">
        <v>43893</v>
      </c>
      <c r="G18" s="83">
        <v>54305.746852999997</v>
      </c>
      <c r="H18" s="85">
        <v>-1.0824940000000001</v>
      </c>
      <c r="I18" s="83">
        <v>-0.58785639000000012</v>
      </c>
      <c r="J18" s="84">
        <f t="shared" si="0"/>
        <v>3.796137333245997E-3</v>
      </c>
      <c r="K18" s="84">
        <f>I18/'סכום נכסי הקרן'!$C$42</f>
        <v>-7.9972759585823825E-6</v>
      </c>
    </row>
    <row r="19" spans="2:11">
      <c r="B19" s="76" t="s">
        <v>1999</v>
      </c>
      <c r="C19" s="73" t="s">
        <v>2000</v>
      </c>
      <c r="D19" s="86" t="s">
        <v>640</v>
      </c>
      <c r="E19" s="86" t="s">
        <v>127</v>
      </c>
      <c r="F19" s="101">
        <v>43893</v>
      </c>
      <c r="G19" s="83">
        <v>61646.575210000017</v>
      </c>
      <c r="H19" s="85">
        <v>-0.993448</v>
      </c>
      <c r="I19" s="83">
        <v>-0.61242679200000005</v>
      </c>
      <c r="J19" s="84">
        <f t="shared" si="0"/>
        <v>3.9548029902188872E-3</v>
      </c>
      <c r="K19" s="84">
        <f>I19/'סכום נכסי הקרן'!$C$42</f>
        <v>-8.3315349520200547E-6</v>
      </c>
    </row>
    <row r="20" spans="2:11">
      <c r="B20" s="76" t="s">
        <v>2001</v>
      </c>
      <c r="C20" s="73" t="s">
        <v>2002</v>
      </c>
      <c r="D20" s="86" t="s">
        <v>640</v>
      </c>
      <c r="E20" s="86" t="s">
        <v>127</v>
      </c>
      <c r="F20" s="101">
        <v>43888</v>
      </c>
      <c r="G20" s="83">
        <v>56519.404400000007</v>
      </c>
      <c r="H20" s="85">
        <v>-0.97493600000000002</v>
      </c>
      <c r="I20" s="83">
        <v>-0.55102793900000002</v>
      </c>
      <c r="J20" s="84">
        <f t="shared" si="0"/>
        <v>3.5583141843529122E-3</v>
      </c>
      <c r="K20" s="84">
        <f>I20/'סכום נכסי הקרן'!$C$42</f>
        <v>-7.4962568478194116E-6</v>
      </c>
    </row>
    <row r="21" spans="2:11">
      <c r="B21" s="76" t="s">
        <v>2003</v>
      </c>
      <c r="C21" s="73" t="s">
        <v>2004</v>
      </c>
      <c r="D21" s="86" t="s">
        <v>640</v>
      </c>
      <c r="E21" s="86" t="s">
        <v>127</v>
      </c>
      <c r="F21" s="101">
        <v>44005</v>
      </c>
      <c r="G21" s="83">
        <v>60557.910270000008</v>
      </c>
      <c r="H21" s="85">
        <v>-0.769374</v>
      </c>
      <c r="I21" s="83">
        <v>-0.46591698300000012</v>
      </c>
      <c r="J21" s="84">
        <f t="shared" si="0"/>
        <v>3.008702267163653E-3</v>
      </c>
      <c r="K21" s="84">
        <f>I21/'סכום נכסי הקרן'!$C$42</f>
        <v>-6.3383961631192554E-6</v>
      </c>
    </row>
    <row r="22" spans="2:11">
      <c r="B22" s="76" t="s">
        <v>2005</v>
      </c>
      <c r="C22" s="73" t="s">
        <v>1992</v>
      </c>
      <c r="D22" s="86" t="s">
        <v>640</v>
      </c>
      <c r="E22" s="86" t="s">
        <v>127</v>
      </c>
      <c r="F22" s="101">
        <v>43894</v>
      </c>
      <c r="G22" s="83">
        <v>90075.716838000008</v>
      </c>
      <c r="H22" s="85">
        <v>-0.70218400000000003</v>
      </c>
      <c r="I22" s="83">
        <v>-0.63249720200000015</v>
      </c>
      <c r="J22" s="84">
        <f t="shared" si="0"/>
        <v>4.0844095301674523E-3</v>
      </c>
      <c r="K22" s="84">
        <f>I22/'סכום נכסי הקרן'!$C$42</f>
        <v>-8.6045754600459897E-6</v>
      </c>
    </row>
    <row r="23" spans="2:11">
      <c r="B23" s="76" t="s">
        <v>2006</v>
      </c>
      <c r="C23" s="73" t="s">
        <v>2007</v>
      </c>
      <c r="D23" s="86" t="s">
        <v>640</v>
      </c>
      <c r="E23" s="86" t="s">
        <v>127</v>
      </c>
      <c r="F23" s="101">
        <v>43992</v>
      </c>
      <c r="G23" s="83">
        <v>90696.47424000001</v>
      </c>
      <c r="H23" s="85">
        <v>-0.69622499999999998</v>
      </c>
      <c r="I23" s="83">
        <v>-0.63145107700000014</v>
      </c>
      <c r="J23" s="84">
        <f t="shared" si="0"/>
        <v>4.0776540806473031E-3</v>
      </c>
      <c r="K23" s="84">
        <f>I23/'סכום נכסי הקרן'!$C$42</f>
        <v>-8.5903438374005808E-6</v>
      </c>
    </row>
    <row r="24" spans="2:11">
      <c r="B24" s="76" t="s">
        <v>2008</v>
      </c>
      <c r="C24" s="73" t="s">
        <v>2009</v>
      </c>
      <c r="D24" s="86" t="s">
        <v>640</v>
      </c>
      <c r="E24" s="86" t="s">
        <v>127</v>
      </c>
      <c r="F24" s="101">
        <v>43895</v>
      </c>
      <c r="G24" s="83">
        <v>94905.417192000008</v>
      </c>
      <c r="H24" s="85">
        <v>-0.60941800000000002</v>
      </c>
      <c r="I24" s="83">
        <v>-0.57837087400000009</v>
      </c>
      <c r="J24" s="84">
        <f t="shared" si="0"/>
        <v>3.7348837311328986E-3</v>
      </c>
      <c r="K24" s="84">
        <f>I24/'סכום נכסי הקרן'!$C$42</f>
        <v>-7.8682337463142659E-6</v>
      </c>
    </row>
    <row r="25" spans="2:11">
      <c r="B25" s="76" t="s">
        <v>2010</v>
      </c>
      <c r="C25" s="73" t="s">
        <v>2011</v>
      </c>
      <c r="D25" s="86" t="s">
        <v>640</v>
      </c>
      <c r="E25" s="86" t="s">
        <v>127</v>
      </c>
      <c r="F25" s="101">
        <v>43895</v>
      </c>
      <c r="G25" s="83">
        <v>94927.635479999997</v>
      </c>
      <c r="H25" s="85">
        <v>-0.59105799999999997</v>
      </c>
      <c r="I25" s="83">
        <v>-0.5610773480000002</v>
      </c>
      <c r="J25" s="84">
        <f t="shared" si="0"/>
        <v>3.6232091779787516E-3</v>
      </c>
      <c r="K25" s="84">
        <f>I25/'סכום נכסי הקרן'!$C$42</f>
        <v>-7.6329703349240822E-6</v>
      </c>
    </row>
    <row r="26" spans="2:11">
      <c r="B26" s="76" t="s">
        <v>2012</v>
      </c>
      <c r="C26" s="73" t="s">
        <v>2013</v>
      </c>
      <c r="D26" s="86" t="s">
        <v>640</v>
      </c>
      <c r="E26" s="86" t="s">
        <v>127</v>
      </c>
      <c r="F26" s="101">
        <v>43992</v>
      </c>
      <c r="G26" s="83">
        <v>90792.028032000002</v>
      </c>
      <c r="H26" s="85">
        <v>-0.59025700000000003</v>
      </c>
      <c r="I26" s="83">
        <v>-0.53590586800000017</v>
      </c>
      <c r="J26" s="84">
        <f t="shared" si="0"/>
        <v>3.460662003895886E-3</v>
      </c>
      <c r="K26" s="84">
        <f>I26/'סכום נכסי הקרן'!$C$42</f>
        <v>-7.2905341969994132E-6</v>
      </c>
    </row>
    <row r="27" spans="2:11">
      <c r="B27" s="76" t="s">
        <v>2014</v>
      </c>
      <c r="C27" s="73" t="s">
        <v>2015</v>
      </c>
      <c r="D27" s="86" t="s">
        <v>640</v>
      </c>
      <c r="E27" s="86" t="s">
        <v>127</v>
      </c>
      <c r="F27" s="101">
        <v>43889</v>
      </c>
      <c r="G27" s="83">
        <v>113702.37680000001</v>
      </c>
      <c r="H27" s="85">
        <v>-0.381299</v>
      </c>
      <c r="I27" s="83">
        <v>-0.43354561000000008</v>
      </c>
      <c r="J27" s="84">
        <f t="shared" si="0"/>
        <v>2.7996611141471285E-3</v>
      </c>
      <c r="K27" s="84">
        <f>I27/'סכום נכסי הקרן'!$C$42</f>
        <v>-5.8980117300450428E-6</v>
      </c>
    </row>
    <row r="28" spans="2:11">
      <c r="B28" s="76" t="s">
        <v>2016</v>
      </c>
      <c r="C28" s="73" t="s">
        <v>2017</v>
      </c>
      <c r="D28" s="86" t="s">
        <v>640</v>
      </c>
      <c r="E28" s="86" t="s">
        <v>127</v>
      </c>
      <c r="F28" s="101">
        <v>44000</v>
      </c>
      <c r="G28" s="83">
        <v>54768.738668000005</v>
      </c>
      <c r="H28" s="85">
        <v>-0.29999100000000001</v>
      </c>
      <c r="I28" s="83">
        <v>-0.16430148999999999</v>
      </c>
      <c r="J28" s="84">
        <f t="shared" si="0"/>
        <v>1.0609921584707851E-3</v>
      </c>
      <c r="K28" s="84">
        <f>I28/'סכום נכסי הקרן'!$C$42</f>
        <v>-2.2351791666945448E-6</v>
      </c>
    </row>
    <row r="29" spans="2:11">
      <c r="B29" s="76" t="s">
        <v>2018</v>
      </c>
      <c r="C29" s="73" t="s">
        <v>2019</v>
      </c>
      <c r="D29" s="86" t="s">
        <v>640</v>
      </c>
      <c r="E29" s="86" t="s">
        <v>127</v>
      </c>
      <c r="F29" s="101">
        <v>43892</v>
      </c>
      <c r="G29" s="83">
        <v>113851.67960000003</v>
      </c>
      <c r="H29" s="85">
        <v>-0.25815199999999999</v>
      </c>
      <c r="I29" s="83">
        <v>-0.29391086000000005</v>
      </c>
      <c r="J29" s="84">
        <f t="shared" si="0"/>
        <v>1.8979567242476305E-3</v>
      </c>
      <c r="K29" s="84">
        <f>I29/'סכום נכסי הקרן'!$C$42</f>
        <v>-3.9984021516620278E-6</v>
      </c>
    </row>
    <row r="30" spans="2:11">
      <c r="B30" s="76" t="s">
        <v>2020</v>
      </c>
      <c r="C30" s="73" t="s">
        <v>2021</v>
      </c>
      <c r="D30" s="86" t="s">
        <v>640</v>
      </c>
      <c r="E30" s="86" t="s">
        <v>127</v>
      </c>
      <c r="F30" s="101">
        <v>44000</v>
      </c>
      <c r="G30" s="83">
        <v>57017.080400000006</v>
      </c>
      <c r="H30" s="85">
        <v>-0.112835</v>
      </c>
      <c r="I30" s="83">
        <v>-6.433496800000002E-2</v>
      </c>
      <c r="J30" s="84">
        <f t="shared" si="0"/>
        <v>4.1544904165792356E-4</v>
      </c>
      <c r="K30" s="84">
        <f>I30/'סכום נכסי הקרן'!$C$42</f>
        <v>-8.7522140038754523E-7</v>
      </c>
    </row>
    <row r="31" spans="2:11">
      <c r="B31" s="76" t="s">
        <v>2022</v>
      </c>
      <c r="C31" s="73" t="s">
        <v>2023</v>
      </c>
      <c r="D31" s="86" t="s">
        <v>640</v>
      </c>
      <c r="E31" s="86" t="s">
        <v>127</v>
      </c>
      <c r="F31" s="101">
        <v>44000</v>
      </c>
      <c r="G31" s="83">
        <v>67083.966164000012</v>
      </c>
      <c r="H31" s="85">
        <v>-8.4116999999999997E-2</v>
      </c>
      <c r="I31" s="83">
        <v>-5.6429222000000008E-2</v>
      </c>
      <c r="J31" s="84">
        <f t="shared" si="0"/>
        <v>3.6439695130340645E-4</v>
      </c>
      <c r="K31" s="84">
        <f>I31/'סכום נכסי הקרן'!$C$42</f>
        <v>-7.6767058781500706E-7</v>
      </c>
    </row>
    <row r="32" spans="2:11">
      <c r="B32" s="76" t="s">
        <v>2024</v>
      </c>
      <c r="C32" s="73" t="s">
        <v>2025</v>
      </c>
      <c r="D32" s="86" t="s">
        <v>640</v>
      </c>
      <c r="E32" s="86" t="s">
        <v>127</v>
      </c>
      <c r="F32" s="101">
        <v>44012</v>
      </c>
      <c r="G32" s="83">
        <v>109187.04871600002</v>
      </c>
      <c r="H32" s="85">
        <v>0.14808499999999999</v>
      </c>
      <c r="I32" s="83">
        <v>0.16168921600000002</v>
      </c>
      <c r="J32" s="84">
        <f t="shared" si="0"/>
        <v>-1.0441231560668685E-3</v>
      </c>
      <c r="K32" s="84">
        <f>I32/'סכום נכסי הקרן'!$C$42</f>
        <v>2.1996414462362717E-6</v>
      </c>
    </row>
    <row r="33" spans="2:11">
      <c r="B33" s="76" t="s">
        <v>2026</v>
      </c>
      <c r="C33" s="73" t="s">
        <v>2002</v>
      </c>
      <c r="D33" s="86" t="s">
        <v>640</v>
      </c>
      <c r="E33" s="86" t="s">
        <v>127</v>
      </c>
      <c r="F33" s="101">
        <v>44012</v>
      </c>
      <c r="G33" s="83">
        <v>30598.259835000004</v>
      </c>
      <c r="H33" s="85">
        <v>0.26674199999999998</v>
      </c>
      <c r="I33" s="83">
        <v>8.1618372000000008E-2</v>
      </c>
      <c r="J33" s="84">
        <f t="shared" si="0"/>
        <v>-5.2705823105530874E-4</v>
      </c>
      <c r="K33" s="84">
        <f>I33/'סכום נכסי הקרן'!$C$42</f>
        <v>1.110347110753076E-6</v>
      </c>
    </row>
    <row r="34" spans="2:11">
      <c r="B34" s="76" t="s">
        <v>2027</v>
      </c>
      <c r="C34" s="73" t="s">
        <v>2028</v>
      </c>
      <c r="D34" s="86" t="s">
        <v>640</v>
      </c>
      <c r="E34" s="86" t="s">
        <v>127</v>
      </c>
      <c r="F34" s="101">
        <v>44012</v>
      </c>
      <c r="G34" s="83">
        <v>93721.988142000002</v>
      </c>
      <c r="H34" s="85">
        <v>0.29033599999999998</v>
      </c>
      <c r="I34" s="83">
        <v>0.27210894299999999</v>
      </c>
      <c r="J34" s="84">
        <f t="shared" si="0"/>
        <v>-1.7571688167452033E-3</v>
      </c>
      <c r="K34" s="84">
        <f>I34/'סכום נכסי הקרן'!$C$42</f>
        <v>3.7018059937549769E-6</v>
      </c>
    </row>
    <row r="35" spans="2:11">
      <c r="B35" s="76" t="s">
        <v>2029</v>
      </c>
      <c r="C35" s="73" t="s">
        <v>2030</v>
      </c>
      <c r="D35" s="86" t="s">
        <v>640</v>
      </c>
      <c r="E35" s="86" t="s">
        <v>127</v>
      </c>
      <c r="F35" s="101">
        <v>43941</v>
      </c>
      <c r="G35" s="83">
        <v>65130.133986000008</v>
      </c>
      <c r="H35" s="85">
        <v>2.2626529999999998</v>
      </c>
      <c r="I35" s="83">
        <v>1.4736689030000003</v>
      </c>
      <c r="J35" s="84">
        <f t="shared" si="0"/>
        <v>-9.5163540529379521E-3</v>
      </c>
      <c r="K35" s="84">
        <f>I35/'סכום נכסי הקרן'!$C$42</f>
        <v>2.0047986360873566E-5</v>
      </c>
    </row>
    <row r="36" spans="2:11">
      <c r="B36" s="76" t="s">
        <v>2031</v>
      </c>
      <c r="C36" s="73" t="s">
        <v>2032</v>
      </c>
      <c r="D36" s="86" t="s">
        <v>640</v>
      </c>
      <c r="E36" s="86" t="s">
        <v>127</v>
      </c>
      <c r="F36" s="101">
        <v>43920</v>
      </c>
      <c r="G36" s="83">
        <v>8785.5623859999996</v>
      </c>
      <c r="H36" s="85">
        <v>2.8143699999999998</v>
      </c>
      <c r="I36" s="83">
        <v>0.24725825300000007</v>
      </c>
      <c r="J36" s="84">
        <f t="shared" si="0"/>
        <v>-1.5966931739340013E-3</v>
      </c>
      <c r="K36" s="84">
        <f>I36/'סכום נכסי הקרן'!$C$42</f>
        <v>3.3637339253520411E-6</v>
      </c>
    </row>
    <row r="37" spans="2:11">
      <c r="B37" s="76" t="s">
        <v>2033</v>
      </c>
      <c r="C37" s="73" t="s">
        <v>2034</v>
      </c>
      <c r="D37" s="86" t="s">
        <v>640</v>
      </c>
      <c r="E37" s="86" t="s">
        <v>127</v>
      </c>
      <c r="F37" s="101">
        <v>43920</v>
      </c>
      <c r="G37" s="83">
        <v>46956.725952000001</v>
      </c>
      <c r="H37" s="85">
        <v>2.8308450000000001</v>
      </c>
      <c r="I37" s="83">
        <v>1.3292722210000001</v>
      </c>
      <c r="J37" s="84">
        <f t="shared" si="0"/>
        <v>-8.5838990440929332E-3</v>
      </c>
      <c r="K37" s="84">
        <f>I37/'סכום נכסי הקרן'!$C$42</f>
        <v>1.8083594830728479E-5</v>
      </c>
    </row>
    <row r="38" spans="2:11">
      <c r="B38" s="76" t="s">
        <v>2035</v>
      </c>
      <c r="C38" s="73" t="s">
        <v>2036</v>
      </c>
      <c r="D38" s="86" t="s">
        <v>640</v>
      </c>
      <c r="E38" s="86" t="s">
        <v>127</v>
      </c>
      <c r="F38" s="101">
        <v>43916</v>
      </c>
      <c r="G38" s="83">
        <v>63559.37445000001</v>
      </c>
      <c r="H38" s="85">
        <v>3.9730639999999999</v>
      </c>
      <c r="I38" s="83">
        <v>2.5252547260000004</v>
      </c>
      <c r="J38" s="84">
        <f t="shared" si="0"/>
        <v>-1.6307067345690485E-2</v>
      </c>
      <c r="K38" s="84">
        <f>I38/'סכום נכסי הקרן'!$C$42</f>
        <v>3.4353898763499599E-5</v>
      </c>
    </row>
    <row r="39" spans="2:11">
      <c r="B39" s="76" t="s">
        <v>2037</v>
      </c>
      <c r="C39" s="73" t="s">
        <v>2038</v>
      </c>
      <c r="D39" s="86" t="s">
        <v>640</v>
      </c>
      <c r="E39" s="86" t="s">
        <v>127</v>
      </c>
      <c r="F39" s="101">
        <v>44011</v>
      </c>
      <c r="G39" s="83">
        <v>45666.749760000006</v>
      </c>
      <c r="H39" s="85">
        <v>0.41821700000000001</v>
      </c>
      <c r="I39" s="83">
        <v>0.19098596200000004</v>
      </c>
      <c r="J39" s="84">
        <f t="shared" si="0"/>
        <v>-1.2333096191641318E-3</v>
      </c>
      <c r="K39" s="84">
        <f>I39/'סכום נכסי הקרן'!$C$42</f>
        <v>2.5981982475844625E-6</v>
      </c>
    </row>
    <row r="40" spans="2:11">
      <c r="B40" s="76" t="s">
        <v>2039</v>
      </c>
      <c r="C40" s="73" t="s">
        <v>2040</v>
      </c>
      <c r="D40" s="86" t="s">
        <v>640</v>
      </c>
      <c r="E40" s="86" t="s">
        <v>127</v>
      </c>
      <c r="F40" s="101">
        <v>43889</v>
      </c>
      <c r="G40" s="83">
        <v>57083.437200000008</v>
      </c>
      <c r="H40" s="85">
        <v>0.186581</v>
      </c>
      <c r="I40" s="83">
        <v>0.10650674200000002</v>
      </c>
      <c r="J40" s="84">
        <f t="shared" si="0"/>
        <v>-6.8777719597230098E-4</v>
      </c>
      <c r="K40" s="84">
        <f>I40/'סכום נכסי הקרן'!$C$42</f>
        <v>1.4489317828518228E-6</v>
      </c>
    </row>
    <row r="41" spans="2:11">
      <c r="B41" s="76" t="s">
        <v>2041</v>
      </c>
      <c r="C41" s="73" t="s">
        <v>2042</v>
      </c>
      <c r="D41" s="86" t="s">
        <v>640</v>
      </c>
      <c r="E41" s="86" t="s">
        <v>127</v>
      </c>
      <c r="F41" s="101">
        <v>43985</v>
      </c>
      <c r="G41" s="83">
        <v>114166.87440000002</v>
      </c>
      <c r="H41" s="85">
        <v>-0.39024900000000001</v>
      </c>
      <c r="I41" s="83">
        <v>-0.44553510600000001</v>
      </c>
      <c r="J41" s="84">
        <f t="shared" si="0"/>
        <v>2.8770844000833473E-3</v>
      </c>
      <c r="K41" s="84">
        <f>I41/'סכום נכסי הקרן'!$C$42</f>
        <v>-6.0611184168947329E-6</v>
      </c>
    </row>
    <row r="42" spans="2:11">
      <c r="B42" s="76" t="s">
        <v>2043</v>
      </c>
      <c r="C42" s="73" t="s">
        <v>2044</v>
      </c>
      <c r="D42" s="86" t="s">
        <v>640</v>
      </c>
      <c r="E42" s="86" t="s">
        <v>127</v>
      </c>
      <c r="F42" s="101">
        <v>43997</v>
      </c>
      <c r="G42" s="83">
        <v>45666.749760000006</v>
      </c>
      <c r="H42" s="85">
        <v>-0.929477</v>
      </c>
      <c r="I42" s="83">
        <v>-0.42446215700000012</v>
      </c>
      <c r="J42" s="84">
        <f t="shared" si="0"/>
        <v>2.7410038712649253E-3</v>
      </c>
      <c r="K42" s="84">
        <f>I42/'סכום נכסי הקרן'!$C$42</f>
        <v>-5.7744392359231154E-6</v>
      </c>
    </row>
    <row r="43" spans="2:11">
      <c r="B43" s="76" t="s">
        <v>2045</v>
      </c>
      <c r="C43" s="73" t="s">
        <v>2046</v>
      </c>
      <c r="D43" s="86" t="s">
        <v>640</v>
      </c>
      <c r="E43" s="86" t="s">
        <v>127</v>
      </c>
      <c r="F43" s="101">
        <v>43997</v>
      </c>
      <c r="G43" s="83">
        <v>114166.87440000002</v>
      </c>
      <c r="H43" s="85">
        <v>-1.015263</v>
      </c>
      <c r="I43" s="83">
        <v>-1.1590936750000003</v>
      </c>
      <c r="J43" s="84">
        <f t="shared" si="0"/>
        <v>7.4849552496942364E-3</v>
      </c>
      <c r="K43" s="84">
        <f>I43/'סכום נכסי הקרן'!$C$42</f>
        <v>-1.576846341811884E-5</v>
      </c>
    </row>
    <row r="44" spans="2:11">
      <c r="B44" s="76" t="s">
        <v>2047</v>
      </c>
      <c r="C44" s="73" t="s">
        <v>2048</v>
      </c>
      <c r="D44" s="86" t="s">
        <v>640</v>
      </c>
      <c r="E44" s="86" t="s">
        <v>127</v>
      </c>
      <c r="F44" s="101">
        <v>43978</v>
      </c>
      <c r="G44" s="83">
        <v>57083.437200000008</v>
      </c>
      <c r="H44" s="85">
        <v>-1.245919</v>
      </c>
      <c r="I44" s="83">
        <v>-0.71121322400000009</v>
      </c>
      <c r="J44" s="84">
        <f t="shared" si="0"/>
        <v>4.5927255660598463E-3</v>
      </c>
      <c r="K44" s="84">
        <f>I44/'סכום נכסי הקרן'!$C$42</f>
        <v>-9.6754386181309799E-6</v>
      </c>
    </row>
    <row r="45" spans="2:11">
      <c r="B45" s="76" t="s">
        <v>2049</v>
      </c>
      <c r="C45" s="73" t="s">
        <v>2050</v>
      </c>
      <c r="D45" s="86" t="s">
        <v>640</v>
      </c>
      <c r="E45" s="86" t="s">
        <v>127</v>
      </c>
      <c r="F45" s="101">
        <v>44075</v>
      </c>
      <c r="G45" s="83">
        <v>53218.514349000005</v>
      </c>
      <c r="H45" s="85">
        <v>-3.0212659999999998</v>
      </c>
      <c r="I45" s="83">
        <v>-1.6078730720000003</v>
      </c>
      <c r="J45" s="84">
        <f t="shared" si="0"/>
        <v>1.0382989960762574E-2</v>
      </c>
      <c r="K45" s="84">
        <f>I45/'סכום נכסי הקרן'!$C$42</f>
        <v>-2.1873717598200472E-5</v>
      </c>
    </row>
    <row r="46" spans="2:11">
      <c r="B46" s="76" t="s">
        <v>2051</v>
      </c>
      <c r="C46" s="73" t="s">
        <v>2052</v>
      </c>
      <c r="D46" s="86" t="s">
        <v>640</v>
      </c>
      <c r="E46" s="86" t="s">
        <v>127</v>
      </c>
      <c r="F46" s="101">
        <v>44076</v>
      </c>
      <c r="G46" s="83">
        <v>44326.342400000009</v>
      </c>
      <c r="H46" s="85">
        <v>-2.8155389999999998</v>
      </c>
      <c r="I46" s="83">
        <v>-1.2480256490000001</v>
      </c>
      <c r="J46" s="84">
        <f t="shared" si="0"/>
        <v>8.0592417461303155E-3</v>
      </c>
      <c r="K46" s="84">
        <f>I46/'סכום נכסי הקרן'!$C$42</f>
        <v>-1.6978305736273232E-5</v>
      </c>
    </row>
    <row r="47" spans="2:11">
      <c r="B47" s="76" t="s">
        <v>2053</v>
      </c>
      <c r="C47" s="73" t="s">
        <v>2054</v>
      </c>
      <c r="D47" s="86" t="s">
        <v>640</v>
      </c>
      <c r="E47" s="86" t="s">
        <v>127</v>
      </c>
      <c r="F47" s="101">
        <v>44074</v>
      </c>
      <c r="G47" s="83">
        <v>19762.016550000004</v>
      </c>
      <c r="H47" s="85">
        <v>-2.8060489999999998</v>
      </c>
      <c r="I47" s="83">
        <v>-0.55453186300000012</v>
      </c>
      <c r="J47" s="84">
        <f t="shared" si="0"/>
        <v>3.5809410995919504E-3</v>
      </c>
      <c r="K47" s="84">
        <f>I47/'סכום נכסי הקרן'!$C$42</f>
        <v>-7.5439246926239915E-6</v>
      </c>
    </row>
    <row r="48" spans="2:11">
      <c r="B48" s="76" t="s">
        <v>2055</v>
      </c>
      <c r="C48" s="73" t="s">
        <v>2056</v>
      </c>
      <c r="D48" s="86" t="s">
        <v>640</v>
      </c>
      <c r="E48" s="86" t="s">
        <v>127</v>
      </c>
      <c r="F48" s="101">
        <v>44076</v>
      </c>
      <c r="G48" s="83">
        <v>49896.995760000005</v>
      </c>
      <c r="H48" s="85">
        <v>-2.7540429999999998</v>
      </c>
      <c r="I48" s="83">
        <v>-1.3741845800000003</v>
      </c>
      <c r="J48" s="84">
        <f t="shared" si="0"/>
        <v>8.8739247810319284E-3</v>
      </c>
      <c r="K48" s="84">
        <f>I48/'סכום נכסי הקרן'!$C$42</f>
        <v>-1.8694588493439067E-5</v>
      </c>
    </row>
    <row r="49" spans="2:11">
      <c r="B49" s="76" t="s">
        <v>2057</v>
      </c>
      <c r="C49" s="73" t="s">
        <v>2058</v>
      </c>
      <c r="D49" s="86" t="s">
        <v>640</v>
      </c>
      <c r="E49" s="86" t="s">
        <v>127</v>
      </c>
      <c r="F49" s="101">
        <v>44074</v>
      </c>
      <c r="G49" s="83">
        <v>55515.757800000014</v>
      </c>
      <c r="H49" s="85">
        <v>-2.624892</v>
      </c>
      <c r="I49" s="83">
        <v>-1.4572284530000001</v>
      </c>
      <c r="J49" s="84">
        <f t="shared" si="0"/>
        <v>9.410188317424956E-3</v>
      </c>
      <c r="K49" s="84">
        <f>I49/'סכום נכסי הקרן'!$C$42</f>
        <v>-1.9824328308039817E-5</v>
      </c>
    </row>
    <row r="50" spans="2:11">
      <c r="B50" s="76" t="s">
        <v>2059</v>
      </c>
      <c r="C50" s="73" t="s">
        <v>2060</v>
      </c>
      <c r="D50" s="86" t="s">
        <v>640</v>
      </c>
      <c r="E50" s="86" t="s">
        <v>127</v>
      </c>
      <c r="F50" s="101">
        <v>44077</v>
      </c>
      <c r="G50" s="83">
        <v>49974.633216000017</v>
      </c>
      <c r="H50" s="85">
        <v>-2.6023320000000001</v>
      </c>
      <c r="I50" s="83">
        <v>-1.3005060610000003</v>
      </c>
      <c r="J50" s="84">
        <f t="shared" si="0"/>
        <v>8.3981388894569919E-3</v>
      </c>
      <c r="K50" s="84">
        <f>I50/'סכום נכסי הקרן'!$C$42</f>
        <v>-1.7692256191390509E-5</v>
      </c>
    </row>
    <row r="51" spans="2:11">
      <c r="B51" s="76" t="s">
        <v>2061</v>
      </c>
      <c r="C51" s="73" t="s">
        <v>2062</v>
      </c>
      <c r="D51" s="86" t="s">
        <v>640</v>
      </c>
      <c r="E51" s="86" t="s">
        <v>127</v>
      </c>
      <c r="F51" s="101">
        <v>44077</v>
      </c>
      <c r="G51" s="83">
        <v>50001.507720000009</v>
      </c>
      <c r="H51" s="85">
        <v>-2.547215</v>
      </c>
      <c r="I51" s="83">
        <v>-1.2736458430000002</v>
      </c>
      <c r="J51" s="84">
        <f t="shared" si="0"/>
        <v>8.2246865326170374E-3</v>
      </c>
      <c r="K51" s="84">
        <f>I51/'סכום נכסי הקרן'!$C$42</f>
        <v>-1.7326846238708556E-5</v>
      </c>
    </row>
    <row r="52" spans="2:11">
      <c r="B52" s="76" t="s">
        <v>2063</v>
      </c>
      <c r="C52" s="73" t="s">
        <v>2064</v>
      </c>
      <c r="D52" s="86" t="s">
        <v>640</v>
      </c>
      <c r="E52" s="86" t="s">
        <v>127</v>
      </c>
      <c r="F52" s="101">
        <v>44082</v>
      </c>
      <c r="G52" s="83">
        <v>83467.312929000022</v>
      </c>
      <c r="H52" s="85">
        <v>-2.170858</v>
      </c>
      <c r="I52" s="83">
        <v>-1.8119564690000003</v>
      </c>
      <c r="J52" s="84">
        <f t="shared" si="0"/>
        <v>1.1700877485039318E-2</v>
      </c>
      <c r="K52" s="84">
        <f>I52/'סכום נכסי הקרן'!$C$42</f>
        <v>-2.4650095081098844E-5</v>
      </c>
    </row>
    <row r="53" spans="2:11">
      <c r="B53" s="76" t="s">
        <v>2065</v>
      </c>
      <c r="C53" s="73" t="s">
        <v>2066</v>
      </c>
      <c r="D53" s="86" t="s">
        <v>640</v>
      </c>
      <c r="E53" s="86" t="s">
        <v>127</v>
      </c>
      <c r="F53" s="101">
        <v>44082</v>
      </c>
      <c r="G53" s="83">
        <v>117541.11768000001</v>
      </c>
      <c r="H53" s="85">
        <v>-1.937943</v>
      </c>
      <c r="I53" s="83">
        <v>-2.2778801189999998</v>
      </c>
      <c r="J53" s="84">
        <f t="shared" si="0"/>
        <v>1.4709622804975772E-2</v>
      </c>
      <c r="K53" s="84">
        <f>I53/'סכום נכסי הקרן'!$C$42</f>
        <v>-3.0988581942966494E-5</v>
      </c>
    </row>
    <row r="54" spans="2:11">
      <c r="B54" s="76" t="s">
        <v>2067</v>
      </c>
      <c r="C54" s="73" t="s">
        <v>2068</v>
      </c>
      <c r="D54" s="86" t="s">
        <v>640</v>
      </c>
      <c r="E54" s="86" t="s">
        <v>127</v>
      </c>
      <c r="F54" s="101">
        <v>44070</v>
      </c>
      <c r="G54" s="83">
        <v>22425.280560000003</v>
      </c>
      <c r="H54" s="85">
        <v>-1.624395</v>
      </c>
      <c r="I54" s="83">
        <v>-0.36427503999999999</v>
      </c>
      <c r="J54" s="84">
        <f t="shared" si="0"/>
        <v>2.3523399633602325E-3</v>
      </c>
      <c r="K54" s="84">
        <f>I54/'סכום נכסי הקרן'!$C$42</f>
        <v>-4.9556457482815402E-6</v>
      </c>
    </row>
    <row r="55" spans="2:11">
      <c r="B55" s="76" t="s">
        <v>2069</v>
      </c>
      <c r="C55" s="73" t="s">
        <v>2070</v>
      </c>
      <c r="D55" s="86" t="s">
        <v>640</v>
      </c>
      <c r="E55" s="86" t="s">
        <v>127</v>
      </c>
      <c r="F55" s="101">
        <v>44068</v>
      </c>
      <c r="G55" s="83">
        <v>22429.925536000002</v>
      </c>
      <c r="H55" s="85">
        <v>-1.6033599999999999</v>
      </c>
      <c r="I55" s="83">
        <v>-0.35963251200000007</v>
      </c>
      <c r="J55" s="84">
        <f t="shared" si="0"/>
        <v>2.322360406854196E-3</v>
      </c>
      <c r="K55" s="84">
        <f>I55/'סכום נכסי הקרן'!$C$42</f>
        <v>-4.8924881843032959E-6</v>
      </c>
    </row>
    <row r="56" spans="2:11">
      <c r="B56" s="76" t="s">
        <v>2071</v>
      </c>
      <c r="C56" s="73" t="s">
        <v>2072</v>
      </c>
      <c r="D56" s="86" t="s">
        <v>640</v>
      </c>
      <c r="E56" s="86" t="s">
        <v>127</v>
      </c>
      <c r="F56" s="101">
        <v>44083</v>
      </c>
      <c r="G56" s="83">
        <v>53972.073441000015</v>
      </c>
      <c r="H56" s="85">
        <v>-1.573528</v>
      </c>
      <c r="I56" s="83">
        <v>-0.84926564500000001</v>
      </c>
      <c r="J56" s="84">
        <f t="shared" si="0"/>
        <v>5.4842119192201706E-3</v>
      </c>
      <c r="K56" s="84">
        <f>I56/'סכום נכסי הקרן'!$C$42</f>
        <v>-1.1553521983844487E-5</v>
      </c>
    </row>
    <row r="57" spans="2:11">
      <c r="B57" s="76" t="s">
        <v>2073</v>
      </c>
      <c r="C57" s="73" t="s">
        <v>2074</v>
      </c>
      <c r="D57" s="86" t="s">
        <v>640</v>
      </c>
      <c r="E57" s="86" t="s">
        <v>127</v>
      </c>
      <c r="F57" s="101">
        <v>44063</v>
      </c>
      <c r="G57" s="83">
        <v>56099.697640000006</v>
      </c>
      <c r="H57" s="85">
        <v>-1.558316</v>
      </c>
      <c r="I57" s="83">
        <v>-0.87421061500000008</v>
      </c>
      <c r="J57" s="84">
        <f t="shared" si="0"/>
        <v>5.6452963839032904E-3</v>
      </c>
      <c r="K57" s="84">
        <f>I57/'סכום נכסי הקרן'!$C$42</f>
        <v>-1.1892876649817514E-5</v>
      </c>
    </row>
    <row r="58" spans="2:11">
      <c r="B58" s="76" t="s">
        <v>2075</v>
      </c>
      <c r="C58" s="73" t="s">
        <v>2076</v>
      </c>
      <c r="D58" s="86" t="s">
        <v>640</v>
      </c>
      <c r="E58" s="86" t="s">
        <v>127</v>
      </c>
      <c r="F58" s="101">
        <v>44084</v>
      </c>
      <c r="G58" s="83">
        <v>144180.97293600003</v>
      </c>
      <c r="H58" s="85">
        <v>-1.389114</v>
      </c>
      <c r="I58" s="83">
        <v>-2.0028385390000008</v>
      </c>
      <c r="J58" s="84">
        <f t="shared" si="0"/>
        <v>1.2933516211947224E-2</v>
      </c>
      <c r="K58" s="84">
        <f>I58/'סכום נכסי הקרן'!$C$42</f>
        <v>-2.7246879968195915E-5</v>
      </c>
    </row>
    <row r="59" spans="2:11">
      <c r="B59" s="76" t="s">
        <v>2077</v>
      </c>
      <c r="C59" s="73" t="s">
        <v>2078</v>
      </c>
      <c r="D59" s="86" t="s">
        <v>640</v>
      </c>
      <c r="E59" s="86" t="s">
        <v>127</v>
      </c>
      <c r="F59" s="101">
        <v>44084</v>
      </c>
      <c r="G59" s="83">
        <v>55308.541002000005</v>
      </c>
      <c r="H59" s="85">
        <v>-1.317353</v>
      </c>
      <c r="I59" s="83">
        <v>-0.72860894599999992</v>
      </c>
      <c r="J59" s="84">
        <f t="shared" si="0"/>
        <v>4.7050600593924238E-3</v>
      </c>
      <c r="K59" s="84">
        <f>I59/'סכום נכסי הקרן'!$C$42</f>
        <v>-9.9120923174005936E-6</v>
      </c>
    </row>
    <row r="60" spans="2:11">
      <c r="B60" s="76" t="s">
        <v>2079</v>
      </c>
      <c r="C60" s="73" t="s">
        <v>2080</v>
      </c>
      <c r="D60" s="86" t="s">
        <v>640</v>
      </c>
      <c r="E60" s="86" t="s">
        <v>127</v>
      </c>
      <c r="F60" s="101">
        <v>44062</v>
      </c>
      <c r="G60" s="83">
        <v>28113.717240000005</v>
      </c>
      <c r="H60" s="85">
        <v>-1.463754</v>
      </c>
      <c r="I60" s="83">
        <v>-0.41151556700000003</v>
      </c>
      <c r="J60" s="84">
        <f t="shared" si="0"/>
        <v>2.6574000617746014E-3</v>
      </c>
      <c r="K60" s="84">
        <f>I60/'סכום נכסי הקרן'!$C$42</f>
        <v>-5.5983121159089505E-6</v>
      </c>
    </row>
    <row r="61" spans="2:11">
      <c r="B61" s="76" t="s">
        <v>2081</v>
      </c>
      <c r="C61" s="73" t="s">
        <v>2082</v>
      </c>
      <c r="D61" s="86" t="s">
        <v>640</v>
      </c>
      <c r="E61" s="86" t="s">
        <v>127</v>
      </c>
      <c r="F61" s="101">
        <v>44062</v>
      </c>
      <c r="G61" s="83">
        <v>22500.263744</v>
      </c>
      <c r="H61" s="85">
        <v>-1.4218710000000001</v>
      </c>
      <c r="I61" s="83">
        <v>-0.31992482600000005</v>
      </c>
      <c r="J61" s="84">
        <f t="shared" si="0"/>
        <v>2.065944330061343E-3</v>
      </c>
      <c r="K61" s="84">
        <f>I61/'סכום נכסי הקרן'!$C$42</f>
        <v>-4.3522995803846779E-6</v>
      </c>
    </row>
    <row r="62" spans="2:11">
      <c r="B62" s="76" t="s">
        <v>2083</v>
      </c>
      <c r="C62" s="73" t="s">
        <v>2084</v>
      </c>
      <c r="D62" s="86" t="s">
        <v>640</v>
      </c>
      <c r="E62" s="86" t="s">
        <v>127</v>
      </c>
      <c r="F62" s="101">
        <v>44061</v>
      </c>
      <c r="G62" s="83">
        <v>56272.225320000005</v>
      </c>
      <c r="H62" s="85">
        <v>-1.3830119999999999</v>
      </c>
      <c r="I62" s="83">
        <v>-0.7782514920000001</v>
      </c>
      <c r="J62" s="84">
        <f t="shared" si="0"/>
        <v>5.0256314189858478E-3</v>
      </c>
      <c r="K62" s="84">
        <f>I62/'סכום נכסי הקרן'!$C$42</f>
        <v>-1.0587436068701182E-5</v>
      </c>
    </row>
    <row r="63" spans="2:11">
      <c r="B63" s="76" t="s">
        <v>2085</v>
      </c>
      <c r="C63" s="73" t="s">
        <v>2086</v>
      </c>
      <c r="D63" s="86" t="s">
        <v>640</v>
      </c>
      <c r="E63" s="86" t="s">
        <v>127</v>
      </c>
      <c r="F63" s="101">
        <v>44083</v>
      </c>
      <c r="G63" s="83">
        <v>48153.987024000009</v>
      </c>
      <c r="H63" s="85">
        <v>-1.3582650000000001</v>
      </c>
      <c r="I63" s="83">
        <v>-0.65405890800000011</v>
      </c>
      <c r="J63" s="84">
        <f t="shared" si="0"/>
        <v>4.2236462527878767E-3</v>
      </c>
      <c r="K63" s="84">
        <f>I63/'סכום נכסי הקרן'!$C$42</f>
        <v>-8.8979037557881203E-6</v>
      </c>
    </row>
    <row r="64" spans="2:11">
      <c r="B64" s="76" t="s">
        <v>2087</v>
      </c>
      <c r="C64" s="73" t="s">
        <v>2088</v>
      </c>
      <c r="D64" s="86" t="s">
        <v>640</v>
      </c>
      <c r="E64" s="86" t="s">
        <v>127</v>
      </c>
      <c r="F64" s="101">
        <v>44054</v>
      </c>
      <c r="G64" s="83">
        <v>28146.066180000009</v>
      </c>
      <c r="H64" s="85">
        <v>-1.378053</v>
      </c>
      <c r="I64" s="83">
        <v>-0.38786772600000008</v>
      </c>
      <c r="J64" s="84">
        <f t="shared" si="0"/>
        <v>2.5046919282953255E-3</v>
      </c>
      <c r="K64" s="84">
        <f>I64/'סכום נכסי הקרן'!$C$42</f>
        <v>-5.2766037641435163E-6</v>
      </c>
    </row>
    <row r="65" spans="2:11">
      <c r="B65" s="76" t="s">
        <v>2089</v>
      </c>
      <c r="C65" s="73" t="s">
        <v>2090</v>
      </c>
      <c r="D65" s="86" t="s">
        <v>640</v>
      </c>
      <c r="E65" s="86" t="s">
        <v>127</v>
      </c>
      <c r="F65" s="101">
        <v>44054</v>
      </c>
      <c r="G65" s="83">
        <v>22518.180079999998</v>
      </c>
      <c r="H65" s="85">
        <v>-1.372079</v>
      </c>
      <c r="I65" s="83">
        <v>-0.30896726400000007</v>
      </c>
      <c r="J65" s="84">
        <f t="shared" si="0"/>
        <v>1.995184853942426E-3</v>
      </c>
      <c r="K65" s="84">
        <f>I65/'סכום נכסי הקרן'!$C$42</f>
        <v>-4.203231459942412E-6</v>
      </c>
    </row>
    <row r="66" spans="2:11">
      <c r="B66" s="76" t="s">
        <v>2091</v>
      </c>
      <c r="C66" s="73" t="s">
        <v>2092</v>
      </c>
      <c r="D66" s="86" t="s">
        <v>640</v>
      </c>
      <c r="E66" s="86" t="s">
        <v>127</v>
      </c>
      <c r="F66" s="101">
        <v>44054</v>
      </c>
      <c r="G66" s="83">
        <v>54192.39368400001</v>
      </c>
      <c r="H66" s="85">
        <v>-1.34385</v>
      </c>
      <c r="I66" s="83">
        <v>-0.72826450100000006</v>
      </c>
      <c r="J66" s="84">
        <f t="shared" si="0"/>
        <v>4.7028357737573731E-3</v>
      </c>
      <c r="K66" s="84">
        <f>I66/'סכום נכסי הקרן'!$C$42</f>
        <v>-9.9074064421351175E-6</v>
      </c>
    </row>
    <row r="67" spans="2:11">
      <c r="B67" s="76" t="s">
        <v>2091</v>
      </c>
      <c r="C67" s="73" t="s">
        <v>2093</v>
      </c>
      <c r="D67" s="86" t="s">
        <v>640</v>
      </c>
      <c r="E67" s="86" t="s">
        <v>127</v>
      </c>
      <c r="F67" s="101">
        <v>44054</v>
      </c>
      <c r="G67" s="83">
        <v>45048.30438400001</v>
      </c>
      <c r="H67" s="85">
        <v>-1.34385</v>
      </c>
      <c r="I67" s="83">
        <v>-0.60538165600000005</v>
      </c>
      <c r="J67" s="84">
        <f t="shared" si="0"/>
        <v>3.9093083690114943E-3</v>
      </c>
      <c r="K67" s="84">
        <f>I67/'סכום נכסי הקרן'!$C$42</f>
        <v>-8.2356919915348522E-6</v>
      </c>
    </row>
    <row r="68" spans="2:11">
      <c r="B68" s="76" t="s">
        <v>2094</v>
      </c>
      <c r="C68" s="73" t="s">
        <v>2095</v>
      </c>
      <c r="D68" s="86" t="s">
        <v>640</v>
      </c>
      <c r="E68" s="86" t="s">
        <v>127</v>
      </c>
      <c r="F68" s="101">
        <v>44055</v>
      </c>
      <c r="G68" s="83">
        <v>33792.200400000002</v>
      </c>
      <c r="H68" s="85">
        <v>-1.2759659999999999</v>
      </c>
      <c r="I68" s="83">
        <v>-0.4311770210000001</v>
      </c>
      <c r="J68" s="84">
        <f t="shared" si="0"/>
        <v>2.7843657303034388E-3</v>
      </c>
      <c r="K68" s="84">
        <f>I68/'סכום נכסי הקרן'!$C$42</f>
        <v>-5.8657891325064459E-6</v>
      </c>
    </row>
    <row r="69" spans="2:11">
      <c r="B69" s="76" t="s">
        <v>2096</v>
      </c>
      <c r="C69" s="73" t="s">
        <v>2097</v>
      </c>
      <c r="D69" s="86" t="s">
        <v>640</v>
      </c>
      <c r="E69" s="86" t="s">
        <v>127</v>
      </c>
      <c r="F69" s="101">
        <v>44055</v>
      </c>
      <c r="G69" s="83">
        <v>33792.200400000002</v>
      </c>
      <c r="H69" s="85">
        <v>-1.2759659999999999</v>
      </c>
      <c r="I69" s="83">
        <v>-0.4311770210000001</v>
      </c>
      <c r="J69" s="84">
        <f t="shared" si="0"/>
        <v>2.7843657303034388E-3</v>
      </c>
      <c r="K69" s="84">
        <f>I69/'סכום נכסי הקרן'!$C$42</f>
        <v>-5.8657891325064459E-6</v>
      </c>
    </row>
    <row r="70" spans="2:11">
      <c r="B70" s="76" t="s">
        <v>2098</v>
      </c>
      <c r="C70" s="73" t="s">
        <v>2099</v>
      </c>
      <c r="D70" s="86" t="s">
        <v>640</v>
      </c>
      <c r="E70" s="86" t="s">
        <v>127</v>
      </c>
      <c r="F70" s="101">
        <v>44054</v>
      </c>
      <c r="G70" s="83">
        <v>39428.878776000005</v>
      </c>
      <c r="H70" s="85">
        <v>-1.3140080000000001</v>
      </c>
      <c r="I70" s="83">
        <v>-0.51809848300000005</v>
      </c>
      <c r="J70" s="84">
        <f t="shared" si="0"/>
        <v>3.3456691584392174E-3</v>
      </c>
      <c r="K70" s="84">
        <f>I70/'סכום נכסי הקרן'!$C$42</f>
        <v>-7.048280179915885E-6</v>
      </c>
    </row>
    <row r="71" spans="2:11">
      <c r="B71" s="76" t="s">
        <v>2098</v>
      </c>
      <c r="C71" s="73" t="s">
        <v>2100</v>
      </c>
      <c r="D71" s="86" t="s">
        <v>640</v>
      </c>
      <c r="E71" s="86" t="s">
        <v>127</v>
      </c>
      <c r="F71" s="101">
        <v>44054</v>
      </c>
      <c r="G71" s="83">
        <v>18069.452973000003</v>
      </c>
      <c r="H71" s="85">
        <v>-1.3140080000000001</v>
      </c>
      <c r="I71" s="83">
        <v>-0.23743399600000004</v>
      </c>
      <c r="J71" s="84">
        <f t="shared" si="0"/>
        <v>1.5332521202965584E-3</v>
      </c>
      <c r="K71" s="84">
        <f>I71/'סכום נכסי הקרן'!$C$42</f>
        <v>-3.2300834357876851E-6</v>
      </c>
    </row>
    <row r="72" spans="2:11">
      <c r="B72" s="76" t="s">
        <v>2101</v>
      </c>
      <c r="C72" s="73" t="s">
        <v>2102</v>
      </c>
      <c r="D72" s="86" t="s">
        <v>640</v>
      </c>
      <c r="E72" s="86" t="s">
        <v>127</v>
      </c>
      <c r="F72" s="101">
        <v>44054</v>
      </c>
      <c r="G72" s="83">
        <v>28920.065288000005</v>
      </c>
      <c r="H72" s="85">
        <v>-1.2826919999999999</v>
      </c>
      <c r="I72" s="83">
        <v>-0.37095537900000003</v>
      </c>
      <c r="J72" s="84">
        <f t="shared" si="0"/>
        <v>2.3954788739990016E-3</v>
      </c>
      <c r="K72" s="84">
        <f>I72/'סכום נכסי הקרן'!$C$42</f>
        <v>-5.0465259622056933E-6</v>
      </c>
    </row>
    <row r="73" spans="2:11">
      <c r="B73" s="76" t="s">
        <v>2103</v>
      </c>
      <c r="C73" s="73" t="s">
        <v>2104</v>
      </c>
      <c r="D73" s="86" t="s">
        <v>640</v>
      </c>
      <c r="E73" s="86" t="s">
        <v>127</v>
      </c>
      <c r="F73" s="101">
        <v>44049</v>
      </c>
      <c r="G73" s="83">
        <v>39446.297436000008</v>
      </c>
      <c r="H73" s="85">
        <v>-1.2706310000000001</v>
      </c>
      <c r="I73" s="83">
        <v>-0.50121701500000015</v>
      </c>
      <c r="J73" s="84">
        <f t="shared" si="0"/>
        <v>3.2366555081584109E-3</v>
      </c>
      <c r="K73" s="84">
        <f>I73/'סכום נכסי הקרן'!$C$42</f>
        <v>-6.8186224599717726E-6</v>
      </c>
    </row>
    <row r="74" spans="2:11">
      <c r="B74" s="76" t="s">
        <v>2105</v>
      </c>
      <c r="C74" s="73" t="s">
        <v>2106</v>
      </c>
      <c r="D74" s="86" t="s">
        <v>640</v>
      </c>
      <c r="E74" s="86" t="s">
        <v>127</v>
      </c>
      <c r="F74" s="101">
        <v>44055</v>
      </c>
      <c r="G74" s="83">
        <v>84373.783494000003</v>
      </c>
      <c r="H74" s="85">
        <v>-1.2406269999999999</v>
      </c>
      <c r="I74" s="83">
        <v>-1.0467643370000004</v>
      </c>
      <c r="J74" s="84">
        <f t="shared" si="0"/>
        <v>6.7595780983110429E-3</v>
      </c>
      <c r="K74" s="84">
        <f>I74/'סכום נכסי הקרן'!$C$42</f>
        <v>-1.4240320270383601E-5</v>
      </c>
    </row>
    <row r="75" spans="2:11">
      <c r="B75" s="76" t="s">
        <v>2107</v>
      </c>
      <c r="C75" s="73" t="s">
        <v>2108</v>
      </c>
      <c r="D75" s="86" t="s">
        <v>640</v>
      </c>
      <c r="E75" s="86" t="s">
        <v>127</v>
      </c>
      <c r="F75" s="101">
        <v>44047</v>
      </c>
      <c r="G75" s="83">
        <v>65120.916346000005</v>
      </c>
      <c r="H75" s="85">
        <v>-1.190572</v>
      </c>
      <c r="I75" s="83">
        <v>-0.77531126000000006</v>
      </c>
      <c r="J75" s="84">
        <f t="shared" si="0"/>
        <v>5.0066445972833488E-3</v>
      </c>
      <c r="K75" s="84">
        <f>I75/'סכום נכסי הקרן'!$C$42</f>
        <v>-1.0547436764302611E-5</v>
      </c>
    </row>
    <row r="76" spans="2:11">
      <c r="B76" s="76" t="s">
        <v>2109</v>
      </c>
      <c r="C76" s="73" t="s">
        <v>2110</v>
      </c>
      <c r="D76" s="86" t="s">
        <v>640</v>
      </c>
      <c r="E76" s="86" t="s">
        <v>127</v>
      </c>
      <c r="F76" s="101">
        <v>44084</v>
      </c>
      <c r="G76" s="83">
        <v>188855.44800000003</v>
      </c>
      <c r="H76" s="85">
        <v>-1.1549879999999999</v>
      </c>
      <c r="I76" s="83">
        <v>-2.1812575809999997</v>
      </c>
      <c r="J76" s="84">
        <f t="shared" ref="J76:J138" si="1">I76/$I$11</f>
        <v>1.4085673775970949E-2</v>
      </c>
      <c r="K76" s="84">
        <f>I76/'סכום נכסי הקרן'!$C$42</f>
        <v>-2.9674116176583291E-5</v>
      </c>
    </row>
    <row r="77" spans="2:11">
      <c r="B77" s="76" t="s">
        <v>2111</v>
      </c>
      <c r="C77" s="73" t="s">
        <v>2112</v>
      </c>
      <c r="D77" s="86" t="s">
        <v>640</v>
      </c>
      <c r="E77" s="86" t="s">
        <v>127</v>
      </c>
      <c r="F77" s="101">
        <v>44039</v>
      </c>
      <c r="G77" s="83">
        <v>76956.36500000002</v>
      </c>
      <c r="H77" s="85">
        <v>-1.1741569999999999</v>
      </c>
      <c r="I77" s="83">
        <v>-0.90358833800000027</v>
      </c>
      <c r="J77" s="84">
        <f t="shared" si="1"/>
        <v>5.8350057635122464E-3</v>
      </c>
      <c r="K77" s="84">
        <f>I77/'סכום נכסי הקרן'!$C$42</f>
        <v>-1.2292535072967076E-5</v>
      </c>
    </row>
    <row r="78" spans="2:11">
      <c r="B78" s="76" t="s">
        <v>2113</v>
      </c>
      <c r="C78" s="73" t="s">
        <v>2114</v>
      </c>
      <c r="D78" s="86" t="s">
        <v>640</v>
      </c>
      <c r="E78" s="86" t="s">
        <v>127</v>
      </c>
      <c r="F78" s="101">
        <v>44039</v>
      </c>
      <c r="G78" s="83">
        <v>36192.12339600001</v>
      </c>
      <c r="H78" s="85">
        <v>-1.1622570000000001</v>
      </c>
      <c r="I78" s="83">
        <v>-0.42064561500000014</v>
      </c>
      <c r="J78" s="84">
        <f t="shared" si="1"/>
        <v>2.7163581962045568E-3</v>
      </c>
      <c r="K78" s="84">
        <f>I78/'סכום נכסי הקרן'!$C$42</f>
        <v>-5.7225184945639548E-6</v>
      </c>
    </row>
    <row r="79" spans="2:11">
      <c r="B79" s="76" t="s">
        <v>2115</v>
      </c>
      <c r="C79" s="73" t="s">
        <v>2116</v>
      </c>
      <c r="D79" s="86" t="s">
        <v>640</v>
      </c>
      <c r="E79" s="86" t="s">
        <v>127</v>
      </c>
      <c r="F79" s="101">
        <v>44090</v>
      </c>
      <c r="G79" s="83">
        <v>56411.574600000007</v>
      </c>
      <c r="H79" s="85">
        <v>-1.1085689999999999</v>
      </c>
      <c r="I79" s="83">
        <v>-0.62536095600000008</v>
      </c>
      <c r="J79" s="84">
        <f t="shared" si="1"/>
        <v>4.0383265576580821E-3</v>
      </c>
      <c r="K79" s="84">
        <f>I79/'סכום נכסי הקרן'!$C$42</f>
        <v>-8.5074930270893117E-6</v>
      </c>
    </row>
    <row r="80" spans="2:11">
      <c r="B80" s="76" t="s">
        <v>2117</v>
      </c>
      <c r="C80" s="73" t="s">
        <v>2118</v>
      </c>
      <c r="D80" s="86" t="s">
        <v>640</v>
      </c>
      <c r="E80" s="86" t="s">
        <v>127</v>
      </c>
      <c r="F80" s="101">
        <v>44090</v>
      </c>
      <c r="G80" s="83">
        <v>33858.888984000005</v>
      </c>
      <c r="H80" s="85">
        <v>-1.0870660000000001</v>
      </c>
      <c r="I80" s="83">
        <v>-0.36806856200000004</v>
      </c>
      <c r="J80" s="84">
        <f t="shared" si="1"/>
        <v>2.3768369846287945E-3</v>
      </c>
      <c r="K80" s="84">
        <f>I80/'סכום נכסי הקרן'!$C$42</f>
        <v>-5.0072533225208094E-6</v>
      </c>
    </row>
    <row r="81" spans="2:11">
      <c r="B81" s="76" t="s">
        <v>2119</v>
      </c>
      <c r="C81" s="73" t="s">
        <v>2120</v>
      </c>
      <c r="D81" s="86" t="s">
        <v>640</v>
      </c>
      <c r="E81" s="86" t="s">
        <v>127</v>
      </c>
      <c r="F81" s="101">
        <v>44053</v>
      </c>
      <c r="G81" s="83">
        <v>39505.520879999996</v>
      </c>
      <c r="H81" s="85">
        <v>-1.1181680000000001</v>
      </c>
      <c r="I81" s="83">
        <v>-0.44173802400000006</v>
      </c>
      <c r="J81" s="84">
        <f t="shared" si="1"/>
        <v>2.8525643897835593E-3</v>
      </c>
      <c r="K81" s="84">
        <f>I81/'סכום נכסי הקרן'!$C$42</f>
        <v>-6.0094624119453514E-6</v>
      </c>
    </row>
    <row r="82" spans="2:11">
      <c r="B82" s="76" t="s">
        <v>2119</v>
      </c>
      <c r="C82" s="73" t="s">
        <v>2114</v>
      </c>
      <c r="D82" s="86" t="s">
        <v>640</v>
      </c>
      <c r="E82" s="86" t="s">
        <v>127</v>
      </c>
      <c r="F82" s="101">
        <v>44053</v>
      </c>
      <c r="G82" s="83">
        <v>15747.211620000002</v>
      </c>
      <c r="H82" s="85">
        <v>-1.1181680000000001</v>
      </c>
      <c r="I82" s="83">
        <v>-0.17608025600000002</v>
      </c>
      <c r="J82" s="84">
        <f t="shared" si="1"/>
        <v>1.1370546358254478E-3</v>
      </c>
      <c r="K82" s="84">
        <f>I82/'סכום נכסי הקרן'!$C$42</f>
        <v>-2.3954190547964124E-6</v>
      </c>
    </row>
    <row r="83" spans="2:11">
      <c r="B83" s="76" t="s">
        <v>2121</v>
      </c>
      <c r="C83" s="73" t="s">
        <v>2122</v>
      </c>
      <c r="D83" s="86" t="s">
        <v>640</v>
      </c>
      <c r="E83" s="86" t="s">
        <v>127</v>
      </c>
      <c r="F83" s="101">
        <v>44090</v>
      </c>
      <c r="G83" s="83">
        <v>45159.783808000007</v>
      </c>
      <c r="H83" s="85">
        <v>-0.919045</v>
      </c>
      <c r="I83" s="83">
        <v>-0.41503882100000006</v>
      </c>
      <c r="J83" s="84">
        <f t="shared" si="1"/>
        <v>2.6801518022871243E-3</v>
      </c>
      <c r="K83" s="84">
        <f>I83/'סכום נכסי הקרן'!$C$42</f>
        <v>-5.646242928586141E-6</v>
      </c>
    </row>
    <row r="84" spans="2:11">
      <c r="B84" s="76" t="s">
        <v>2123</v>
      </c>
      <c r="C84" s="73" t="s">
        <v>2124</v>
      </c>
      <c r="D84" s="86" t="s">
        <v>640</v>
      </c>
      <c r="E84" s="86" t="s">
        <v>127</v>
      </c>
      <c r="F84" s="101">
        <v>44041</v>
      </c>
      <c r="G84" s="83">
        <v>123238.82828000002</v>
      </c>
      <c r="H84" s="85">
        <v>-1.116706</v>
      </c>
      <c r="I84" s="83">
        <v>-1.3762155370000002</v>
      </c>
      <c r="J84" s="84">
        <f t="shared" si="1"/>
        <v>8.8870398748219573E-3</v>
      </c>
      <c r="K84" s="84">
        <f>I84/'סכום נכסי הקרן'!$C$42</f>
        <v>-1.8722217900663873E-5</v>
      </c>
    </row>
    <row r="85" spans="2:11">
      <c r="B85" s="76" t="s">
        <v>2125</v>
      </c>
      <c r="C85" s="73" t="s">
        <v>2126</v>
      </c>
      <c r="D85" s="86" t="s">
        <v>640</v>
      </c>
      <c r="E85" s="86" t="s">
        <v>127</v>
      </c>
      <c r="F85" s="101">
        <v>44090</v>
      </c>
      <c r="G85" s="83">
        <v>36230.439960000011</v>
      </c>
      <c r="H85" s="85">
        <v>-1.0031669999999999</v>
      </c>
      <c r="I85" s="83">
        <v>-0.36345170399999999</v>
      </c>
      <c r="J85" s="84">
        <f t="shared" si="1"/>
        <v>2.3470231945361231E-3</v>
      </c>
      <c r="K85" s="84">
        <f>I85/'סכום נכסי הקרן'!$C$42</f>
        <v>-4.944444976612399E-6</v>
      </c>
    </row>
    <row r="86" spans="2:11">
      <c r="B86" s="76" t="s">
        <v>2127</v>
      </c>
      <c r="C86" s="73" t="s">
        <v>2128</v>
      </c>
      <c r="D86" s="86" t="s">
        <v>640</v>
      </c>
      <c r="E86" s="86" t="s">
        <v>127</v>
      </c>
      <c r="F86" s="101">
        <v>44033</v>
      </c>
      <c r="G86" s="83">
        <v>45187.653664000005</v>
      </c>
      <c r="H86" s="85">
        <v>-1.0407249999999999</v>
      </c>
      <c r="I86" s="83">
        <v>-0.47027914200000009</v>
      </c>
      <c r="J86" s="84">
        <f t="shared" si="1"/>
        <v>3.0368713147663419E-3</v>
      </c>
      <c r="K86" s="84">
        <f>I86/'סכום נכסי הקרן'!$C$42</f>
        <v>-6.3977395501975411E-6</v>
      </c>
    </row>
    <row r="87" spans="2:11">
      <c r="B87" s="76" t="s">
        <v>2129</v>
      </c>
      <c r="C87" s="73" t="s">
        <v>2130</v>
      </c>
      <c r="D87" s="86" t="s">
        <v>640</v>
      </c>
      <c r="E87" s="86" t="s">
        <v>127</v>
      </c>
      <c r="F87" s="101">
        <v>44089</v>
      </c>
      <c r="G87" s="83">
        <v>53161.39428600001</v>
      </c>
      <c r="H87" s="85">
        <v>-0.94415499999999997</v>
      </c>
      <c r="I87" s="83">
        <v>-0.50192592500000011</v>
      </c>
      <c r="J87" s="84">
        <f t="shared" si="1"/>
        <v>3.241233360441196E-3</v>
      </c>
      <c r="K87" s="84">
        <f>I87/'סכום נכסי הקרן'!$C$42</f>
        <v>-6.828266565226456E-6</v>
      </c>
    </row>
    <row r="88" spans="2:11">
      <c r="B88" s="76" t="s">
        <v>2131</v>
      </c>
      <c r="C88" s="73" t="s">
        <v>2132</v>
      </c>
      <c r="D88" s="86" t="s">
        <v>640</v>
      </c>
      <c r="E88" s="86" t="s">
        <v>127</v>
      </c>
      <c r="F88" s="101">
        <v>44046</v>
      </c>
      <c r="G88" s="83">
        <v>47297.180580000015</v>
      </c>
      <c r="H88" s="85">
        <v>-1.0217430000000001</v>
      </c>
      <c r="I88" s="83">
        <v>-0.48325580000000007</v>
      </c>
      <c r="J88" s="84">
        <f t="shared" si="1"/>
        <v>3.1206692911642259E-3</v>
      </c>
      <c r="K88" s="84">
        <f>I88/'סכום נכסי הקרן'!$C$42</f>
        <v>-6.5742757192543161E-6</v>
      </c>
    </row>
    <row r="89" spans="2:11">
      <c r="B89" s="76" t="s">
        <v>2133</v>
      </c>
      <c r="C89" s="73" t="s">
        <v>2134</v>
      </c>
      <c r="D89" s="86" t="s">
        <v>640</v>
      </c>
      <c r="E89" s="86" t="s">
        <v>127</v>
      </c>
      <c r="F89" s="101">
        <v>44035</v>
      </c>
      <c r="G89" s="83">
        <v>79127.166160000008</v>
      </c>
      <c r="H89" s="85">
        <v>-0.98295100000000002</v>
      </c>
      <c r="I89" s="83">
        <v>-0.77778120799999995</v>
      </c>
      <c r="J89" s="84">
        <f t="shared" si="1"/>
        <v>5.0225945163000938E-3</v>
      </c>
      <c r="K89" s="84">
        <f>I89/'סכום נכסי הקרן'!$C$42</f>
        <v>-1.0581038263062109E-5</v>
      </c>
    </row>
    <row r="90" spans="2:11">
      <c r="B90" s="76" t="s">
        <v>2135</v>
      </c>
      <c r="C90" s="73" t="s">
        <v>2136</v>
      </c>
      <c r="D90" s="86" t="s">
        <v>640</v>
      </c>
      <c r="E90" s="86" t="s">
        <v>127</v>
      </c>
      <c r="F90" s="101">
        <v>44084</v>
      </c>
      <c r="G90" s="83">
        <v>18133.846088000002</v>
      </c>
      <c r="H90" s="85">
        <v>-0.93239300000000003</v>
      </c>
      <c r="I90" s="83">
        <v>-0.16907872500000001</v>
      </c>
      <c r="J90" s="84">
        <f t="shared" si="1"/>
        <v>1.0918415979626133E-3</v>
      </c>
      <c r="K90" s="84">
        <f>I90/'סכום נכסי הקרן'!$C$42</f>
        <v>-2.3001693024894426E-6</v>
      </c>
    </row>
    <row r="91" spans="2:11">
      <c r="B91" s="76" t="s">
        <v>2137</v>
      </c>
      <c r="C91" s="73" t="s">
        <v>2138</v>
      </c>
      <c r="D91" s="86" t="s">
        <v>640</v>
      </c>
      <c r="E91" s="86" t="s">
        <v>127</v>
      </c>
      <c r="F91" s="101">
        <v>44048</v>
      </c>
      <c r="G91" s="83">
        <v>66512.233359000005</v>
      </c>
      <c r="H91" s="85">
        <v>-0.92630900000000005</v>
      </c>
      <c r="I91" s="83">
        <v>-0.6161088600000002</v>
      </c>
      <c r="J91" s="84">
        <f t="shared" si="1"/>
        <v>3.9785802869126445E-3</v>
      </c>
      <c r="K91" s="84">
        <f>I91/'סכום נכסי הקרן'!$C$42</f>
        <v>-8.3816262913253345E-6</v>
      </c>
    </row>
    <row r="92" spans="2:11">
      <c r="B92" s="76" t="s">
        <v>2139</v>
      </c>
      <c r="C92" s="73" t="s">
        <v>2140</v>
      </c>
      <c r="D92" s="86" t="s">
        <v>640</v>
      </c>
      <c r="E92" s="86" t="s">
        <v>127</v>
      </c>
      <c r="F92" s="101">
        <v>44046</v>
      </c>
      <c r="G92" s="83">
        <v>45247.374784000007</v>
      </c>
      <c r="H92" s="85">
        <v>-0.90738200000000002</v>
      </c>
      <c r="I92" s="83">
        <v>-0.41056673100000007</v>
      </c>
      <c r="J92" s="84">
        <f t="shared" si="1"/>
        <v>2.6512728650238309E-3</v>
      </c>
      <c r="K92" s="84">
        <f>I92/'סכום נכסי הקרן'!$C$42</f>
        <v>-5.585404025666983E-6</v>
      </c>
    </row>
    <row r="93" spans="2:11">
      <c r="B93" s="76" t="s">
        <v>2141</v>
      </c>
      <c r="C93" s="73" t="s">
        <v>2142</v>
      </c>
      <c r="D93" s="86" t="s">
        <v>640</v>
      </c>
      <c r="E93" s="86" t="s">
        <v>127</v>
      </c>
      <c r="F93" s="101">
        <v>44046</v>
      </c>
      <c r="G93" s="83">
        <v>42179.920390000007</v>
      </c>
      <c r="H93" s="85">
        <v>-0.91433799999999998</v>
      </c>
      <c r="I93" s="83">
        <v>-0.38566715200000007</v>
      </c>
      <c r="J93" s="84">
        <f t="shared" si="1"/>
        <v>2.4904815169464406E-3</v>
      </c>
      <c r="K93" s="84">
        <f>I93/'סכום נכסי הקרן'!$C$42</f>
        <v>-5.2466668648520382E-6</v>
      </c>
    </row>
    <row r="94" spans="2:11">
      <c r="B94" s="76" t="s">
        <v>2143</v>
      </c>
      <c r="C94" s="73" t="s">
        <v>2144</v>
      </c>
      <c r="D94" s="86" t="s">
        <v>640</v>
      </c>
      <c r="E94" s="86" t="s">
        <v>127</v>
      </c>
      <c r="F94" s="101">
        <v>44048</v>
      </c>
      <c r="G94" s="83">
        <v>63136.968400000005</v>
      </c>
      <c r="H94" s="85">
        <v>-0.88488</v>
      </c>
      <c r="I94" s="83">
        <v>-0.55868615600000004</v>
      </c>
      <c r="J94" s="84">
        <f t="shared" si="1"/>
        <v>3.6077678331595522E-3</v>
      </c>
      <c r="K94" s="84">
        <f>I94/'סכום נכסי הקרן'!$C$42</f>
        <v>-7.6004402431886568E-6</v>
      </c>
    </row>
    <row r="95" spans="2:11">
      <c r="B95" s="76" t="s">
        <v>2145</v>
      </c>
      <c r="C95" s="73" t="s">
        <v>2146</v>
      </c>
      <c r="D95" s="86" t="s">
        <v>640</v>
      </c>
      <c r="E95" s="86" t="s">
        <v>127</v>
      </c>
      <c r="F95" s="101">
        <v>44033</v>
      </c>
      <c r="G95" s="83">
        <v>33949.466015999998</v>
      </c>
      <c r="H95" s="85">
        <v>-0.88207800000000003</v>
      </c>
      <c r="I95" s="83">
        <v>-0.29946088300000007</v>
      </c>
      <c r="J95" s="84">
        <f t="shared" si="1"/>
        <v>1.9337965141505249E-3</v>
      </c>
      <c r="K95" s="84">
        <f>I95/'סכום נכסי הקרן'!$C$42</f>
        <v>-4.073905397458981E-6</v>
      </c>
    </row>
    <row r="96" spans="2:11">
      <c r="B96" s="76" t="s">
        <v>2147</v>
      </c>
      <c r="C96" s="73" t="s">
        <v>2148</v>
      </c>
      <c r="D96" s="86" t="s">
        <v>640</v>
      </c>
      <c r="E96" s="86" t="s">
        <v>127</v>
      </c>
      <c r="F96" s="101">
        <v>44047</v>
      </c>
      <c r="G96" s="83">
        <v>33962.40559200001</v>
      </c>
      <c r="H96" s="85">
        <v>-0.82865200000000006</v>
      </c>
      <c r="I96" s="83">
        <v>-0.28143026000000004</v>
      </c>
      <c r="J96" s="84">
        <f t="shared" si="1"/>
        <v>1.8173620885385416E-3</v>
      </c>
      <c r="K96" s="84">
        <f>I96/'סכום נכסי הקרן'!$C$42</f>
        <v>-3.8286144211438937E-6</v>
      </c>
    </row>
    <row r="97" spans="2:11">
      <c r="B97" s="76" t="s">
        <v>2149</v>
      </c>
      <c r="C97" s="73" t="s">
        <v>2150</v>
      </c>
      <c r="D97" s="86" t="s">
        <v>640</v>
      </c>
      <c r="E97" s="86" t="s">
        <v>127</v>
      </c>
      <c r="F97" s="101">
        <v>44033</v>
      </c>
      <c r="G97" s="83">
        <v>33967.382352000008</v>
      </c>
      <c r="H97" s="85">
        <v>-0.81981599999999999</v>
      </c>
      <c r="I97" s="83">
        <v>-0.27846998400000006</v>
      </c>
      <c r="J97" s="84">
        <f t="shared" si="1"/>
        <v>1.7982458308411268E-3</v>
      </c>
      <c r="K97" s="84">
        <f>I97/'סכום נכסי הקרן'!$C$42</f>
        <v>-3.788342435522425E-6</v>
      </c>
    </row>
    <row r="98" spans="2:11">
      <c r="B98" s="76" t="s">
        <v>2151</v>
      </c>
      <c r="C98" s="73" t="s">
        <v>2152</v>
      </c>
      <c r="D98" s="86" t="s">
        <v>640</v>
      </c>
      <c r="E98" s="86" t="s">
        <v>127</v>
      </c>
      <c r="F98" s="101">
        <v>44047</v>
      </c>
      <c r="G98" s="83">
        <v>47394.385590000005</v>
      </c>
      <c r="H98" s="85">
        <v>-0.80039700000000003</v>
      </c>
      <c r="I98" s="83">
        <v>-0.37934304200000007</v>
      </c>
      <c r="J98" s="84">
        <f t="shared" si="1"/>
        <v>2.4496429882191195E-3</v>
      </c>
      <c r="K98" s="84">
        <f>I98/'סכום נכסי הקרן'!$C$42</f>
        <v>-5.1606328372854922E-6</v>
      </c>
    </row>
    <row r="99" spans="2:11">
      <c r="B99" s="76" t="s">
        <v>2153</v>
      </c>
      <c r="C99" s="73" t="s">
        <v>2154</v>
      </c>
      <c r="D99" s="86" t="s">
        <v>640</v>
      </c>
      <c r="E99" s="86" t="s">
        <v>127</v>
      </c>
      <c r="F99" s="101">
        <v>44035</v>
      </c>
      <c r="G99" s="83">
        <v>33978.331224000009</v>
      </c>
      <c r="H99" s="85">
        <v>-0.79966599999999999</v>
      </c>
      <c r="I99" s="83">
        <v>-0.27171306000000001</v>
      </c>
      <c r="J99" s="84">
        <f t="shared" si="1"/>
        <v>1.754612365439303E-3</v>
      </c>
      <c r="K99" s="84">
        <f>I99/'סכום נכסי הקרן'!$C$42</f>
        <v>-3.6964203491448853E-6</v>
      </c>
    </row>
    <row r="100" spans="2:11">
      <c r="B100" s="76" t="s">
        <v>2155</v>
      </c>
      <c r="C100" s="73" t="s">
        <v>2156</v>
      </c>
      <c r="D100" s="86" t="s">
        <v>640</v>
      </c>
      <c r="E100" s="86" t="s">
        <v>127</v>
      </c>
      <c r="F100" s="101">
        <v>44090</v>
      </c>
      <c r="G100" s="83">
        <v>67976.569488000008</v>
      </c>
      <c r="H100" s="85">
        <v>-0.70699999999999996</v>
      </c>
      <c r="I100" s="83">
        <v>-0.48059467500000003</v>
      </c>
      <c r="J100" s="84">
        <f t="shared" si="1"/>
        <v>3.1034848288826566E-3</v>
      </c>
      <c r="K100" s="84">
        <f>I100/'סכום נכסי הקרן'!$C$42</f>
        <v>-6.5380734233410527E-6</v>
      </c>
    </row>
    <row r="101" spans="2:11">
      <c r="B101" s="76" t="s">
        <v>2157</v>
      </c>
      <c r="C101" s="73" t="s">
        <v>2019</v>
      </c>
      <c r="D101" s="86" t="s">
        <v>640</v>
      </c>
      <c r="E101" s="86" t="s">
        <v>127</v>
      </c>
      <c r="F101" s="101">
        <v>44040</v>
      </c>
      <c r="G101" s="83">
        <v>36345.389652000005</v>
      </c>
      <c r="H101" s="85">
        <v>-0.76704600000000001</v>
      </c>
      <c r="I101" s="83">
        <v>-0.27878600900000006</v>
      </c>
      <c r="J101" s="84">
        <f t="shared" si="1"/>
        <v>1.8002865916819488E-3</v>
      </c>
      <c r="K101" s="84">
        <f>I101/'סכום נכסי הקרן'!$C$42</f>
        <v>-3.7926416813549168E-6</v>
      </c>
    </row>
    <row r="102" spans="2:11">
      <c r="B102" s="76" t="s">
        <v>2158</v>
      </c>
      <c r="C102" s="73" t="s">
        <v>2159</v>
      </c>
      <c r="D102" s="86" t="s">
        <v>640</v>
      </c>
      <c r="E102" s="86" t="s">
        <v>127</v>
      </c>
      <c r="F102" s="101">
        <v>44090</v>
      </c>
      <c r="G102" s="83">
        <v>123666.16244800002</v>
      </c>
      <c r="H102" s="85">
        <v>-0.70405200000000001</v>
      </c>
      <c r="I102" s="83">
        <v>-0.87067424600000021</v>
      </c>
      <c r="J102" s="84">
        <f t="shared" si="1"/>
        <v>5.6224599520580346E-3</v>
      </c>
      <c r="K102" s="84">
        <f>I102/'סכום נכסי הקרן'!$C$42</f>
        <v>-1.1844767418948432E-5</v>
      </c>
    </row>
    <row r="103" spans="2:11">
      <c r="B103" s="76" t="s">
        <v>2160</v>
      </c>
      <c r="C103" s="73" t="s">
        <v>2161</v>
      </c>
      <c r="D103" s="86" t="s">
        <v>640</v>
      </c>
      <c r="E103" s="86" t="s">
        <v>127</v>
      </c>
      <c r="F103" s="101">
        <v>44090</v>
      </c>
      <c r="G103" s="83">
        <v>30296.694285000005</v>
      </c>
      <c r="H103" s="85">
        <v>-0.67457800000000001</v>
      </c>
      <c r="I103" s="83">
        <v>-0.20437484700000003</v>
      </c>
      <c r="J103" s="84">
        <f t="shared" si="1"/>
        <v>1.3197695897685803E-3</v>
      </c>
      <c r="K103" s="84">
        <f>I103/'סכום נכסי הקרן'!$C$42</f>
        <v>-2.7803424071856265E-6</v>
      </c>
    </row>
    <row r="104" spans="2:11">
      <c r="B104" s="76" t="s">
        <v>2162</v>
      </c>
      <c r="C104" s="73" t="s">
        <v>2163</v>
      </c>
      <c r="D104" s="86" t="s">
        <v>640</v>
      </c>
      <c r="E104" s="86" t="s">
        <v>127</v>
      </c>
      <c r="F104" s="101">
        <v>44091</v>
      </c>
      <c r="G104" s="83">
        <v>48534.31440000001</v>
      </c>
      <c r="H104" s="85">
        <v>-0.54630999999999996</v>
      </c>
      <c r="I104" s="83">
        <v>-0.26514797300000004</v>
      </c>
      <c r="J104" s="84">
        <f t="shared" si="1"/>
        <v>1.7122177053137103E-3</v>
      </c>
      <c r="K104" s="84">
        <f>I104/'סכום נכסי הקרן'!$C$42</f>
        <v>-3.6071080386482664E-6</v>
      </c>
    </row>
    <row r="105" spans="2:11">
      <c r="B105" s="76" t="s">
        <v>2164</v>
      </c>
      <c r="C105" s="73" t="s">
        <v>2165</v>
      </c>
      <c r="D105" s="86" t="s">
        <v>640</v>
      </c>
      <c r="E105" s="86" t="s">
        <v>127</v>
      </c>
      <c r="F105" s="101">
        <v>44088</v>
      </c>
      <c r="G105" s="83">
        <v>60696.275640000014</v>
      </c>
      <c r="H105" s="85">
        <v>-0.37998300000000002</v>
      </c>
      <c r="I105" s="83">
        <v>-0.23063557300000004</v>
      </c>
      <c r="J105" s="84">
        <f t="shared" si="1"/>
        <v>1.4893506712411212E-3</v>
      </c>
      <c r="K105" s="84">
        <f>I105/'סכום נכסי הקרן'!$C$42</f>
        <v>-3.1375967915340205E-6</v>
      </c>
    </row>
    <row r="106" spans="2:11">
      <c r="B106" s="76" t="s">
        <v>2166</v>
      </c>
      <c r="C106" s="73" t="s">
        <v>2167</v>
      </c>
      <c r="D106" s="86" t="s">
        <v>640</v>
      </c>
      <c r="E106" s="86" t="s">
        <v>127</v>
      </c>
      <c r="F106" s="101">
        <v>44027</v>
      </c>
      <c r="G106" s="83">
        <v>51136.20900000001</v>
      </c>
      <c r="H106" s="85">
        <v>-0.467167</v>
      </c>
      <c r="I106" s="83">
        <v>-0.23889171300000006</v>
      </c>
      <c r="J106" s="84">
        <f t="shared" si="1"/>
        <v>1.5426654634516912E-3</v>
      </c>
      <c r="K106" s="84">
        <f>I106/'סכום נכסי הקרן'!$C$42</f>
        <v>-3.2499144103536282E-6</v>
      </c>
    </row>
    <row r="107" spans="2:11">
      <c r="B107" s="76" t="s">
        <v>2168</v>
      </c>
      <c r="C107" s="73" t="s">
        <v>2169</v>
      </c>
      <c r="D107" s="86" t="s">
        <v>640</v>
      </c>
      <c r="E107" s="86" t="s">
        <v>127</v>
      </c>
      <c r="F107" s="101">
        <v>44103</v>
      </c>
      <c r="G107" s="83">
        <v>45465.025088000009</v>
      </c>
      <c r="H107" s="85">
        <v>-0.24949099999999999</v>
      </c>
      <c r="I107" s="83">
        <v>-0.11343101100000001</v>
      </c>
      <c r="J107" s="84">
        <f t="shared" si="1"/>
        <v>7.3249130728159182E-4</v>
      </c>
      <c r="K107" s="84">
        <f>I107/'סכום נכסי הקרן'!$C$42</f>
        <v>-1.5431304527080052E-6</v>
      </c>
    </row>
    <row r="108" spans="2:11">
      <c r="B108" s="76" t="s">
        <v>2170</v>
      </c>
      <c r="C108" s="73" t="s">
        <v>2171</v>
      </c>
      <c r="D108" s="86" t="s">
        <v>640</v>
      </c>
      <c r="E108" s="86" t="s">
        <v>127</v>
      </c>
      <c r="F108" s="101">
        <v>44088</v>
      </c>
      <c r="G108" s="83">
        <v>56854.50624000001</v>
      </c>
      <c r="H108" s="85">
        <v>-0.34807700000000003</v>
      </c>
      <c r="I108" s="83">
        <v>-0.19789772900000002</v>
      </c>
      <c r="J108" s="84">
        <f t="shared" si="1"/>
        <v>1.2779429976452223E-3</v>
      </c>
      <c r="K108" s="84">
        <f>I108/'סכום נכסי הקרן'!$C$42</f>
        <v>-2.6922268385817007E-6</v>
      </c>
    </row>
    <row r="109" spans="2:11">
      <c r="B109" s="76" t="s">
        <v>2172</v>
      </c>
      <c r="C109" s="73" t="s">
        <v>2173</v>
      </c>
      <c r="D109" s="86" t="s">
        <v>640</v>
      </c>
      <c r="E109" s="86" t="s">
        <v>127</v>
      </c>
      <c r="F109" s="101">
        <v>44027</v>
      </c>
      <c r="G109" s="83">
        <v>54722.43948600001</v>
      </c>
      <c r="H109" s="85">
        <v>-0.390959</v>
      </c>
      <c r="I109" s="83">
        <v>-0.21394244700000001</v>
      </c>
      <c r="J109" s="84">
        <f t="shared" si="1"/>
        <v>1.3815532569488663E-3</v>
      </c>
      <c r="K109" s="84">
        <f>I109/'סכום נכסי הקרן'!$C$42</f>
        <v>-2.9105013010292958E-6</v>
      </c>
    </row>
    <row r="110" spans="2:11">
      <c r="B110" s="76" t="s">
        <v>2174</v>
      </c>
      <c r="C110" s="73" t="s">
        <v>2175</v>
      </c>
      <c r="D110" s="86" t="s">
        <v>640</v>
      </c>
      <c r="E110" s="86" t="s">
        <v>127</v>
      </c>
      <c r="F110" s="101">
        <v>44028</v>
      </c>
      <c r="G110" s="83">
        <v>34126.638672000008</v>
      </c>
      <c r="H110" s="85">
        <v>-0.35937999999999998</v>
      </c>
      <c r="I110" s="83">
        <v>-0.12264419800000002</v>
      </c>
      <c r="J110" s="84">
        <f t="shared" si="1"/>
        <v>7.9198631953939294E-4</v>
      </c>
      <c r="K110" s="84">
        <f>I110/'סכום נכסי הקרן'!$C$42</f>
        <v>-1.668467865297879E-6</v>
      </c>
    </row>
    <row r="111" spans="2:11">
      <c r="B111" s="76" t="s">
        <v>2176</v>
      </c>
      <c r="C111" s="73" t="s">
        <v>2002</v>
      </c>
      <c r="D111" s="86" t="s">
        <v>640</v>
      </c>
      <c r="E111" s="86" t="s">
        <v>127</v>
      </c>
      <c r="F111" s="101">
        <v>44018</v>
      </c>
      <c r="G111" s="83">
        <v>111100.14216300001</v>
      </c>
      <c r="H111" s="85">
        <v>-0.346329</v>
      </c>
      <c r="I111" s="83">
        <v>-0.38477155800000007</v>
      </c>
      <c r="J111" s="84">
        <f t="shared" si="1"/>
        <v>2.4846981353643656E-3</v>
      </c>
      <c r="K111" s="84">
        <f>I111/'סכום נכסי הקרן'!$C$42</f>
        <v>-5.2344830858089105E-6</v>
      </c>
    </row>
    <row r="112" spans="2:11">
      <c r="B112" s="76" t="s">
        <v>2177</v>
      </c>
      <c r="C112" s="73" t="s">
        <v>2178</v>
      </c>
      <c r="D112" s="86" t="s">
        <v>640</v>
      </c>
      <c r="E112" s="86" t="s">
        <v>127</v>
      </c>
      <c r="F112" s="101">
        <v>44097</v>
      </c>
      <c r="G112" s="83">
        <v>48693.257184000009</v>
      </c>
      <c r="H112" s="85">
        <v>-0.10785599999999999</v>
      </c>
      <c r="I112" s="83">
        <v>-5.2518609000000008E-2</v>
      </c>
      <c r="J112" s="84">
        <f t="shared" si="1"/>
        <v>3.3914380400806599E-4</v>
      </c>
      <c r="K112" s="84">
        <f>I112/'סכום נכסי הקרן'!$C$42</f>
        <v>-7.1447009214935693E-7</v>
      </c>
    </row>
    <row r="113" spans="2:11">
      <c r="B113" s="76" t="s">
        <v>2179</v>
      </c>
      <c r="C113" s="73" t="s">
        <v>2180</v>
      </c>
      <c r="D113" s="86" t="s">
        <v>640</v>
      </c>
      <c r="E113" s="86" t="s">
        <v>127</v>
      </c>
      <c r="F113" s="101">
        <v>44103</v>
      </c>
      <c r="G113" s="83">
        <v>63590.59178000001</v>
      </c>
      <c r="H113" s="85">
        <v>-1.804E-2</v>
      </c>
      <c r="I113" s="83">
        <v>-1.1471621000000003E-2</v>
      </c>
      <c r="J113" s="84">
        <f t="shared" si="1"/>
        <v>7.4079059940045528E-5</v>
      </c>
      <c r="K113" s="84">
        <f>I113/'סכום נכסי הקרן'!$C$42</f>
        <v>-1.5606144696201872E-7</v>
      </c>
    </row>
    <row r="114" spans="2:11">
      <c r="B114" s="76" t="s">
        <v>2181</v>
      </c>
      <c r="C114" s="73" t="s">
        <v>2182</v>
      </c>
      <c r="D114" s="86" t="s">
        <v>640</v>
      </c>
      <c r="E114" s="86" t="s">
        <v>127</v>
      </c>
      <c r="F114" s="101">
        <v>44014</v>
      </c>
      <c r="G114" s="83">
        <v>79522.955800000011</v>
      </c>
      <c r="H114" s="85">
        <v>-0.13076099999999999</v>
      </c>
      <c r="I114" s="83">
        <v>-0.10398493900000001</v>
      </c>
      <c r="J114" s="84">
        <f t="shared" si="1"/>
        <v>6.7149241846840792E-4</v>
      </c>
      <c r="K114" s="84">
        <f>I114/'סכום נכסי הקרן'!$C$42</f>
        <v>-1.4146248418246427E-6</v>
      </c>
    </row>
    <row r="115" spans="2:11">
      <c r="B115" s="76" t="s">
        <v>2183</v>
      </c>
      <c r="C115" s="73" t="s">
        <v>2184</v>
      </c>
      <c r="D115" s="86" t="s">
        <v>640</v>
      </c>
      <c r="E115" s="86" t="s">
        <v>127</v>
      </c>
      <c r="F115" s="101">
        <v>44097</v>
      </c>
      <c r="G115" s="83">
        <v>62707.83956800001</v>
      </c>
      <c r="H115" s="85">
        <v>-6.2512999999999999E-2</v>
      </c>
      <c r="I115" s="83">
        <v>-3.9200369000000006E-2</v>
      </c>
      <c r="J115" s="84">
        <f t="shared" si="1"/>
        <v>2.5314003006400771E-4</v>
      </c>
      <c r="K115" s="84">
        <f>I115/'סכום נכסי הקרן'!$C$42</f>
        <v>-5.3328699645717565E-7</v>
      </c>
    </row>
    <row r="116" spans="2:11">
      <c r="B116" s="76" t="s">
        <v>2185</v>
      </c>
      <c r="C116" s="73" t="s">
        <v>2108</v>
      </c>
      <c r="D116" s="86" t="s">
        <v>640</v>
      </c>
      <c r="E116" s="86" t="s">
        <v>127</v>
      </c>
      <c r="F116" s="101">
        <v>44097</v>
      </c>
      <c r="G116" s="83">
        <v>95449.765248000011</v>
      </c>
      <c r="H116" s="85">
        <v>-5.0869999999999999E-2</v>
      </c>
      <c r="I116" s="83">
        <v>-4.855535100000001E-2</v>
      </c>
      <c r="J116" s="84">
        <f t="shared" si="1"/>
        <v>3.135506967270754E-4</v>
      </c>
      <c r="K116" s="84">
        <f>I116/'סכום נכסי הקרן'!$C$42</f>
        <v>-6.6055340695170297E-7</v>
      </c>
    </row>
    <row r="117" spans="2:11">
      <c r="B117" s="76" t="s">
        <v>2186</v>
      </c>
      <c r="C117" s="73" t="s">
        <v>2187</v>
      </c>
      <c r="D117" s="86" t="s">
        <v>640</v>
      </c>
      <c r="E117" s="86" t="s">
        <v>127</v>
      </c>
      <c r="F117" s="101">
        <v>44018</v>
      </c>
      <c r="G117" s="83">
        <v>45648.169856</v>
      </c>
      <c r="H117" s="85">
        <v>-3.8443999999999999E-2</v>
      </c>
      <c r="I117" s="83">
        <v>-1.7549127000000001E-2</v>
      </c>
      <c r="J117" s="84">
        <f t="shared" si="1"/>
        <v>1.1332512039305265E-4</v>
      </c>
      <c r="K117" s="84">
        <f>I117/'סכום נכסי הקרן'!$C$42</f>
        <v>-2.3874064114742198E-7</v>
      </c>
    </row>
    <row r="118" spans="2:11">
      <c r="B118" s="76" t="s">
        <v>2188</v>
      </c>
      <c r="C118" s="73" t="s">
        <v>2189</v>
      </c>
      <c r="D118" s="86" t="s">
        <v>640</v>
      </c>
      <c r="E118" s="86" t="s">
        <v>127</v>
      </c>
      <c r="F118" s="101">
        <v>44019</v>
      </c>
      <c r="G118" s="83">
        <v>47765.15327100001</v>
      </c>
      <c r="H118" s="85">
        <v>-3.3665E-2</v>
      </c>
      <c r="I118" s="83">
        <v>-1.6080092000000001E-2</v>
      </c>
      <c r="J118" s="84">
        <f t="shared" si="1"/>
        <v>1.0383869019988076E-4</v>
      </c>
      <c r="K118" s="84">
        <f>I118/'סכום נכסי הקרן'!$C$42</f>
        <v>-2.187556950148877E-7</v>
      </c>
    </row>
    <row r="119" spans="2:11">
      <c r="B119" s="76" t="s">
        <v>2190</v>
      </c>
      <c r="C119" s="73" t="s">
        <v>2191</v>
      </c>
      <c r="D119" s="86" t="s">
        <v>640</v>
      </c>
      <c r="E119" s="86" t="s">
        <v>127</v>
      </c>
      <c r="F119" s="101">
        <v>44019</v>
      </c>
      <c r="G119" s="83">
        <v>45649.496992000008</v>
      </c>
      <c r="H119" s="85">
        <v>-3.3665E-2</v>
      </c>
      <c r="I119" s="83">
        <v>-1.5367860000000002E-2</v>
      </c>
      <c r="J119" s="84">
        <f t="shared" si="1"/>
        <v>9.9239385793012855E-5</v>
      </c>
      <c r="K119" s="84">
        <f>I119/'סכום נכסי הקרן'!$C$42</f>
        <v>-2.0906639683351889E-7</v>
      </c>
    </row>
    <row r="120" spans="2:11">
      <c r="B120" s="76" t="s">
        <v>2192</v>
      </c>
      <c r="C120" s="73" t="s">
        <v>2015</v>
      </c>
      <c r="D120" s="86" t="s">
        <v>640</v>
      </c>
      <c r="E120" s="86" t="s">
        <v>127</v>
      </c>
      <c r="F120" s="101">
        <v>44026</v>
      </c>
      <c r="G120" s="83">
        <v>48818.140800000008</v>
      </c>
      <c r="H120" s="85">
        <v>-2.8126999999999999E-2</v>
      </c>
      <c r="I120" s="83">
        <v>-1.3731131000000002E-2</v>
      </c>
      <c r="J120" s="84">
        <f t="shared" si="1"/>
        <v>8.8670055992402219E-5</v>
      </c>
      <c r="K120" s="84">
        <f>I120/'סכום נכסי הקרן'!$C$42</f>
        <v>-1.8680011938025417E-7</v>
      </c>
    </row>
    <row r="121" spans="2:11">
      <c r="B121" s="76" t="s">
        <v>2193</v>
      </c>
      <c r="C121" s="73" t="s">
        <v>2194</v>
      </c>
      <c r="D121" s="86" t="s">
        <v>640</v>
      </c>
      <c r="E121" s="86" t="s">
        <v>127</v>
      </c>
      <c r="F121" s="101">
        <v>44104</v>
      </c>
      <c r="G121" s="83">
        <v>124627.66432600001</v>
      </c>
      <c r="H121" s="85">
        <v>6.5048999999999996E-2</v>
      </c>
      <c r="I121" s="83">
        <v>8.106864200000001E-2</v>
      </c>
      <c r="J121" s="84">
        <f t="shared" si="1"/>
        <v>-5.2350829843281004E-4</v>
      </c>
      <c r="K121" s="84">
        <f>I121/'סכום נכסי הקרן'!$C$42</f>
        <v>1.1028685112388111E-6</v>
      </c>
    </row>
    <row r="122" spans="2:11">
      <c r="B122" s="76" t="s">
        <v>2195</v>
      </c>
      <c r="C122" s="73" t="s">
        <v>2196</v>
      </c>
      <c r="D122" s="86" t="s">
        <v>640</v>
      </c>
      <c r="E122" s="86" t="s">
        <v>127</v>
      </c>
      <c r="F122" s="101">
        <v>44013</v>
      </c>
      <c r="G122" s="83">
        <v>31168.233194000004</v>
      </c>
      <c r="H122" s="85">
        <v>5.5522000000000002E-2</v>
      </c>
      <c r="I122" s="83">
        <v>1.7305377000000004E-2</v>
      </c>
      <c r="J122" s="84">
        <f t="shared" si="1"/>
        <v>-1.1175108208927798E-4</v>
      </c>
      <c r="K122" s="84">
        <f>I122/'סכום נכסי הקרן'!$C$42</f>
        <v>2.3542463395916221E-7</v>
      </c>
    </row>
    <row r="123" spans="2:11">
      <c r="B123" s="76" t="s">
        <v>2197</v>
      </c>
      <c r="C123" s="73" t="s">
        <v>2198</v>
      </c>
      <c r="D123" s="86" t="s">
        <v>640</v>
      </c>
      <c r="E123" s="86" t="s">
        <v>127</v>
      </c>
      <c r="F123" s="101">
        <v>44103</v>
      </c>
      <c r="G123" s="83">
        <v>31881.391756000008</v>
      </c>
      <c r="H123" s="85">
        <v>0.157307</v>
      </c>
      <c r="I123" s="83">
        <v>5.0151703000000006E-2</v>
      </c>
      <c r="J123" s="84">
        <f t="shared" si="1"/>
        <v>-3.2385928829346442E-4</v>
      </c>
      <c r="K123" s="84">
        <f>I123/'סכום נכסי הקרן'!$C$42</f>
        <v>6.8227039036500711E-7</v>
      </c>
    </row>
    <row r="124" spans="2:11">
      <c r="B124" s="76" t="s">
        <v>2199</v>
      </c>
      <c r="C124" s="73" t="s">
        <v>2200</v>
      </c>
      <c r="D124" s="86" t="s">
        <v>640</v>
      </c>
      <c r="E124" s="86" t="s">
        <v>127</v>
      </c>
      <c r="F124" s="101">
        <v>44013</v>
      </c>
      <c r="G124" s="83">
        <v>36668.951748000007</v>
      </c>
      <c r="H124" s="85">
        <v>0.13267200000000001</v>
      </c>
      <c r="I124" s="83">
        <v>4.8649402000000008E-2</v>
      </c>
      <c r="J124" s="84">
        <f t="shared" si="1"/>
        <v>-3.1415803981018638E-4</v>
      </c>
      <c r="K124" s="84">
        <f>I124/'סכום נכסי הקרן'!$C$42</f>
        <v>6.6183288917555122E-7</v>
      </c>
    </row>
    <row r="125" spans="2:11">
      <c r="B125" s="76" t="s">
        <v>2201</v>
      </c>
      <c r="C125" s="73" t="s">
        <v>2202</v>
      </c>
      <c r="D125" s="86" t="s">
        <v>640</v>
      </c>
      <c r="E125" s="86" t="s">
        <v>127</v>
      </c>
      <c r="F125" s="101">
        <v>44013</v>
      </c>
      <c r="G125" s="83">
        <v>67236.168070999993</v>
      </c>
      <c r="H125" s="85">
        <v>0.14543</v>
      </c>
      <c r="I125" s="83">
        <v>9.7781615000000016E-2</v>
      </c>
      <c r="J125" s="84">
        <f t="shared" si="1"/>
        <v>-6.3143387657415228E-4</v>
      </c>
      <c r="K125" s="84">
        <f>I125/'סכום נכסי הקרן'!$C$42</f>
        <v>1.330234002952419E-6</v>
      </c>
    </row>
    <row r="126" spans="2:11">
      <c r="B126" s="76" t="s">
        <v>2203</v>
      </c>
      <c r="C126" s="73" t="s">
        <v>2204</v>
      </c>
      <c r="D126" s="86" t="s">
        <v>640</v>
      </c>
      <c r="E126" s="86" t="s">
        <v>127</v>
      </c>
      <c r="F126" s="101">
        <v>44096</v>
      </c>
      <c r="G126" s="83">
        <v>42807.761997000009</v>
      </c>
      <c r="H126" s="85">
        <v>0.25395600000000002</v>
      </c>
      <c r="I126" s="83">
        <v>0.10871309300000001</v>
      </c>
      <c r="J126" s="84">
        <f t="shared" si="1"/>
        <v>-7.0202491283618434E-4</v>
      </c>
      <c r="K126" s="84">
        <f>I126/'סכום נכסי הקרן'!$C$42</f>
        <v>1.4789472732141782E-6</v>
      </c>
    </row>
    <row r="127" spans="2:11">
      <c r="B127" s="76" t="s">
        <v>2205</v>
      </c>
      <c r="C127" s="73" t="s">
        <v>2206</v>
      </c>
      <c r="D127" s="86" t="s">
        <v>640</v>
      </c>
      <c r="E127" s="86" t="s">
        <v>127</v>
      </c>
      <c r="F127" s="101">
        <v>44025</v>
      </c>
      <c r="G127" s="83">
        <v>48945.862679999998</v>
      </c>
      <c r="H127" s="85">
        <v>0.235183</v>
      </c>
      <c r="I127" s="83">
        <v>0.11511239500000002</v>
      </c>
      <c r="J127" s="84">
        <f t="shared" si="1"/>
        <v>-7.4334900089945404E-4</v>
      </c>
      <c r="K127" s="84">
        <f>I127/'סכום נכסי הקרן'!$C$42</f>
        <v>1.5660042226781591E-6</v>
      </c>
    </row>
    <row r="128" spans="2:11">
      <c r="B128" s="76" t="s">
        <v>2207</v>
      </c>
      <c r="C128" s="73" t="s">
        <v>2208</v>
      </c>
      <c r="D128" s="86" t="s">
        <v>640</v>
      </c>
      <c r="E128" s="86" t="s">
        <v>127</v>
      </c>
      <c r="F128" s="101">
        <v>44025</v>
      </c>
      <c r="G128" s="83">
        <v>79846.972500000018</v>
      </c>
      <c r="H128" s="85">
        <v>0.264098</v>
      </c>
      <c r="I128" s="83">
        <v>0.21087461800000004</v>
      </c>
      <c r="J128" s="84">
        <f t="shared" si="1"/>
        <v>-1.3617424657470991E-3</v>
      </c>
      <c r="K128" s="84">
        <f>I128/'סכום נכסי הקרן'!$C$42</f>
        <v>2.868766150192981E-6</v>
      </c>
    </row>
    <row r="129" spans="2:11">
      <c r="B129" s="76" t="s">
        <v>2207</v>
      </c>
      <c r="C129" s="73" t="s">
        <v>2209</v>
      </c>
      <c r="D129" s="86" t="s">
        <v>640</v>
      </c>
      <c r="E129" s="86" t="s">
        <v>127</v>
      </c>
      <c r="F129" s="101">
        <v>44025</v>
      </c>
      <c r="G129" s="83">
        <v>57232.740000000013</v>
      </c>
      <c r="H129" s="85">
        <v>0.264098</v>
      </c>
      <c r="I129" s="83">
        <v>0.15115078000000001</v>
      </c>
      <c r="J129" s="84">
        <f t="shared" si="1"/>
        <v>-9.7607022508890693E-4</v>
      </c>
      <c r="K129" s="84">
        <f>I129/'סכום נכסי הקרן'!$C$42</f>
        <v>2.0562751712454375E-6</v>
      </c>
    </row>
    <row r="130" spans="2:11">
      <c r="B130" s="76" t="s">
        <v>2210</v>
      </c>
      <c r="C130" s="73" t="s">
        <v>2211</v>
      </c>
      <c r="D130" s="86" t="s">
        <v>640</v>
      </c>
      <c r="E130" s="86" t="s">
        <v>127</v>
      </c>
      <c r="F130" s="101">
        <v>44019</v>
      </c>
      <c r="G130" s="83">
        <v>24492.089622000003</v>
      </c>
      <c r="H130" s="85">
        <v>0.31378099999999998</v>
      </c>
      <c r="I130" s="83">
        <v>7.6851550000000018E-2</v>
      </c>
      <c r="J130" s="84">
        <f t="shared" si="1"/>
        <v>-4.9627603447981812E-4</v>
      </c>
      <c r="K130" s="84">
        <f>I130/'סכום נכסי הקרן'!$C$42</f>
        <v>1.0454986347852609E-6</v>
      </c>
    </row>
    <row r="131" spans="2:11">
      <c r="B131" s="76" t="s">
        <v>2212</v>
      </c>
      <c r="C131" s="73" t="s">
        <v>2213</v>
      </c>
      <c r="D131" s="86" t="s">
        <v>640</v>
      </c>
      <c r="E131" s="86" t="s">
        <v>127</v>
      </c>
      <c r="F131" s="101">
        <v>44098</v>
      </c>
      <c r="G131" s="83">
        <v>92012.99315200001</v>
      </c>
      <c r="H131" s="85">
        <v>0.79216600000000004</v>
      </c>
      <c r="I131" s="83">
        <v>0.72889523800000011</v>
      </c>
      <c r="J131" s="84">
        <f t="shared" si="1"/>
        <v>-4.7069088166193547E-3</v>
      </c>
      <c r="K131" s="84">
        <f>I131/'סכום נכסי הקרן'!$C$42</f>
        <v>9.915987071574715E-6</v>
      </c>
    </row>
    <row r="132" spans="2:11">
      <c r="B132" s="76" t="s">
        <v>2214</v>
      </c>
      <c r="C132" s="73" t="s">
        <v>2215</v>
      </c>
      <c r="D132" s="86" t="s">
        <v>640</v>
      </c>
      <c r="E132" s="86" t="s">
        <v>127</v>
      </c>
      <c r="F132" s="101">
        <v>44098</v>
      </c>
      <c r="G132" s="83">
        <v>57529.686680000006</v>
      </c>
      <c r="H132" s="85">
        <v>0.84748900000000005</v>
      </c>
      <c r="I132" s="83">
        <v>0.48755789900000013</v>
      </c>
      <c r="J132" s="84">
        <f t="shared" si="1"/>
        <v>-3.1484504957288652E-3</v>
      </c>
      <c r="K132" s="84">
        <f>I132/'סכום נכסי הקרן'!$C$42</f>
        <v>6.6328020421614155E-6</v>
      </c>
    </row>
    <row r="133" spans="2:11">
      <c r="B133" s="76" t="s">
        <v>2216</v>
      </c>
      <c r="C133" s="73" t="s">
        <v>2217</v>
      </c>
      <c r="D133" s="86" t="s">
        <v>640</v>
      </c>
      <c r="E133" s="86" t="s">
        <v>127</v>
      </c>
      <c r="F133" s="101">
        <v>44098</v>
      </c>
      <c r="G133" s="83">
        <v>80606.59101600002</v>
      </c>
      <c r="H133" s="85">
        <v>0.88240399999999997</v>
      </c>
      <c r="I133" s="83">
        <v>0.71127577499999994</v>
      </c>
      <c r="J133" s="84">
        <f t="shared" si="1"/>
        <v>-4.5931294949621603E-3</v>
      </c>
      <c r="K133" s="84">
        <f>I133/'סכום נכסי הקרן'!$C$42</f>
        <v>9.6762895701951116E-6</v>
      </c>
    </row>
    <row r="134" spans="2:11">
      <c r="B134" s="76" t="s">
        <v>2218</v>
      </c>
      <c r="C134" s="73" t="s">
        <v>2219</v>
      </c>
      <c r="D134" s="86" t="s">
        <v>640</v>
      </c>
      <c r="E134" s="86" t="s">
        <v>127</v>
      </c>
      <c r="F134" s="101">
        <v>44098</v>
      </c>
      <c r="G134" s="83">
        <v>28788.068220000005</v>
      </c>
      <c r="H134" s="85">
        <v>0.92745699999999998</v>
      </c>
      <c r="I134" s="83">
        <v>0.2669970430000001</v>
      </c>
      <c r="J134" s="84">
        <f t="shared" si="1"/>
        <v>-1.7241582468782671E-3</v>
      </c>
      <c r="K134" s="84">
        <f>I134/'סכום נכסי הקרן'!$C$42</f>
        <v>3.6322630311060953E-6</v>
      </c>
    </row>
    <row r="135" spans="2:11">
      <c r="B135" s="76" t="s">
        <v>2220</v>
      </c>
      <c r="C135" s="73" t="s">
        <v>2221</v>
      </c>
      <c r="D135" s="86" t="s">
        <v>640</v>
      </c>
      <c r="E135" s="86" t="s">
        <v>127</v>
      </c>
      <c r="F135" s="101">
        <v>44104</v>
      </c>
      <c r="G135" s="83">
        <v>124614.98916000001</v>
      </c>
      <c r="H135" s="85">
        <v>-0.26150400000000001</v>
      </c>
      <c r="I135" s="83">
        <v>-0.32587352000000003</v>
      </c>
      <c r="J135" s="84">
        <f t="shared" si="1"/>
        <v>2.1043585750395361E-3</v>
      </c>
      <c r="K135" s="84">
        <f>I135/'סכום נכסי הקרן'!$C$42</f>
        <v>-4.4332263991118896E-6</v>
      </c>
    </row>
    <row r="136" spans="2:11">
      <c r="B136" s="76" t="s">
        <v>2222</v>
      </c>
      <c r="C136" s="73" t="s">
        <v>2223</v>
      </c>
      <c r="D136" s="86" t="s">
        <v>640</v>
      </c>
      <c r="E136" s="86" t="s">
        <v>127</v>
      </c>
      <c r="F136" s="101">
        <v>44089</v>
      </c>
      <c r="G136" s="83">
        <v>3728483.6000000006</v>
      </c>
      <c r="H136" s="85">
        <v>-1.0551740000000001</v>
      </c>
      <c r="I136" s="83">
        <v>-39.341990000000003</v>
      </c>
      <c r="J136" s="84">
        <f t="shared" si="1"/>
        <v>0.25405456084808514</v>
      </c>
      <c r="K136" s="84">
        <f>I136/'סכום נכסי הקרן'!$C$42</f>
        <v>-5.3521362724285172E-4</v>
      </c>
    </row>
    <row r="137" spans="2:11">
      <c r="B137" s="76" t="s">
        <v>2224</v>
      </c>
      <c r="C137" s="73" t="s">
        <v>2225</v>
      </c>
      <c r="D137" s="86" t="s">
        <v>640</v>
      </c>
      <c r="E137" s="86" t="s">
        <v>127</v>
      </c>
      <c r="F137" s="101">
        <v>44060</v>
      </c>
      <c r="G137" s="83">
        <v>255120.00000000003</v>
      </c>
      <c r="H137" s="85">
        <v>-1.1498200000000001</v>
      </c>
      <c r="I137" s="83">
        <v>-2.9334200000000004</v>
      </c>
      <c r="J137" s="84">
        <f t="shared" si="1"/>
        <v>1.8942832578702547E-2</v>
      </c>
      <c r="K137" s="84">
        <f>I137/'סכום נכסי הקרן'!$C$42</f>
        <v>-3.9906633051015621E-5</v>
      </c>
    </row>
    <row r="138" spans="2:11">
      <c r="B138" s="76" t="s">
        <v>2226</v>
      </c>
      <c r="C138" s="73" t="s">
        <v>2227</v>
      </c>
      <c r="D138" s="86" t="s">
        <v>640</v>
      </c>
      <c r="E138" s="86" t="s">
        <v>127</v>
      </c>
      <c r="F138" s="101">
        <v>43801</v>
      </c>
      <c r="G138" s="83">
        <v>102180.00000000001</v>
      </c>
      <c r="H138" s="85">
        <v>-1.0191619999999999</v>
      </c>
      <c r="I138" s="83">
        <v>-1.0413800000000004</v>
      </c>
      <c r="J138" s="84">
        <f t="shared" si="1"/>
        <v>6.7248082411687608E-3</v>
      </c>
      <c r="K138" s="84">
        <f>I138/'סכום נכסי הקרן'!$C$42</f>
        <v>-1.4167071038810215E-5</v>
      </c>
    </row>
    <row r="139" spans="2:11">
      <c r="B139" s="76" t="s">
        <v>2228</v>
      </c>
      <c r="C139" s="73" t="s">
        <v>2229</v>
      </c>
      <c r="D139" s="86" t="s">
        <v>640</v>
      </c>
      <c r="E139" s="86" t="s">
        <v>127</v>
      </c>
      <c r="F139" s="101">
        <v>43802</v>
      </c>
      <c r="G139" s="83">
        <v>102534.00000000001</v>
      </c>
      <c r="H139" s="85">
        <v>-0.670431</v>
      </c>
      <c r="I139" s="83">
        <v>-0.68741999999999992</v>
      </c>
      <c r="J139" s="84">
        <f t="shared" ref="J139:J202" si="2">I139/$I$11</f>
        <v>4.4390786083314711E-3</v>
      </c>
      <c r="K139" s="84">
        <f>I139/'סכום נכסי הקרן'!$C$42</f>
        <v>-9.3517524568350765E-6</v>
      </c>
    </row>
    <row r="140" spans="2:11">
      <c r="B140" s="76" t="s">
        <v>2230</v>
      </c>
      <c r="C140" s="73" t="s">
        <v>2231</v>
      </c>
      <c r="D140" s="86" t="s">
        <v>640</v>
      </c>
      <c r="E140" s="86" t="s">
        <v>127</v>
      </c>
      <c r="F140" s="101">
        <v>44091</v>
      </c>
      <c r="G140" s="83">
        <v>273744.00000000006</v>
      </c>
      <c r="H140" s="85">
        <v>-0.55276099999999995</v>
      </c>
      <c r="I140" s="83">
        <v>-1.5131500000000002</v>
      </c>
      <c r="J140" s="84">
        <f t="shared" si="2"/>
        <v>9.7713069101812086E-3</v>
      </c>
      <c r="K140" s="84">
        <f>I140/'סכום נכסי הקרן'!$C$42</f>
        <v>-2.058509241811411E-5</v>
      </c>
    </row>
    <row r="141" spans="2:11">
      <c r="B141" s="76" t="s">
        <v>2232</v>
      </c>
      <c r="C141" s="73" t="s">
        <v>2233</v>
      </c>
      <c r="D141" s="86" t="s">
        <v>640</v>
      </c>
      <c r="E141" s="86" t="s">
        <v>127</v>
      </c>
      <c r="F141" s="101">
        <v>44103</v>
      </c>
      <c r="G141" s="83">
        <v>120396.50000000001</v>
      </c>
      <c r="H141" s="85">
        <v>-2.3730000000000001E-2</v>
      </c>
      <c r="I141" s="83">
        <v>-2.8570000000000005E-2</v>
      </c>
      <c r="J141" s="84">
        <f t="shared" si="2"/>
        <v>1.8449343318499629E-4</v>
      </c>
      <c r="K141" s="84">
        <f>I141/'סכום נכסי הקרן'!$C$42</f>
        <v>-3.8867005279418442E-7</v>
      </c>
    </row>
    <row r="142" spans="2:11">
      <c r="B142" s="76" t="s">
        <v>2234</v>
      </c>
      <c r="C142" s="73" t="s">
        <v>2235</v>
      </c>
      <c r="D142" s="86" t="s">
        <v>640</v>
      </c>
      <c r="E142" s="86" t="s">
        <v>127</v>
      </c>
      <c r="F142" s="101">
        <v>43657</v>
      </c>
      <c r="G142" s="83">
        <v>908739.00000000012</v>
      </c>
      <c r="H142" s="85">
        <v>0.32684099999999999</v>
      </c>
      <c r="I142" s="83">
        <v>2.9701300000000006</v>
      </c>
      <c r="J142" s="84">
        <f t="shared" si="2"/>
        <v>-1.9179890819242321E-2</v>
      </c>
      <c r="K142" s="84">
        <f>I142/'סכום נכסי הקרן'!$C$42</f>
        <v>4.0406040738732618E-5</v>
      </c>
    </row>
    <row r="143" spans="2:11">
      <c r="B143" s="76" t="s">
        <v>2236</v>
      </c>
      <c r="C143" s="73" t="s">
        <v>2237</v>
      </c>
      <c r="D143" s="86" t="s">
        <v>640</v>
      </c>
      <c r="E143" s="86" t="s">
        <v>127</v>
      </c>
      <c r="F143" s="101">
        <v>43986</v>
      </c>
      <c r="G143" s="83">
        <v>103980.00000000001</v>
      </c>
      <c r="H143" s="85">
        <v>0.72940000000000005</v>
      </c>
      <c r="I143" s="83">
        <v>0.75842999999999994</v>
      </c>
      <c r="J143" s="84">
        <f t="shared" si="2"/>
        <v>-4.897632290181894E-3</v>
      </c>
      <c r="K143" s="84">
        <f>I143/'סכום נכסי הקרן'!$C$42</f>
        <v>1.0317781874017963E-5</v>
      </c>
    </row>
    <row r="144" spans="2:11">
      <c r="B144" s="76" t="s">
        <v>2238</v>
      </c>
      <c r="C144" s="73" t="s">
        <v>2239</v>
      </c>
      <c r="D144" s="86" t="s">
        <v>640</v>
      </c>
      <c r="E144" s="86" t="s">
        <v>127</v>
      </c>
      <c r="F144" s="101">
        <v>43643</v>
      </c>
      <c r="G144" s="83">
        <v>97823.60000000002</v>
      </c>
      <c r="H144" s="85">
        <v>1.5163930000000001</v>
      </c>
      <c r="I144" s="83">
        <v>1.4833900000000004</v>
      </c>
      <c r="J144" s="84">
        <f t="shared" si="2"/>
        <v>-9.5791289412772724E-3</v>
      </c>
      <c r="K144" s="84">
        <f>I144/'סכום נכסי הקרן'!$C$42</f>
        <v>2.0180233448175192E-5</v>
      </c>
    </row>
    <row r="145" spans="2:11">
      <c r="B145" s="76" t="s">
        <v>2240</v>
      </c>
      <c r="C145" s="73" t="s">
        <v>2241</v>
      </c>
      <c r="D145" s="86" t="s">
        <v>640</v>
      </c>
      <c r="E145" s="86" t="s">
        <v>127</v>
      </c>
      <c r="F145" s="101">
        <v>43642</v>
      </c>
      <c r="G145" s="83">
        <v>192615.50000000003</v>
      </c>
      <c r="H145" s="85">
        <v>1.7525900000000001</v>
      </c>
      <c r="I145" s="83">
        <v>3.3757600000000005</v>
      </c>
      <c r="J145" s="84">
        <f t="shared" si="2"/>
        <v>-2.1799284284514633E-2</v>
      </c>
      <c r="K145" s="84">
        <f>I145/'סכום נכסי הקרן'!$C$42</f>
        <v>4.5924284823958556E-5</v>
      </c>
    </row>
    <row r="146" spans="2:11">
      <c r="B146" s="76" t="s">
        <v>2242</v>
      </c>
      <c r="C146" s="73" t="s">
        <v>2243</v>
      </c>
      <c r="D146" s="86" t="s">
        <v>640</v>
      </c>
      <c r="E146" s="86" t="s">
        <v>127</v>
      </c>
      <c r="F146" s="101">
        <v>44096</v>
      </c>
      <c r="G146" s="83">
        <v>254634.00000000003</v>
      </c>
      <c r="H146" s="85">
        <v>-0.39471899999999999</v>
      </c>
      <c r="I146" s="83">
        <v>-1.00509</v>
      </c>
      <c r="J146" s="84">
        <f t="shared" si="2"/>
        <v>6.4904621897062618E-3</v>
      </c>
      <c r="K146" s="84">
        <f>I146/'סכום נכסי הקרן'!$C$42</f>
        <v>-1.3673377086556063E-5</v>
      </c>
    </row>
    <row r="147" spans="2:11">
      <c r="B147" s="72"/>
      <c r="C147" s="73"/>
      <c r="D147" s="73"/>
      <c r="E147" s="73"/>
      <c r="F147" s="73"/>
      <c r="G147" s="83"/>
      <c r="H147" s="85"/>
      <c r="I147" s="73"/>
      <c r="J147" s="84"/>
      <c r="K147" s="73"/>
    </row>
    <row r="148" spans="2:11">
      <c r="B148" s="89" t="s">
        <v>190</v>
      </c>
      <c r="C148" s="71"/>
      <c r="D148" s="71"/>
      <c r="E148" s="71"/>
      <c r="F148" s="71"/>
      <c r="G148" s="80"/>
      <c r="H148" s="82"/>
      <c r="I148" s="80">
        <v>-56.068221609000013</v>
      </c>
      <c r="J148" s="81">
        <f t="shared" si="2"/>
        <v>0.36206575769064081</v>
      </c>
      <c r="K148" s="81">
        <f>I148/'סכום נכסי הקרן'!$C$42</f>
        <v>-7.6275949082415335E-4</v>
      </c>
    </row>
    <row r="149" spans="2:11">
      <c r="B149" s="76" t="s">
        <v>2244</v>
      </c>
      <c r="C149" s="73" t="s">
        <v>2245</v>
      </c>
      <c r="D149" s="86" t="s">
        <v>640</v>
      </c>
      <c r="E149" s="86" t="s">
        <v>130</v>
      </c>
      <c r="F149" s="101">
        <v>43983</v>
      </c>
      <c r="G149" s="83">
        <v>29268.657344000003</v>
      </c>
      <c r="H149" s="85">
        <v>2.8192560000000002</v>
      </c>
      <c r="I149" s="83">
        <v>0.82515843000000011</v>
      </c>
      <c r="J149" s="84">
        <f t="shared" si="2"/>
        <v>-5.3285373353952198E-3</v>
      </c>
      <c r="K149" s="84">
        <f>I149/'סכום נכסי הקרן'!$C$42</f>
        <v>1.1225564247520696E-5</v>
      </c>
    </row>
    <row r="150" spans="2:11">
      <c r="B150" s="76" t="s">
        <v>2246</v>
      </c>
      <c r="C150" s="73" t="s">
        <v>2247</v>
      </c>
      <c r="D150" s="86" t="s">
        <v>640</v>
      </c>
      <c r="E150" s="86" t="s">
        <v>129</v>
      </c>
      <c r="F150" s="101">
        <v>43958</v>
      </c>
      <c r="G150" s="83">
        <v>37103.435012000009</v>
      </c>
      <c r="H150" s="85">
        <v>-8.0348269999999999</v>
      </c>
      <c r="I150" s="83">
        <v>-2.9811969670000003</v>
      </c>
      <c r="J150" s="84">
        <f t="shared" si="2"/>
        <v>1.92513567883279E-2</v>
      </c>
      <c r="K150" s="84">
        <f>I150/'סכום נכסי הקרן'!$C$42</f>
        <v>-4.055659721924229E-5</v>
      </c>
    </row>
    <row r="151" spans="2:11">
      <c r="B151" s="76" t="s">
        <v>2248</v>
      </c>
      <c r="C151" s="73" t="s">
        <v>2249</v>
      </c>
      <c r="D151" s="86" t="s">
        <v>640</v>
      </c>
      <c r="E151" s="86" t="s">
        <v>129</v>
      </c>
      <c r="F151" s="101">
        <v>43955</v>
      </c>
      <c r="G151" s="83">
        <v>37613.418440000009</v>
      </c>
      <c r="H151" s="85">
        <v>-6.5972629999999999</v>
      </c>
      <c r="I151" s="83">
        <v>-2.4814562120000003</v>
      </c>
      <c r="J151" s="84">
        <f t="shared" si="2"/>
        <v>1.6024234366472382E-2</v>
      </c>
      <c r="K151" s="84">
        <f>I151/'סכום נכסי הקרן'!$C$42</f>
        <v>-3.3758057995257147E-5</v>
      </c>
    </row>
    <row r="152" spans="2:11">
      <c r="B152" s="76" t="s">
        <v>2250</v>
      </c>
      <c r="C152" s="73" t="s">
        <v>2251</v>
      </c>
      <c r="D152" s="86" t="s">
        <v>640</v>
      </c>
      <c r="E152" s="86" t="s">
        <v>129</v>
      </c>
      <c r="F152" s="101">
        <v>43977</v>
      </c>
      <c r="G152" s="83">
        <v>31431.567608000008</v>
      </c>
      <c r="H152" s="85">
        <v>-6.2749860000000002</v>
      </c>
      <c r="I152" s="83">
        <v>-1.9723265410000002</v>
      </c>
      <c r="J152" s="84">
        <f t="shared" si="2"/>
        <v>1.273648214599154E-2</v>
      </c>
      <c r="K152" s="84">
        <f>I152/'סכום נכסי הקרן'!$C$42</f>
        <v>-2.6831790718160342E-5</v>
      </c>
    </row>
    <row r="153" spans="2:11">
      <c r="B153" s="76" t="s">
        <v>2252</v>
      </c>
      <c r="C153" s="73" t="s">
        <v>2253</v>
      </c>
      <c r="D153" s="86" t="s">
        <v>640</v>
      </c>
      <c r="E153" s="86" t="s">
        <v>129</v>
      </c>
      <c r="F153" s="101">
        <v>43986</v>
      </c>
      <c r="G153" s="83">
        <v>19248.535024000004</v>
      </c>
      <c r="H153" s="85">
        <v>-4.1279969999999997</v>
      </c>
      <c r="I153" s="83">
        <v>-0.79457899700000012</v>
      </c>
      <c r="J153" s="84">
        <f t="shared" si="2"/>
        <v>5.1310678016528131E-3</v>
      </c>
      <c r="K153" s="84">
        <f>I153/'סכום נכסי הקרן'!$C$42</f>
        <v>-1.0809557602840045E-5</v>
      </c>
    </row>
    <row r="154" spans="2:11">
      <c r="B154" s="76" t="s">
        <v>2254</v>
      </c>
      <c r="C154" s="73" t="s">
        <v>2255</v>
      </c>
      <c r="D154" s="86" t="s">
        <v>640</v>
      </c>
      <c r="E154" s="86" t="s">
        <v>129</v>
      </c>
      <c r="F154" s="101">
        <v>44004</v>
      </c>
      <c r="G154" s="83">
        <v>64232.566875000011</v>
      </c>
      <c r="H154" s="85">
        <v>-4.0675540000000003</v>
      </c>
      <c r="I154" s="83">
        <v>-2.6126940330000008</v>
      </c>
      <c r="J154" s="84">
        <f t="shared" si="2"/>
        <v>1.6871714806094649E-2</v>
      </c>
      <c r="K154" s="84">
        <f>I154/'סכום נכסי הקרן'!$C$42</f>
        <v>-3.5543434642672759E-5</v>
      </c>
    </row>
    <row r="155" spans="2:11">
      <c r="B155" s="76" t="s">
        <v>2256</v>
      </c>
      <c r="C155" s="73" t="s">
        <v>2257</v>
      </c>
      <c r="D155" s="86" t="s">
        <v>640</v>
      </c>
      <c r="E155" s="86" t="s">
        <v>129</v>
      </c>
      <c r="F155" s="101">
        <v>44004</v>
      </c>
      <c r="G155" s="83">
        <v>38552.897649000006</v>
      </c>
      <c r="H155" s="85">
        <v>-4.0315079999999996</v>
      </c>
      <c r="I155" s="83">
        <v>-1.554263306</v>
      </c>
      <c r="J155" s="84">
        <f t="shared" si="2"/>
        <v>1.0036799908904529E-2</v>
      </c>
      <c r="K155" s="84">
        <f>I155/'סכום נכסי הקרן'!$C$42</f>
        <v>-2.1144403262131027E-5</v>
      </c>
    </row>
    <row r="156" spans="2:11">
      <c r="B156" s="76" t="s">
        <v>2258</v>
      </c>
      <c r="C156" s="73" t="s">
        <v>2259</v>
      </c>
      <c r="D156" s="86" t="s">
        <v>640</v>
      </c>
      <c r="E156" s="86" t="s">
        <v>129</v>
      </c>
      <c r="F156" s="101">
        <v>43895</v>
      </c>
      <c r="G156" s="83">
        <v>51459.12030000001</v>
      </c>
      <c r="H156" s="85">
        <v>-3.8616830000000002</v>
      </c>
      <c r="I156" s="83">
        <v>-1.9871883170000004</v>
      </c>
      <c r="J156" s="84">
        <f t="shared" si="2"/>
        <v>1.283245344726793E-2</v>
      </c>
      <c r="K156" s="84">
        <f>I156/'סכום נכסי הקרן'!$C$42</f>
        <v>-2.7033972281427248E-5</v>
      </c>
    </row>
    <row r="157" spans="2:11">
      <c r="B157" s="76" t="s">
        <v>2260</v>
      </c>
      <c r="C157" s="73" t="s">
        <v>2102</v>
      </c>
      <c r="D157" s="86" t="s">
        <v>640</v>
      </c>
      <c r="E157" s="86" t="s">
        <v>129</v>
      </c>
      <c r="F157" s="101">
        <v>43895</v>
      </c>
      <c r="G157" s="83">
        <v>51553.19380400001</v>
      </c>
      <c r="H157" s="85">
        <v>-3.6760619999999999</v>
      </c>
      <c r="I157" s="83">
        <v>-1.8951272490000004</v>
      </c>
      <c r="J157" s="84">
        <f t="shared" si="2"/>
        <v>1.2237960535192417E-2</v>
      </c>
      <c r="K157" s="84">
        <f>I157/'סכום נכסי הקרן'!$C$42</f>
        <v>-2.5781561355286225E-5</v>
      </c>
    </row>
    <row r="158" spans="2:11">
      <c r="B158" s="76" t="s">
        <v>2261</v>
      </c>
      <c r="C158" s="73" t="s">
        <v>2262</v>
      </c>
      <c r="D158" s="86" t="s">
        <v>640</v>
      </c>
      <c r="E158" s="86" t="s">
        <v>129</v>
      </c>
      <c r="F158" s="101">
        <v>43895</v>
      </c>
      <c r="G158" s="83">
        <v>97044.594662000018</v>
      </c>
      <c r="H158" s="85">
        <v>-3.6668790000000002</v>
      </c>
      <c r="I158" s="83">
        <v>-3.5585082930000005</v>
      </c>
      <c r="J158" s="84">
        <f t="shared" si="2"/>
        <v>2.2979398389669257E-2</v>
      </c>
      <c r="K158" s="84">
        <f>I158/'סכום נכסי הקרן'!$C$42</f>
        <v>-4.8410416734646587E-5</v>
      </c>
    </row>
    <row r="159" spans="2:11">
      <c r="B159" s="76" t="s">
        <v>2263</v>
      </c>
      <c r="C159" s="73" t="s">
        <v>2264</v>
      </c>
      <c r="D159" s="86" t="s">
        <v>640</v>
      </c>
      <c r="E159" s="86" t="s">
        <v>129</v>
      </c>
      <c r="F159" s="101">
        <v>43990</v>
      </c>
      <c r="G159" s="83">
        <v>46548.711697999999</v>
      </c>
      <c r="H159" s="85">
        <v>-3.353898</v>
      </c>
      <c r="I159" s="83">
        <v>-1.5611964530000002</v>
      </c>
      <c r="J159" s="84">
        <f t="shared" si="2"/>
        <v>1.0081571350724841E-2</v>
      </c>
      <c r="K159" s="84">
        <f>I159/'סכום נכסי הקרן'!$C$42</f>
        <v>-2.1238722709471592E-5</v>
      </c>
    </row>
    <row r="160" spans="2:11">
      <c r="B160" s="76" t="s">
        <v>2265</v>
      </c>
      <c r="C160" s="73" t="s">
        <v>2266</v>
      </c>
      <c r="D160" s="86" t="s">
        <v>640</v>
      </c>
      <c r="E160" s="86" t="s">
        <v>129</v>
      </c>
      <c r="F160" s="101">
        <v>44005</v>
      </c>
      <c r="G160" s="83">
        <v>19446.500384000003</v>
      </c>
      <c r="H160" s="85">
        <v>-3.115958</v>
      </c>
      <c r="I160" s="83">
        <v>-0.60594487299999999</v>
      </c>
      <c r="J160" s="84">
        <f t="shared" si="2"/>
        <v>3.912945395191339E-3</v>
      </c>
      <c r="K160" s="84">
        <f>I160/'סכום נכסי הקרן'!$C$42</f>
        <v>-8.2433540699781357E-6</v>
      </c>
    </row>
    <row r="161" spans="2:11">
      <c r="B161" s="76" t="s">
        <v>2267</v>
      </c>
      <c r="C161" s="73" t="s">
        <v>2268</v>
      </c>
      <c r="D161" s="86" t="s">
        <v>640</v>
      </c>
      <c r="E161" s="86" t="s">
        <v>130</v>
      </c>
      <c r="F161" s="101">
        <v>43969</v>
      </c>
      <c r="G161" s="83">
        <v>19299.636754000003</v>
      </c>
      <c r="H161" s="85">
        <v>-5.8002919999999998</v>
      </c>
      <c r="I161" s="83">
        <v>-1.1194352060000003</v>
      </c>
      <c r="J161" s="84">
        <f t="shared" si="2"/>
        <v>7.2288569962580887E-3</v>
      </c>
      <c r="K161" s="84">
        <f>I161/'סכום נכסי הקרן'!$C$42</f>
        <v>-1.5228944368767545E-5</v>
      </c>
    </row>
    <row r="162" spans="2:11">
      <c r="B162" s="76" t="s">
        <v>2267</v>
      </c>
      <c r="C162" s="73" t="s">
        <v>2269</v>
      </c>
      <c r="D162" s="86" t="s">
        <v>640</v>
      </c>
      <c r="E162" s="86" t="s">
        <v>130</v>
      </c>
      <c r="F162" s="101">
        <v>43969</v>
      </c>
      <c r="G162" s="83">
        <v>27667.200342000007</v>
      </c>
      <c r="H162" s="85">
        <v>-5.8002919999999998</v>
      </c>
      <c r="I162" s="83">
        <v>-1.604778292</v>
      </c>
      <c r="J162" s="84">
        <f t="shared" si="2"/>
        <v>1.0363005130970753E-2</v>
      </c>
      <c r="K162" s="84">
        <f>I162/'סכום נכסי הקרן'!$C$42</f>
        <v>-2.1831615802401152E-5</v>
      </c>
    </row>
    <row r="163" spans="2:11">
      <c r="B163" s="76" t="s">
        <v>2270</v>
      </c>
      <c r="C163" s="73" t="s">
        <v>2271</v>
      </c>
      <c r="D163" s="86" t="s">
        <v>640</v>
      </c>
      <c r="E163" s="86" t="s">
        <v>129</v>
      </c>
      <c r="F163" s="101">
        <v>44098</v>
      </c>
      <c r="G163" s="83">
        <v>53427.841088000008</v>
      </c>
      <c r="H163" s="85">
        <v>0.45792899999999997</v>
      </c>
      <c r="I163" s="83">
        <v>0.24466143000000001</v>
      </c>
      <c r="J163" s="84">
        <f t="shared" si="2"/>
        <v>-1.5799239478001626E-3</v>
      </c>
      <c r="K163" s="84">
        <f>I163/'סכום נכסי הקרן'!$C$42</f>
        <v>3.3284064023381393E-6</v>
      </c>
    </row>
    <row r="164" spans="2:11">
      <c r="B164" s="76" t="s">
        <v>2272</v>
      </c>
      <c r="C164" s="73" t="s">
        <v>2273</v>
      </c>
      <c r="D164" s="86" t="s">
        <v>640</v>
      </c>
      <c r="E164" s="86" t="s">
        <v>129</v>
      </c>
      <c r="F164" s="101">
        <v>44098</v>
      </c>
      <c r="G164" s="83">
        <v>20035.440408000002</v>
      </c>
      <c r="H164" s="85">
        <v>0.45743899999999998</v>
      </c>
      <c r="I164" s="83">
        <v>9.1649856000000016E-2</v>
      </c>
      <c r="J164" s="84">
        <f t="shared" si="2"/>
        <v>-5.918374723258849E-4</v>
      </c>
      <c r="K164" s="84">
        <f>I164/'סכום נכסי הקרן'!$C$42</f>
        <v>1.2468167437906683E-6</v>
      </c>
    </row>
    <row r="165" spans="2:11">
      <c r="B165" s="76" t="s">
        <v>2274</v>
      </c>
      <c r="C165" s="73" t="s">
        <v>2275</v>
      </c>
      <c r="D165" s="86" t="s">
        <v>640</v>
      </c>
      <c r="E165" s="86" t="s">
        <v>129</v>
      </c>
      <c r="F165" s="101">
        <v>44098</v>
      </c>
      <c r="G165" s="83">
        <v>48085.056979000008</v>
      </c>
      <c r="H165" s="85">
        <v>0.45548</v>
      </c>
      <c r="I165" s="83">
        <v>0.21901766900000008</v>
      </c>
      <c r="J165" s="84">
        <f t="shared" si="2"/>
        <v>-1.4143269752182408E-3</v>
      </c>
      <c r="K165" s="84">
        <f>I165/'סכום נכסי הקרן'!$C$42</f>
        <v>2.9795452913226887E-6</v>
      </c>
    </row>
    <row r="166" spans="2:11">
      <c r="B166" s="76" t="s">
        <v>2276</v>
      </c>
      <c r="C166" s="73" t="s">
        <v>2277</v>
      </c>
      <c r="D166" s="86" t="s">
        <v>640</v>
      </c>
      <c r="E166" s="86" t="s">
        <v>129</v>
      </c>
      <c r="F166" s="101">
        <v>44049</v>
      </c>
      <c r="G166" s="83">
        <v>33779.752528000005</v>
      </c>
      <c r="H166" s="85">
        <v>-1.2946390000000001</v>
      </c>
      <c r="I166" s="83">
        <v>-0.43732584400000007</v>
      </c>
      <c r="J166" s="84">
        <f t="shared" si="2"/>
        <v>2.82407232691936E-3</v>
      </c>
      <c r="K166" s="84">
        <f>I166/'סכום נכסי הקרן'!$C$42</f>
        <v>-5.9494385325775729E-6</v>
      </c>
    </row>
    <row r="167" spans="2:11">
      <c r="B167" s="76" t="s">
        <v>2278</v>
      </c>
      <c r="C167" s="73" t="s">
        <v>2279</v>
      </c>
      <c r="D167" s="86" t="s">
        <v>640</v>
      </c>
      <c r="E167" s="86" t="s">
        <v>127</v>
      </c>
      <c r="F167" s="101">
        <v>44096</v>
      </c>
      <c r="G167" s="83">
        <v>19439.224560000002</v>
      </c>
      <c r="H167" s="85">
        <v>-1.2744450000000001</v>
      </c>
      <c r="I167" s="83">
        <v>-0.24774223400000003</v>
      </c>
      <c r="J167" s="84">
        <f t="shared" si="2"/>
        <v>1.5998185262716387E-3</v>
      </c>
      <c r="K167" s="84">
        <f>I167/'סכום נכסי הקרן'!$C$42</f>
        <v>-3.3703180667878608E-6</v>
      </c>
    </row>
    <row r="168" spans="2:11">
      <c r="B168" s="76" t="s">
        <v>2280</v>
      </c>
      <c r="C168" s="73" t="s">
        <v>2281</v>
      </c>
      <c r="D168" s="86" t="s">
        <v>640</v>
      </c>
      <c r="E168" s="86" t="s">
        <v>127</v>
      </c>
      <c r="F168" s="101">
        <v>44096</v>
      </c>
      <c r="G168" s="83">
        <v>14039.439960000003</v>
      </c>
      <c r="H168" s="85">
        <v>-1.1899679999999999</v>
      </c>
      <c r="I168" s="83">
        <v>-0.16706481299999998</v>
      </c>
      <c r="J168" s="84">
        <f t="shared" si="2"/>
        <v>1.0788365738459711E-3</v>
      </c>
      <c r="K168" s="84">
        <f>I168/'סכום נכסי הקרן'!$C$42</f>
        <v>-2.2727717776955031E-6</v>
      </c>
    </row>
    <row r="169" spans="2:11">
      <c r="B169" s="76" t="s">
        <v>2282</v>
      </c>
      <c r="C169" s="73" t="s">
        <v>2283</v>
      </c>
      <c r="D169" s="86" t="s">
        <v>640</v>
      </c>
      <c r="E169" s="86" t="s">
        <v>127</v>
      </c>
      <c r="F169" s="101">
        <v>44096</v>
      </c>
      <c r="G169" s="83">
        <v>14039.439960000003</v>
      </c>
      <c r="H169" s="85">
        <v>-0.907142</v>
      </c>
      <c r="I169" s="83">
        <v>-0.127357627</v>
      </c>
      <c r="J169" s="84">
        <f t="shared" si="2"/>
        <v>8.2242372584963872E-4</v>
      </c>
      <c r="K169" s="84">
        <f>I169/'סכום נכסי הקרן'!$C$42</f>
        <v>-1.7325899758429133E-6</v>
      </c>
    </row>
    <row r="170" spans="2:11">
      <c r="B170" s="76" t="s">
        <v>2284</v>
      </c>
      <c r="C170" s="73" t="s">
        <v>2285</v>
      </c>
      <c r="D170" s="86" t="s">
        <v>640</v>
      </c>
      <c r="E170" s="86" t="s">
        <v>129</v>
      </c>
      <c r="F170" s="101">
        <v>44021</v>
      </c>
      <c r="G170" s="83">
        <v>11678.4835</v>
      </c>
      <c r="H170" s="85">
        <v>-3.0225390000000001</v>
      </c>
      <c r="I170" s="83">
        <v>-0.35298668000000005</v>
      </c>
      <c r="J170" s="84">
        <f t="shared" si="2"/>
        <v>2.2794443283784974E-3</v>
      </c>
      <c r="K170" s="84">
        <f>I170/'סכום נכסי הקרן'!$C$42</f>
        <v>-4.8020774081639436E-6</v>
      </c>
    </row>
    <row r="171" spans="2:11">
      <c r="B171" s="76" t="s">
        <v>2286</v>
      </c>
      <c r="C171" s="73" t="s">
        <v>2287</v>
      </c>
      <c r="D171" s="86" t="s">
        <v>640</v>
      </c>
      <c r="E171" s="86" t="s">
        <v>129</v>
      </c>
      <c r="F171" s="101">
        <v>44028</v>
      </c>
      <c r="G171" s="83">
        <v>78492.237821000017</v>
      </c>
      <c r="H171" s="85">
        <v>-2.232748</v>
      </c>
      <c r="I171" s="83">
        <v>-1.7525338310000005</v>
      </c>
      <c r="J171" s="84">
        <f t="shared" si="2"/>
        <v>1.1317150271405115E-2</v>
      </c>
      <c r="K171" s="84">
        <f>I171/'סכום נכסי הקרן'!$C$42</f>
        <v>-2.3841701666726086E-5</v>
      </c>
    </row>
    <row r="172" spans="2:11">
      <c r="B172" s="76" t="s">
        <v>2288</v>
      </c>
      <c r="C172" s="73" t="s">
        <v>2289</v>
      </c>
      <c r="D172" s="86" t="s">
        <v>640</v>
      </c>
      <c r="E172" s="86" t="s">
        <v>129</v>
      </c>
      <c r="F172" s="101">
        <v>44040</v>
      </c>
      <c r="G172" s="83">
        <v>26809.122114000005</v>
      </c>
      <c r="H172" s="85">
        <v>0.269598</v>
      </c>
      <c r="I172" s="83">
        <v>7.227692500000002E-2</v>
      </c>
      <c r="J172" s="84">
        <f t="shared" si="2"/>
        <v>-4.6673496791405284E-4</v>
      </c>
      <c r="K172" s="84">
        <f>I172/'סכום נכסי הקרן'!$C$42</f>
        <v>9.8326483218590519E-7</v>
      </c>
    </row>
    <row r="173" spans="2:11">
      <c r="B173" s="76" t="s">
        <v>2290</v>
      </c>
      <c r="C173" s="73" t="s">
        <v>2291</v>
      </c>
      <c r="D173" s="86" t="s">
        <v>640</v>
      </c>
      <c r="E173" s="86" t="s">
        <v>129</v>
      </c>
      <c r="F173" s="101">
        <v>44095</v>
      </c>
      <c r="G173" s="83">
        <v>74307.479583000008</v>
      </c>
      <c r="H173" s="85">
        <v>1.084514</v>
      </c>
      <c r="I173" s="83">
        <v>0.80587520700000026</v>
      </c>
      <c r="J173" s="84">
        <f t="shared" si="2"/>
        <v>-5.2040141287399222E-3</v>
      </c>
      <c r="K173" s="84">
        <f>I173/'סכום נכסי הקרן'!$C$42</f>
        <v>1.096323273539427E-5</v>
      </c>
    </row>
    <row r="174" spans="2:11">
      <c r="B174" s="76" t="s">
        <v>2292</v>
      </c>
      <c r="C174" s="73" t="s">
        <v>2293</v>
      </c>
      <c r="D174" s="86" t="s">
        <v>640</v>
      </c>
      <c r="E174" s="86" t="s">
        <v>129</v>
      </c>
      <c r="F174" s="101">
        <v>44060</v>
      </c>
      <c r="G174" s="83">
        <v>40673.661508000005</v>
      </c>
      <c r="H174" s="85">
        <v>1.391073</v>
      </c>
      <c r="I174" s="83">
        <v>0.5658004590000002</v>
      </c>
      <c r="J174" s="84">
        <f t="shared" si="2"/>
        <v>-3.6537091067048218E-3</v>
      </c>
      <c r="K174" s="84">
        <f>I174/'סכום נכסי הקרן'!$C$42</f>
        <v>7.6972241606756673E-6</v>
      </c>
    </row>
    <row r="175" spans="2:11">
      <c r="B175" s="76" t="s">
        <v>2294</v>
      </c>
      <c r="C175" s="73" t="s">
        <v>2019</v>
      </c>
      <c r="D175" s="86" t="s">
        <v>640</v>
      </c>
      <c r="E175" s="86" t="s">
        <v>129</v>
      </c>
      <c r="F175" s="101">
        <v>44076</v>
      </c>
      <c r="G175" s="83">
        <v>39819.46544700001</v>
      </c>
      <c r="H175" s="85">
        <v>1.7373959999999999</v>
      </c>
      <c r="I175" s="83">
        <v>0.69182184500000021</v>
      </c>
      <c r="J175" s="84">
        <f t="shared" si="2"/>
        <v>-4.4675039319715922E-3</v>
      </c>
      <c r="K175" s="84">
        <f>I175/'סכום נכסי הקרן'!$C$42</f>
        <v>9.4116357374980776E-6</v>
      </c>
    </row>
    <row r="176" spans="2:11">
      <c r="B176" s="76" t="s">
        <v>2295</v>
      </c>
      <c r="C176" s="73" t="s">
        <v>2296</v>
      </c>
      <c r="D176" s="86" t="s">
        <v>640</v>
      </c>
      <c r="E176" s="86" t="s">
        <v>130</v>
      </c>
      <c r="F176" s="101">
        <v>44014</v>
      </c>
      <c r="G176" s="83">
        <v>29931.161091000005</v>
      </c>
      <c r="H176" s="85">
        <v>-2.3307579999999999</v>
      </c>
      <c r="I176" s="83">
        <v>-0.69762297100000015</v>
      </c>
      <c r="J176" s="84">
        <f t="shared" si="2"/>
        <v>4.5049652428598925E-3</v>
      </c>
      <c r="K176" s="84">
        <f>I176/'סכום נכסי הקרן'!$C$42</f>
        <v>-9.490555021666285E-6</v>
      </c>
    </row>
    <row r="177" spans="2:11">
      <c r="B177" s="76" t="s">
        <v>2297</v>
      </c>
      <c r="C177" s="73" t="s">
        <v>2298</v>
      </c>
      <c r="D177" s="86" t="s">
        <v>640</v>
      </c>
      <c r="E177" s="86" t="s">
        <v>130</v>
      </c>
      <c r="F177" s="101">
        <v>44088</v>
      </c>
      <c r="G177" s="83">
        <v>29407.788509000005</v>
      </c>
      <c r="H177" s="85">
        <v>0.41470200000000002</v>
      </c>
      <c r="I177" s="83">
        <v>0.12195480000000003</v>
      </c>
      <c r="J177" s="84">
        <f t="shared" si="2"/>
        <v>-7.875344678120262E-4</v>
      </c>
      <c r="K177" s="84">
        <f>I177/'סכום נכסי הקרן'!$C$42</f>
        <v>1.6590892038678406E-6</v>
      </c>
    </row>
    <row r="178" spans="2:11">
      <c r="B178" s="76" t="s">
        <v>2299</v>
      </c>
      <c r="C178" s="73" t="s">
        <v>2300</v>
      </c>
      <c r="D178" s="86" t="s">
        <v>640</v>
      </c>
      <c r="E178" s="86" t="s">
        <v>130</v>
      </c>
      <c r="F178" s="101">
        <v>44090</v>
      </c>
      <c r="G178" s="83">
        <v>44245.600507000003</v>
      </c>
      <c r="H178" s="85">
        <v>0.76197400000000004</v>
      </c>
      <c r="I178" s="83">
        <v>0.33714013500000001</v>
      </c>
      <c r="J178" s="84">
        <f t="shared" si="2"/>
        <v>-2.1771137896605922E-3</v>
      </c>
      <c r="K178" s="84">
        <f>I178/'סכום נכסי הקרן'!$C$42</f>
        <v>4.5864989173779641E-6</v>
      </c>
    </row>
    <row r="179" spans="2:11">
      <c r="B179" s="76" t="s">
        <v>2301</v>
      </c>
      <c r="C179" s="73" t="s">
        <v>2302</v>
      </c>
      <c r="D179" s="86" t="s">
        <v>640</v>
      </c>
      <c r="E179" s="86" t="s">
        <v>130</v>
      </c>
      <c r="F179" s="101">
        <v>44091</v>
      </c>
      <c r="G179" s="83">
        <v>29614.430552000009</v>
      </c>
      <c r="H179" s="85">
        <v>1.068811</v>
      </c>
      <c r="I179" s="83">
        <v>0.31652230100000006</v>
      </c>
      <c r="J179" s="84">
        <f t="shared" si="2"/>
        <v>-2.0439722082990826E-3</v>
      </c>
      <c r="K179" s="84">
        <f>I179/'סכום נכסי הקרן'!$C$42</f>
        <v>4.3060111809662836E-6</v>
      </c>
    </row>
    <row r="180" spans="2:11">
      <c r="B180" s="76" t="s">
        <v>2303</v>
      </c>
      <c r="C180" s="73" t="s">
        <v>2304</v>
      </c>
      <c r="D180" s="86" t="s">
        <v>640</v>
      </c>
      <c r="E180" s="86" t="s">
        <v>130</v>
      </c>
      <c r="F180" s="101">
        <v>44090</v>
      </c>
      <c r="G180" s="83">
        <v>14810.640282000002</v>
      </c>
      <c r="H180" s="85">
        <v>1.187962</v>
      </c>
      <c r="I180" s="83">
        <v>0.17594476000000003</v>
      </c>
      <c r="J180" s="84">
        <f t="shared" si="2"/>
        <v>-1.1361796577987473E-3</v>
      </c>
      <c r="K180" s="84">
        <f>I180/'סכום נכסי הקרן'!$C$42</f>
        <v>2.3935757493195697E-6</v>
      </c>
    </row>
    <row r="181" spans="2:11">
      <c r="B181" s="76" t="s">
        <v>2305</v>
      </c>
      <c r="C181" s="73" t="s">
        <v>2306</v>
      </c>
      <c r="D181" s="86" t="s">
        <v>640</v>
      </c>
      <c r="E181" s="86" t="s">
        <v>130</v>
      </c>
      <c r="F181" s="101">
        <v>44090</v>
      </c>
      <c r="G181" s="83">
        <v>29625.847239000002</v>
      </c>
      <c r="H181" s="85">
        <v>1.203193</v>
      </c>
      <c r="I181" s="83">
        <v>0.35645600600000005</v>
      </c>
      <c r="J181" s="84">
        <f t="shared" si="2"/>
        <v>-2.301847823813498E-3</v>
      </c>
      <c r="K181" s="84">
        <f>I181/'סכום נכסי הקרן'!$C$42</f>
        <v>4.8492745772077042E-6</v>
      </c>
    </row>
    <row r="182" spans="2:11">
      <c r="B182" s="76" t="s">
        <v>2307</v>
      </c>
      <c r="C182" s="73" t="s">
        <v>2308</v>
      </c>
      <c r="D182" s="86" t="s">
        <v>640</v>
      </c>
      <c r="E182" s="86" t="s">
        <v>130</v>
      </c>
      <c r="F182" s="101">
        <v>44081</v>
      </c>
      <c r="G182" s="83">
        <v>42081.076424999999</v>
      </c>
      <c r="H182" s="85">
        <v>2.9056449999999998</v>
      </c>
      <c r="I182" s="83">
        <v>1.2227264990000004</v>
      </c>
      <c r="J182" s="84">
        <f t="shared" si="2"/>
        <v>-7.8958701311438919E-3</v>
      </c>
      <c r="K182" s="84">
        <f>I182/'סכום נכסי הקרן'!$C$42</f>
        <v>1.6634132758809182E-5</v>
      </c>
    </row>
    <row r="183" spans="2:11">
      <c r="B183" s="76" t="s">
        <v>2309</v>
      </c>
      <c r="C183" s="73" t="s">
        <v>2310</v>
      </c>
      <c r="D183" s="86" t="s">
        <v>640</v>
      </c>
      <c r="E183" s="86" t="s">
        <v>127</v>
      </c>
      <c r="F183" s="101">
        <v>44091</v>
      </c>
      <c r="G183" s="83">
        <v>43733.719365000004</v>
      </c>
      <c r="H183" s="85">
        <v>1.182099</v>
      </c>
      <c r="I183" s="83">
        <v>0.51697601100000012</v>
      </c>
      <c r="J183" s="84">
        <f t="shared" si="2"/>
        <v>-3.338420691063158E-3</v>
      </c>
      <c r="K183" s="84">
        <f>I183/'סכום נכסי הקרן'!$C$42</f>
        <v>7.0330099226005206E-6</v>
      </c>
    </row>
    <row r="184" spans="2:11">
      <c r="B184" s="76" t="s">
        <v>2311</v>
      </c>
      <c r="C184" s="73" t="s">
        <v>2312</v>
      </c>
      <c r="D184" s="86" t="s">
        <v>640</v>
      </c>
      <c r="E184" s="86" t="s">
        <v>127</v>
      </c>
      <c r="F184" s="101">
        <v>44091</v>
      </c>
      <c r="G184" s="83">
        <v>76673.944026000012</v>
      </c>
      <c r="H184" s="85">
        <v>1.161019</v>
      </c>
      <c r="I184" s="83">
        <v>0.89019922200000023</v>
      </c>
      <c r="J184" s="84">
        <f t="shared" si="2"/>
        <v>-5.7485443012038045E-3</v>
      </c>
      <c r="K184" s="84">
        <f>I184/'סכום נכסי הקרן'!$C$42</f>
        <v>1.2110387770811406E-5</v>
      </c>
    </row>
    <row r="185" spans="2:11">
      <c r="B185" s="76" t="s">
        <v>2313</v>
      </c>
      <c r="C185" s="73" t="s">
        <v>2314</v>
      </c>
      <c r="D185" s="86" t="s">
        <v>640</v>
      </c>
      <c r="E185" s="86" t="s">
        <v>127</v>
      </c>
      <c r="F185" s="101">
        <v>44103</v>
      </c>
      <c r="G185" s="83">
        <v>50922.371919000012</v>
      </c>
      <c r="H185" s="85">
        <v>0.20193900000000001</v>
      </c>
      <c r="I185" s="83">
        <v>0.10283191900000001</v>
      </c>
      <c r="J185" s="84">
        <f t="shared" si="2"/>
        <v>-6.6404668454012777E-4</v>
      </c>
      <c r="K185" s="84">
        <f>I185/'סכום נכסי הקרן'!$C$42</f>
        <v>1.3989390054832793E-6</v>
      </c>
    </row>
    <row r="186" spans="2:11">
      <c r="B186" s="76" t="s">
        <v>2315</v>
      </c>
      <c r="C186" s="73" t="s">
        <v>2316</v>
      </c>
      <c r="D186" s="86" t="s">
        <v>640</v>
      </c>
      <c r="E186" s="86" t="s">
        <v>127</v>
      </c>
      <c r="F186" s="101">
        <v>44089</v>
      </c>
      <c r="G186" s="83">
        <v>43245.02818500001</v>
      </c>
      <c r="H186" s="85">
        <v>8.8013999999999995E-2</v>
      </c>
      <c r="I186" s="83">
        <v>3.8061710000000006E-2</v>
      </c>
      <c r="J186" s="84">
        <f t="shared" si="2"/>
        <v>-2.4578703362939118E-4</v>
      </c>
      <c r="K186" s="84">
        <f>I186/'סכום נכסי הקרן'!$C$42</f>
        <v>5.1779652905624558E-7</v>
      </c>
    </row>
    <row r="187" spans="2:11">
      <c r="B187" s="76" t="s">
        <v>2317</v>
      </c>
      <c r="C187" s="73" t="s">
        <v>2318</v>
      </c>
      <c r="D187" s="86" t="s">
        <v>640</v>
      </c>
      <c r="E187" s="86" t="s">
        <v>127</v>
      </c>
      <c r="F187" s="101">
        <v>44084</v>
      </c>
      <c r="G187" s="83">
        <v>48907.086975000006</v>
      </c>
      <c r="H187" s="85">
        <v>-0.20934900000000001</v>
      </c>
      <c r="I187" s="83">
        <v>-0.10238673400000002</v>
      </c>
      <c r="J187" s="84">
        <f t="shared" si="2"/>
        <v>6.6117186098211373E-4</v>
      </c>
      <c r="K187" s="84">
        <f>I187/'סכום נכסי הקרן'!$C$42</f>
        <v>-1.3928826499546418E-6</v>
      </c>
    </row>
    <row r="188" spans="2:11">
      <c r="B188" s="76" t="s">
        <v>2319</v>
      </c>
      <c r="C188" s="73" t="s">
        <v>2320</v>
      </c>
      <c r="D188" s="86" t="s">
        <v>640</v>
      </c>
      <c r="E188" s="86" t="s">
        <v>127</v>
      </c>
      <c r="F188" s="101">
        <v>44028</v>
      </c>
      <c r="G188" s="83">
        <v>9938.2405740000013</v>
      </c>
      <c r="H188" s="85">
        <v>-1.1024350000000001</v>
      </c>
      <c r="I188" s="83">
        <v>-0.109562615</v>
      </c>
      <c r="J188" s="84">
        <f t="shared" si="2"/>
        <v>7.0751078019166849E-4</v>
      </c>
      <c r="K188" s="84">
        <f>I188/'סכום נכסי הקרן'!$C$42</f>
        <v>-1.4905042826852954E-6</v>
      </c>
    </row>
    <row r="189" spans="2:11">
      <c r="B189" s="76" t="s">
        <v>2321</v>
      </c>
      <c r="C189" s="73" t="s">
        <v>2322</v>
      </c>
      <c r="D189" s="86" t="s">
        <v>640</v>
      </c>
      <c r="E189" s="86" t="s">
        <v>127</v>
      </c>
      <c r="F189" s="101">
        <v>44032</v>
      </c>
      <c r="G189" s="83">
        <v>8529.2249539999993</v>
      </c>
      <c r="H189" s="85">
        <v>-1.291623</v>
      </c>
      <c r="I189" s="83">
        <v>-0.11016546300000002</v>
      </c>
      <c r="J189" s="84">
        <f t="shared" si="2"/>
        <v>7.1140372724132596E-4</v>
      </c>
      <c r="K189" s="84">
        <f>I189/'סכום נכסי הקרן'!$C$42</f>
        <v>-1.4987055064860262E-6</v>
      </c>
    </row>
    <row r="190" spans="2:11">
      <c r="B190" s="76" t="s">
        <v>2323</v>
      </c>
      <c r="C190" s="73" t="s">
        <v>2324</v>
      </c>
      <c r="D190" s="86" t="s">
        <v>640</v>
      </c>
      <c r="E190" s="86" t="s">
        <v>127</v>
      </c>
      <c r="F190" s="101">
        <v>44019</v>
      </c>
      <c r="G190" s="83">
        <v>22313.574836000003</v>
      </c>
      <c r="H190" s="85">
        <v>-1.6804269999999999</v>
      </c>
      <c r="I190" s="83">
        <v>-0.37496324200000003</v>
      </c>
      <c r="J190" s="84">
        <f t="shared" si="2"/>
        <v>2.4213600222175915E-3</v>
      </c>
      <c r="K190" s="84">
        <f>I190/'סכום נכסי הקרן'!$C$42</f>
        <v>-5.1010494597136336E-6</v>
      </c>
    </row>
    <row r="191" spans="2:11">
      <c r="B191" s="76" t="s">
        <v>2325</v>
      </c>
      <c r="C191" s="73" t="s">
        <v>2326</v>
      </c>
      <c r="D191" s="86" t="s">
        <v>640</v>
      </c>
      <c r="E191" s="86" t="s">
        <v>129</v>
      </c>
      <c r="F191" s="101">
        <v>44104</v>
      </c>
      <c r="G191" s="83">
        <v>76490.200000000012</v>
      </c>
      <c r="H191" s="85">
        <v>-0.121506</v>
      </c>
      <c r="I191" s="83">
        <v>-9.2940000000000009E-2</v>
      </c>
      <c r="J191" s="84">
        <f t="shared" si="2"/>
        <v>6.0016869724233656E-4</v>
      </c>
      <c r="K191" s="84">
        <f>I191/'סכום נכסי הקרן'!$C$42</f>
        <v>-1.2643680331358591E-6</v>
      </c>
    </row>
    <row r="192" spans="2:11">
      <c r="B192" s="76" t="s">
        <v>2327</v>
      </c>
      <c r="C192" s="73" t="s">
        <v>2328</v>
      </c>
      <c r="D192" s="86" t="s">
        <v>640</v>
      </c>
      <c r="E192" s="86" t="s">
        <v>131</v>
      </c>
      <c r="F192" s="101">
        <v>44007</v>
      </c>
      <c r="G192" s="83">
        <v>153749.56000000003</v>
      </c>
      <c r="H192" s="85">
        <v>-3.5270670000000002</v>
      </c>
      <c r="I192" s="83">
        <v>-5.4228500000000013</v>
      </c>
      <c r="J192" s="84">
        <f t="shared" si="2"/>
        <v>3.5018558423075156E-2</v>
      </c>
      <c r="K192" s="84">
        <f>I192/'סכום נכסי הקרן'!$C$42</f>
        <v>-7.377316751119857E-5</v>
      </c>
    </row>
    <row r="193" spans="2:11">
      <c r="B193" s="76" t="s">
        <v>2329</v>
      </c>
      <c r="C193" s="73" t="s">
        <v>2330</v>
      </c>
      <c r="D193" s="86" t="s">
        <v>640</v>
      </c>
      <c r="E193" s="86" t="s">
        <v>129</v>
      </c>
      <c r="F193" s="101">
        <v>43923</v>
      </c>
      <c r="G193" s="83">
        <v>361159.65000000008</v>
      </c>
      <c r="H193" s="85">
        <v>-6.9075319999999998</v>
      </c>
      <c r="I193" s="83">
        <v>-24.947220000000005</v>
      </c>
      <c r="J193" s="84">
        <f t="shared" si="2"/>
        <v>0.16109899426746249</v>
      </c>
      <c r="K193" s="84">
        <f>I193/'סכום נכסי הקרן'!$C$42</f>
        <v>-3.3938527527014814E-4</v>
      </c>
    </row>
    <row r="194" spans="2:11">
      <c r="B194" s="76" t="s">
        <v>2331</v>
      </c>
      <c r="C194" s="73" t="s">
        <v>2332</v>
      </c>
      <c r="D194" s="86" t="s">
        <v>640</v>
      </c>
      <c r="E194" s="86" t="s">
        <v>129</v>
      </c>
      <c r="F194" s="101">
        <v>44034</v>
      </c>
      <c r="G194" s="83">
        <v>350900.24000000005</v>
      </c>
      <c r="H194" s="85">
        <v>-0.774733</v>
      </c>
      <c r="I194" s="83">
        <v>-2.7185400000000004</v>
      </c>
      <c r="J194" s="84">
        <f t="shared" si="2"/>
        <v>1.7555224986025197E-2</v>
      </c>
      <c r="K194" s="84">
        <f>I194/'סכום נכסי הקרן'!$C$42</f>
        <v>-3.6983377155166332E-5</v>
      </c>
    </row>
    <row r="195" spans="2:11">
      <c r="B195" s="76" t="s">
        <v>2333</v>
      </c>
      <c r="C195" s="73" t="s">
        <v>2334</v>
      </c>
      <c r="D195" s="86" t="s">
        <v>640</v>
      </c>
      <c r="E195" s="86" t="s">
        <v>130</v>
      </c>
      <c r="F195" s="101">
        <v>44098</v>
      </c>
      <c r="G195" s="83">
        <v>37247.100000000006</v>
      </c>
      <c r="H195" s="85">
        <v>-0.72722399999999998</v>
      </c>
      <c r="I195" s="83">
        <v>-0.27087000000000006</v>
      </c>
      <c r="J195" s="84">
        <f t="shared" si="2"/>
        <v>1.7491682270500508E-3</v>
      </c>
      <c r="K195" s="84">
        <f>I195/'סכום נכסי הקרן'!$C$42</f>
        <v>-3.6849512495751044E-6</v>
      </c>
    </row>
    <row r="196" spans="2:11">
      <c r="B196" s="76" t="s">
        <v>2335</v>
      </c>
      <c r="C196" s="73" t="s">
        <v>2336</v>
      </c>
      <c r="D196" s="86" t="s">
        <v>640</v>
      </c>
      <c r="E196" s="86" t="s">
        <v>127</v>
      </c>
      <c r="F196" s="101">
        <v>44021</v>
      </c>
      <c r="G196" s="83">
        <v>77133.010000000009</v>
      </c>
      <c r="H196" s="85">
        <v>-1.2996639999999999</v>
      </c>
      <c r="I196" s="83">
        <v>-1.0024700000000002</v>
      </c>
      <c r="J196" s="84">
        <f t="shared" si="2"/>
        <v>6.4735432959385107E-3</v>
      </c>
      <c r="K196" s="84">
        <f>I196/'סכום נכסי הקרן'!$C$42</f>
        <v>-1.363773426057354E-5</v>
      </c>
    </row>
    <row r="197" spans="2:11">
      <c r="B197" s="72"/>
      <c r="C197" s="73"/>
      <c r="D197" s="73"/>
      <c r="E197" s="73"/>
      <c r="F197" s="73"/>
      <c r="G197" s="83"/>
      <c r="H197" s="85"/>
      <c r="I197" s="73"/>
      <c r="J197" s="84"/>
      <c r="K197" s="73"/>
    </row>
    <row r="198" spans="2:11">
      <c r="B198" s="89" t="s">
        <v>188</v>
      </c>
      <c r="C198" s="71"/>
      <c r="D198" s="71"/>
      <c r="E198" s="71"/>
      <c r="F198" s="71"/>
      <c r="G198" s="80"/>
      <c r="H198" s="82"/>
      <c r="I198" s="80">
        <v>1.5368480560000002</v>
      </c>
      <c r="J198" s="81">
        <f t="shared" si="2"/>
        <v>-9.9243393116950455E-3</v>
      </c>
      <c r="K198" s="81">
        <f>I198/'סכום נכסי הקרן'!$C$42</f>
        <v>2.0907483901370656E-5</v>
      </c>
    </row>
    <row r="199" spans="2:11">
      <c r="B199" s="76" t="s">
        <v>2337</v>
      </c>
      <c r="C199" s="73" t="s">
        <v>2338</v>
      </c>
      <c r="D199" s="86" t="s">
        <v>640</v>
      </c>
      <c r="E199" s="86" t="s">
        <v>128</v>
      </c>
      <c r="F199" s="101">
        <v>43626</v>
      </c>
      <c r="G199" s="83">
        <v>181712.00000000003</v>
      </c>
      <c r="H199" s="85">
        <v>0.84575999999999996</v>
      </c>
      <c r="I199" s="83">
        <v>1.5368480560000002</v>
      </c>
      <c r="J199" s="84">
        <f t="shared" si="2"/>
        <v>-9.9243393116950455E-3</v>
      </c>
      <c r="K199" s="84">
        <f>I199/'סכום נכסי הקרן'!$C$42</f>
        <v>2.0907483901370656E-5</v>
      </c>
    </row>
    <row r="200" spans="2:11">
      <c r="B200" s="72"/>
      <c r="C200" s="73"/>
      <c r="D200" s="73"/>
      <c r="E200" s="73"/>
      <c r="F200" s="73"/>
      <c r="G200" s="83"/>
      <c r="H200" s="85"/>
      <c r="I200" s="73"/>
      <c r="J200" s="84"/>
      <c r="K200" s="73"/>
    </row>
    <row r="201" spans="2:11">
      <c r="B201" s="70" t="s">
        <v>196</v>
      </c>
      <c r="C201" s="71"/>
      <c r="D201" s="71"/>
      <c r="E201" s="71"/>
      <c r="F201" s="71"/>
      <c r="G201" s="80"/>
      <c r="H201" s="82"/>
      <c r="I201" s="80">
        <v>-15.750480997999999</v>
      </c>
      <c r="J201" s="81">
        <f t="shared" si="2"/>
        <v>0.10171019648708667</v>
      </c>
      <c r="K201" s="81">
        <f>I201/'סכום נכסי הקרן'!$C$42</f>
        <v>-2.1427162341709684E-4</v>
      </c>
    </row>
    <row r="202" spans="2:11">
      <c r="B202" s="89" t="s">
        <v>187</v>
      </c>
      <c r="C202" s="71"/>
      <c r="D202" s="71"/>
      <c r="E202" s="71"/>
      <c r="F202" s="71"/>
      <c r="G202" s="80"/>
      <c r="H202" s="82"/>
      <c r="I202" s="80">
        <v>-13.985671088000002</v>
      </c>
      <c r="J202" s="81">
        <f t="shared" si="2"/>
        <v>9.0313772293358852E-2</v>
      </c>
      <c r="K202" s="81">
        <f>I202/'סכום נכסי הקרן'!$C$42</f>
        <v>-1.9026291635054456E-4</v>
      </c>
    </row>
    <row r="203" spans="2:11">
      <c r="B203" s="76" t="s">
        <v>2339</v>
      </c>
      <c r="C203" s="73" t="s">
        <v>2340</v>
      </c>
      <c r="D203" s="86" t="s">
        <v>640</v>
      </c>
      <c r="E203" s="86" t="s">
        <v>129</v>
      </c>
      <c r="F203" s="101">
        <v>43955</v>
      </c>
      <c r="G203" s="83">
        <v>133569.60272000002</v>
      </c>
      <c r="H203" s="85">
        <v>-0.326463</v>
      </c>
      <c r="I203" s="83">
        <v>-0.4360550780000001</v>
      </c>
      <c r="J203" s="84">
        <f t="shared" ref="J203:J213" si="3">I203/$I$11</f>
        <v>2.8158662372408595E-3</v>
      </c>
      <c r="K203" s="84">
        <f>I203/'סכום נכסי הקרן'!$C$42</f>
        <v>-5.9321508641033323E-6</v>
      </c>
    </row>
    <row r="204" spans="2:11">
      <c r="B204" s="76" t="s">
        <v>2339</v>
      </c>
      <c r="C204" s="73" t="s">
        <v>2341</v>
      </c>
      <c r="D204" s="86" t="s">
        <v>640</v>
      </c>
      <c r="E204" s="86" t="s">
        <v>129</v>
      </c>
      <c r="F204" s="101">
        <v>43962</v>
      </c>
      <c r="G204" s="83">
        <v>202556.29898100003</v>
      </c>
      <c r="H204" s="85">
        <v>-0.73458000000000001</v>
      </c>
      <c r="I204" s="83">
        <v>-1.4879383270000004</v>
      </c>
      <c r="J204" s="84">
        <f t="shared" si="3"/>
        <v>9.6085001860612418E-3</v>
      </c>
      <c r="K204" s="84">
        <f>I204/'סכום נכסי הקרן'!$C$42</f>
        <v>-2.024210948930978E-5</v>
      </c>
    </row>
    <row r="205" spans="2:11">
      <c r="B205" s="76" t="s">
        <v>2339</v>
      </c>
      <c r="C205" s="73" t="s">
        <v>2342</v>
      </c>
      <c r="D205" s="86" t="s">
        <v>640</v>
      </c>
      <c r="E205" s="86" t="s">
        <v>127</v>
      </c>
      <c r="F205" s="101">
        <v>43969</v>
      </c>
      <c r="G205" s="83">
        <v>229029.36072800003</v>
      </c>
      <c r="H205" s="85">
        <v>-0.43234099999999998</v>
      </c>
      <c r="I205" s="83">
        <v>-0.99018760300000008</v>
      </c>
      <c r="J205" s="84">
        <f t="shared" si="3"/>
        <v>6.3942285745429515E-3</v>
      </c>
      <c r="K205" s="84">
        <f>I205/'סכום נכסי הקרן'!$C$42</f>
        <v>-1.3470642909840982E-5</v>
      </c>
    </row>
    <row r="206" spans="2:11">
      <c r="B206" s="76" t="s">
        <v>2339</v>
      </c>
      <c r="C206" s="73" t="s">
        <v>2343</v>
      </c>
      <c r="D206" s="86" t="s">
        <v>640</v>
      </c>
      <c r="E206" s="86" t="s">
        <v>127</v>
      </c>
      <c r="F206" s="101">
        <v>43971</v>
      </c>
      <c r="G206" s="83">
        <v>399584.52050500008</v>
      </c>
      <c r="H206" s="85">
        <v>-0.22836899999999999</v>
      </c>
      <c r="I206" s="83">
        <v>-0.91252802000000011</v>
      </c>
      <c r="J206" s="84">
        <f t="shared" si="3"/>
        <v>5.8927345917853327E-3</v>
      </c>
      <c r="K206" s="84">
        <f>I206/'סכום נכסי הקרן'!$C$42</f>
        <v>-1.241415168741941E-5</v>
      </c>
    </row>
    <row r="207" spans="2:11">
      <c r="B207" s="76" t="s">
        <v>2339</v>
      </c>
      <c r="C207" s="73" t="s">
        <v>2344</v>
      </c>
      <c r="D207" s="86" t="s">
        <v>640</v>
      </c>
      <c r="E207" s="86" t="s">
        <v>129</v>
      </c>
      <c r="F207" s="101">
        <v>43956</v>
      </c>
      <c r="G207" s="83">
        <v>202159.46369100004</v>
      </c>
      <c r="H207" s="85">
        <v>-0.84021000000000001</v>
      </c>
      <c r="I207" s="83">
        <v>-1.6985648870000003</v>
      </c>
      <c r="J207" s="84">
        <f t="shared" si="3"/>
        <v>1.0968640794193745E-2</v>
      </c>
      <c r="K207" s="84">
        <f>I207/'סכום נכסי הקרן'!$C$42</f>
        <v>-2.3107501025713611E-5</v>
      </c>
    </row>
    <row r="208" spans="2:11">
      <c r="B208" s="76" t="s">
        <v>2339</v>
      </c>
      <c r="C208" s="73" t="s">
        <v>2345</v>
      </c>
      <c r="D208" s="86" t="s">
        <v>640</v>
      </c>
      <c r="E208" s="86" t="s">
        <v>127</v>
      </c>
      <c r="F208" s="101">
        <v>43983</v>
      </c>
      <c r="G208" s="83">
        <v>573003.25795000012</v>
      </c>
      <c r="H208" s="85">
        <v>-5.2683739999999997</v>
      </c>
      <c r="I208" s="83">
        <v>-30.187952597000002</v>
      </c>
      <c r="J208" s="84">
        <f t="shared" si="3"/>
        <v>0.19494151261625672</v>
      </c>
      <c r="K208" s="84">
        <f>I208/'סכום נכסי הקרן'!$C$42</f>
        <v>-4.1068089358153046E-4</v>
      </c>
    </row>
    <row r="209" spans="2:11">
      <c r="B209" s="76" t="s">
        <v>2339</v>
      </c>
      <c r="C209" s="73" t="s">
        <v>2346</v>
      </c>
      <c r="D209" s="86" t="s">
        <v>640</v>
      </c>
      <c r="E209" s="86" t="s">
        <v>127</v>
      </c>
      <c r="F209" s="101">
        <v>44014</v>
      </c>
      <c r="G209" s="83">
        <v>69937.119113000008</v>
      </c>
      <c r="H209" s="85">
        <v>12.557271999999999</v>
      </c>
      <c r="I209" s="83">
        <v>8.7821945440000011</v>
      </c>
      <c r="J209" s="84">
        <f t="shared" si="3"/>
        <v>-5.6711838373157263E-2</v>
      </c>
      <c r="K209" s="84">
        <f>I209/'סכום נכסי הקרן'!$C$42</f>
        <v>1.1947413430399993E-4</v>
      </c>
    </row>
    <row r="210" spans="2:11">
      <c r="B210" s="76" t="s">
        <v>2339</v>
      </c>
      <c r="C210" s="73" t="s">
        <v>2347</v>
      </c>
      <c r="D210" s="86" t="s">
        <v>640</v>
      </c>
      <c r="E210" s="86" t="s">
        <v>127</v>
      </c>
      <c r="F210" s="101">
        <v>44027</v>
      </c>
      <c r="G210" s="83">
        <v>192392.74124500004</v>
      </c>
      <c r="H210" s="85">
        <v>4.5111850000000002</v>
      </c>
      <c r="I210" s="83">
        <v>8.6791931900000012</v>
      </c>
      <c r="J210" s="84">
        <f t="shared" si="3"/>
        <v>-5.6046697546340209E-2</v>
      </c>
      <c r="K210" s="84">
        <f>I210/'סכום נכסי הקרן'!$C$42</f>
        <v>1.1807289028240202E-4</v>
      </c>
    </row>
    <row r="211" spans="2:11">
      <c r="B211" s="76" t="s">
        <v>2339</v>
      </c>
      <c r="C211" s="73" t="s">
        <v>2348</v>
      </c>
      <c r="D211" s="86" t="s">
        <v>640</v>
      </c>
      <c r="E211" s="86" t="s">
        <v>127</v>
      </c>
      <c r="F211" s="101">
        <v>44025</v>
      </c>
      <c r="G211" s="83">
        <v>79087.223052999994</v>
      </c>
      <c r="H211" s="85">
        <v>4.7183130000000002</v>
      </c>
      <c r="I211" s="83">
        <v>3.7315826610000009</v>
      </c>
      <c r="J211" s="84">
        <f t="shared" si="3"/>
        <v>-2.4097042224063503E-2</v>
      </c>
      <c r="K211" s="84">
        <f>I211/'סכום נכסי הקרן'!$C$42</f>
        <v>5.0764943292150266E-5</v>
      </c>
    </row>
    <row r="212" spans="2:11">
      <c r="B212" s="76" t="s">
        <v>2339</v>
      </c>
      <c r="C212" s="73" t="s">
        <v>2349</v>
      </c>
      <c r="D212" s="86" t="s">
        <v>640</v>
      </c>
      <c r="E212" s="86" t="s">
        <v>127</v>
      </c>
      <c r="F212" s="101">
        <v>44056</v>
      </c>
      <c r="G212" s="83">
        <v>57083.437200000008</v>
      </c>
      <c r="H212" s="85">
        <v>0.67537000000000003</v>
      </c>
      <c r="I212" s="83">
        <v>0.38552440800000004</v>
      </c>
      <c r="J212" s="84">
        <f t="shared" si="3"/>
        <v>-2.4895597342853779E-3</v>
      </c>
      <c r="K212" s="84">
        <f>I212/'סכום נכסי הקרן'!$C$42</f>
        <v>5.2447249566260652E-6</v>
      </c>
    </row>
    <row r="213" spans="2:11">
      <c r="B213" s="76" t="s">
        <v>2339</v>
      </c>
      <c r="C213" s="73" t="s">
        <v>2350</v>
      </c>
      <c r="D213" s="86" t="s">
        <v>640</v>
      </c>
      <c r="E213" s="86" t="s">
        <v>127</v>
      </c>
      <c r="F213" s="101">
        <v>44090</v>
      </c>
      <c r="G213" s="83">
        <v>113425.58603100001</v>
      </c>
      <c r="H213" s="85">
        <v>0.13141700000000001</v>
      </c>
      <c r="I213" s="83">
        <v>0.149060621</v>
      </c>
      <c r="J213" s="84">
        <f t="shared" si="3"/>
        <v>-9.6257282887565808E-4</v>
      </c>
      <c r="K213" s="84">
        <f>I213/'סכום נכסי הקרן'!$C$42</f>
        <v>2.0278403721947462E-6</v>
      </c>
    </row>
    <row r="214" spans="2:11">
      <c r="B214" s="72"/>
      <c r="C214" s="73"/>
      <c r="D214" s="73"/>
      <c r="E214" s="73"/>
      <c r="F214" s="73"/>
      <c r="G214" s="83"/>
      <c r="H214" s="85"/>
      <c r="I214" s="73"/>
      <c r="J214" s="84"/>
      <c r="K214" s="73"/>
    </row>
    <row r="215" spans="2:11">
      <c r="B215" s="89" t="s">
        <v>188</v>
      </c>
      <c r="C215" s="71"/>
      <c r="D215" s="71"/>
      <c r="E215" s="71"/>
      <c r="F215" s="71"/>
      <c r="G215" s="80"/>
      <c r="H215" s="82"/>
      <c r="I215" s="80">
        <v>-1.7648099100000001</v>
      </c>
      <c r="J215" s="81">
        <f t="shared" ref="J215:J216" si="4">I215/$I$11</f>
        <v>1.1396424193727836E-2</v>
      </c>
      <c r="K215" s="81">
        <f>I215/'סכום נכסי הקרן'!$C$42</f>
        <v>-2.4008707066552319E-5</v>
      </c>
    </row>
    <row r="216" spans="2:11">
      <c r="B216" s="76" t="s">
        <v>2339</v>
      </c>
      <c r="C216" s="73" t="s">
        <v>2351</v>
      </c>
      <c r="D216" s="86" t="s">
        <v>640</v>
      </c>
      <c r="E216" s="86" t="s">
        <v>127</v>
      </c>
      <c r="F216" s="101">
        <v>44089</v>
      </c>
      <c r="G216" s="83">
        <v>158892.31821400003</v>
      </c>
      <c r="H216" s="85">
        <v>-1.1106959999999999</v>
      </c>
      <c r="I216" s="83">
        <v>-1.7648099100000001</v>
      </c>
      <c r="J216" s="84">
        <f t="shared" si="4"/>
        <v>1.1396424193727836E-2</v>
      </c>
      <c r="K216" s="84">
        <f>I216/'סכום נכסי הקרן'!$C$42</f>
        <v>-2.4008707066552319E-5</v>
      </c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9" t="s">
        <v>214</v>
      </c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9" t="s">
        <v>107</v>
      </c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9" t="s">
        <v>197</v>
      </c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9" t="s">
        <v>205</v>
      </c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</row>
    <row r="502" spans="2:1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</row>
    <row r="503" spans="2:1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</row>
    <row r="504" spans="2:1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</row>
    <row r="505" spans="2:1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</row>
    <row r="506" spans="2:1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</row>
    <row r="507" spans="2:1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</row>
    <row r="508" spans="2:1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</row>
    <row r="509" spans="2:1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</row>
    <row r="510" spans="2:1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</row>
    <row r="511" spans="2:1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</row>
    <row r="512" spans="2:1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</row>
    <row r="513" spans="2:1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</row>
    <row r="514" spans="2:1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</row>
    <row r="515" spans="2:1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</row>
    <row r="516" spans="2:1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</row>
    <row r="517" spans="2:1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</row>
    <row r="518" spans="2:1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</row>
    <row r="519" spans="2:1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</row>
    <row r="520" spans="2:1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</row>
    <row r="521" spans="2:1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</row>
    <row r="522" spans="2:1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</row>
    <row r="523" spans="2:1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</row>
    <row r="524" spans="2:1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</row>
    <row r="525" spans="2:1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</row>
    <row r="526" spans="2:1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</row>
    <row r="527" spans="2:1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</row>
    <row r="528" spans="2:1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</row>
    <row r="529" spans="2:1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</row>
    <row r="530" spans="2:1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</row>
    <row r="531" spans="2:1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</row>
    <row r="532" spans="2:1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</row>
    <row r="533" spans="2:1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</row>
    <row r="534" spans="2:1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</row>
    <row r="535" spans="2:1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</row>
    <row r="536" spans="2:1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</row>
    <row r="537" spans="2:1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</row>
    <row r="538" spans="2:1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</row>
    <row r="539" spans="2:1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</row>
    <row r="540" spans="2:1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</row>
    <row r="541" spans="2:1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</row>
    <row r="542" spans="2:1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</row>
    <row r="543" spans="2:1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</row>
    <row r="544" spans="2:1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</row>
    <row r="545" spans="2:1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</row>
    <row r="546" spans="2:1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</row>
    <row r="547" spans="2:1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</row>
    <row r="548" spans="2:1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</row>
    <row r="549" spans="2:1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</row>
    <row r="550" spans="2:1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</row>
    <row r="551" spans="2:1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</row>
    <row r="552" spans="2:1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</row>
    <row r="553" spans="2:1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</row>
    <row r="554" spans="2:1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</row>
    <row r="555" spans="2:1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</row>
    <row r="556" spans="2:1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</row>
    <row r="557" spans="2:1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</row>
    <row r="558" spans="2:1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</row>
    <row r="559" spans="2:1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</row>
    <row r="560" spans="2:1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</row>
    <row r="561" spans="2:11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</row>
    <row r="562" spans="2:11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</row>
    <row r="563" spans="2:11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</row>
    <row r="564" spans="2:11">
      <c r="B564" s="117"/>
      <c r="C564" s="117"/>
      <c r="D564" s="117"/>
      <c r="E564" s="118"/>
      <c r="F564" s="118"/>
      <c r="G564" s="118"/>
      <c r="H564" s="118"/>
      <c r="I564" s="118"/>
      <c r="J564" s="118"/>
      <c r="K564" s="118"/>
    </row>
    <row r="565" spans="2:11">
      <c r="B565" s="117"/>
      <c r="C565" s="117"/>
      <c r="D565" s="117"/>
      <c r="E565" s="118"/>
      <c r="F565" s="118"/>
      <c r="G565" s="118"/>
      <c r="H565" s="118"/>
      <c r="I565" s="118"/>
      <c r="J565" s="118"/>
      <c r="K565" s="118"/>
    </row>
    <row r="566" spans="2:11">
      <c r="B566" s="117"/>
      <c r="C566" s="117"/>
      <c r="D566" s="117"/>
      <c r="E566" s="118"/>
      <c r="F566" s="118"/>
      <c r="G566" s="118"/>
      <c r="H566" s="118"/>
      <c r="I566" s="118"/>
      <c r="J566" s="118"/>
      <c r="K566" s="118"/>
    </row>
    <row r="567" spans="2:11">
      <c r="B567" s="117"/>
      <c r="C567" s="117"/>
      <c r="D567" s="117"/>
      <c r="E567" s="118"/>
      <c r="F567" s="118"/>
      <c r="G567" s="118"/>
      <c r="H567" s="118"/>
      <c r="I567" s="118"/>
      <c r="J567" s="118"/>
      <c r="K567" s="118"/>
    </row>
    <row r="568" spans="2:11">
      <c r="B568" s="117"/>
      <c r="C568" s="117"/>
      <c r="D568" s="117"/>
      <c r="E568" s="118"/>
      <c r="F568" s="118"/>
      <c r="G568" s="118"/>
      <c r="H568" s="118"/>
      <c r="I568" s="118"/>
      <c r="J568" s="118"/>
      <c r="K568" s="118"/>
    </row>
    <row r="569" spans="2:11">
      <c r="B569" s="117"/>
      <c r="C569" s="117"/>
      <c r="D569" s="117"/>
      <c r="E569" s="118"/>
      <c r="F569" s="118"/>
      <c r="G569" s="118"/>
      <c r="H569" s="118"/>
      <c r="I569" s="118"/>
      <c r="J569" s="118"/>
      <c r="K569" s="118"/>
    </row>
    <row r="570" spans="2:11">
      <c r="B570" s="117"/>
      <c r="C570" s="117"/>
      <c r="D570" s="117"/>
      <c r="E570" s="118"/>
      <c r="F570" s="118"/>
      <c r="G570" s="118"/>
      <c r="H570" s="118"/>
      <c r="I570" s="118"/>
      <c r="J570" s="118"/>
      <c r="K570" s="118"/>
    </row>
    <row r="571" spans="2:11">
      <c r="B571" s="117"/>
      <c r="C571" s="117"/>
      <c r="D571" s="117"/>
      <c r="E571" s="118"/>
      <c r="F571" s="118"/>
      <c r="G571" s="118"/>
      <c r="H571" s="118"/>
      <c r="I571" s="118"/>
      <c r="J571" s="118"/>
      <c r="K571" s="118"/>
    </row>
    <row r="572" spans="2:11">
      <c r="B572" s="117"/>
      <c r="C572" s="117"/>
      <c r="D572" s="117"/>
      <c r="E572" s="118"/>
      <c r="F572" s="118"/>
      <c r="G572" s="118"/>
      <c r="H572" s="118"/>
      <c r="I572" s="118"/>
      <c r="J572" s="118"/>
      <c r="K572" s="118"/>
    </row>
    <row r="573" spans="2:11">
      <c r="B573" s="117"/>
      <c r="C573" s="117"/>
      <c r="D573" s="117"/>
      <c r="E573" s="118"/>
      <c r="F573" s="118"/>
      <c r="G573" s="118"/>
      <c r="H573" s="118"/>
      <c r="I573" s="118"/>
      <c r="J573" s="118"/>
      <c r="K573" s="118"/>
    </row>
    <row r="574" spans="2:11">
      <c r="B574" s="117"/>
      <c r="C574" s="117"/>
      <c r="D574" s="117"/>
      <c r="E574" s="118"/>
      <c r="F574" s="118"/>
      <c r="G574" s="118"/>
      <c r="H574" s="118"/>
      <c r="I574" s="118"/>
      <c r="J574" s="118"/>
      <c r="K574" s="118"/>
    </row>
    <row r="575" spans="2:11">
      <c r="B575" s="117"/>
      <c r="C575" s="117"/>
      <c r="D575" s="117"/>
      <c r="E575" s="118"/>
      <c r="F575" s="118"/>
      <c r="G575" s="118"/>
      <c r="H575" s="118"/>
      <c r="I575" s="118"/>
      <c r="J575" s="118"/>
      <c r="K575" s="118"/>
    </row>
    <row r="576" spans="2:11">
      <c r="B576" s="117"/>
      <c r="C576" s="117"/>
      <c r="D576" s="117"/>
      <c r="E576" s="118"/>
      <c r="F576" s="118"/>
      <c r="G576" s="118"/>
      <c r="H576" s="118"/>
      <c r="I576" s="118"/>
      <c r="J576" s="118"/>
      <c r="K576" s="118"/>
    </row>
    <row r="577" spans="2:11">
      <c r="B577" s="117"/>
      <c r="C577" s="117"/>
      <c r="D577" s="117"/>
      <c r="E577" s="118"/>
      <c r="F577" s="118"/>
      <c r="G577" s="118"/>
      <c r="H577" s="118"/>
      <c r="I577" s="118"/>
      <c r="J577" s="118"/>
      <c r="K577" s="118"/>
    </row>
    <row r="578" spans="2:11">
      <c r="B578" s="117"/>
      <c r="C578" s="117"/>
      <c r="D578" s="117"/>
      <c r="E578" s="118"/>
      <c r="F578" s="118"/>
      <c r="G578" s="118"/>
      <c r="H578" s="118"/>
      <c r="I578" s="118"/>
      <c r="J578" s="118"/>
      <c r="K578" s="118"/>
    </row>
    <row r="579" spans="2:11">
      <c r="B579" s="117"/>
      <c r="C579" s="117"/>
      <c r="D579" s="117"/>
      <c r="E579" s="118"/>
      <c r="F579" s="118"/>
      <c r="G579" s="118"/>
      <c r="H579" s="118"/>
      <c r="I579" s="118"/>
      <c r="J579" s="118"/>
      <c r="K579" s="118"/>
    </row>
    <row r="580" spans="2:11">
      <c r="B580" s="117"/>
      <c r="C580" s="117"/>
      <c r="D580" s="117"/>
      <c r="E580" s="118"/>
      <c r="F580" s="118"/>
      <c r="G580" s="118"/>
      <c r="H580" s="118"/>
      <c r="I580" s="118"/>
      <c r="J580" s="118"/>
      <c r="K580" s="118"/>
    </row>
    <row r="581" spans="2:11">
      <c r="B581" s="117"/>
      <c r="C581" s="117"/>
      <c r="D581" s="117"/>
      <c r="E581" s="118"/>
      <c r="F581" s="118"/>
      <c r="G581" s="118"/>
      <c r="H581" s="118"/>
      <c r="I581" s="118"/>
      <c r="J581" s="118"/>
      <c r="K581" s="118"/>
    </row>
    <row r="582" spans="2:11">
      <c r="B582" s="117"/>
      <c r="C582" s="117"/>
      <c r="D582" s="117"/>
      <c r="E582" s="118"/>
      <c r="F582" s="118"/>
      <c r="G582" s="118"/>
      <c r="H582" s="118"/>
      <c r="I582" s="118"/>
      <c r="J582" s="118"/>
      <c r="K582" s="118"/>
    </row>
    <row r="583" spans="2:11">
      <c r="B583" s="117"/>
      <c r="C583" s="117"/>
      <c r="D583" s="117"/>
      <c r="E583" s="118"/>
      <c r="F583" s="118"/>
      <c r="G583" s="118"/>
      <c r="H583" s="118"/>
      <c r="I583" s="118"/>
      <c r="J583" s="118"/>
      <c r="K583" s="118"/>
    </row>
    <row r="584" spans="2:11">
      <c r="B584" s="117"/>
      <c r="C584" s="117"/>
      <c r="D584" s="117"/>
      <c r="E584" s="118"/>
      <c r="F584" s="118"/>
      <c r="G584" s="118"/>
      <c r="H584" s="118"/>
      <c r="I584" s="118"/>
      <c r="J584" s="118"/>
      <c r="K584" s="118"/>
    </row>
    <row r="585" spans="2:11">
      <c r="B585" s="117"/>
      <c r="C585" s="117"/>
      <c r="D585" s="117"/>
      <c r="E585" s="118"/>
      <c r="F585" s="118"/>
      <c r="G585" s="118"/>
      <c r="H585" s="118"/>
      <c r="I585" s="118"/>
      <c r="J585" s="118"/>
      <c r="K585" s="118"/>
    </row>
    <row r="586" spans="2:11">
      <c r="B586" s="117"/>
      <c r="C586" s="117"/>
      <c r="D586" s="117"/>
      <c r="E586" s="118"/>
      <c r="F586" s="118"/>
      <c r="G586" s="118"/>
      <c r="H586" s="118"/>
      <c r="I586" s="118"/>
      <c r="J586" s="118"/>
      <c r="K586" s="118"/>
    </row>
    <row r="587" spans="2:11">
      <c r="B587" s="117"/>
      <c r="C587" s="117"/>
      <c r="D587" s="117"/>
      <c r="E587" s="118"/>
      <c r="F587" s="118"/>
      <c r="G587" s="118"/>
      <c r="H587" s="118"/>
      <c r="I587" s="118"/>
      <c r="J587" s="118"/>
      <c r="K587" s="118"/>
    </row>
    <row r="588" spans="2:11">
      <c r="B588" s="117"/>
      <c r="C588" s="117"/>
      <c r="D588" s="117"/>
      <c r="E588" s="118"/>
      <c r="F588" s="118"/>
      <c r="G588" s="118"/>
      <c r="H588" s="118"/>
      <c r="I588" s="118"/>
      <c r="J588" s="118"/>
      <c r="K588" s="118"/>
    </row>
    <row r="589" spans="2:11">
      <c r="B589" s="117"/>
      <c r="C589" s="117"/>
      <c r="D589" s="117"/>
      <c r="E589" s="118"/>
      <c r="F589" s="118"/>
      <c r="G589" s="118"/>
      <c r="H589" s="118"/>
      <c r="I589" s="118"/>
      <c r="J589" s="118"/>
      <c r="K589" s="118"/>
    </row>
    <row r="590" spans="2:11">
      <c r="B590" s="117"/>
      <c r="C590" s="117"/>
      <c r="D590" s="117"/>
      <c r="E590" s="118"/>
      <c r="F590" s="118"/>
      <c r="G590" s="118"/>
      <c r="H590" s="118"/>
      <c r="I590" s="118"/>
      <c r="J590" s="118"/>
      <c r="K590" s="118"/>
    </row>
    <row r="591" spans="2:11">
      <c r="B591" s="117"/>
      <c r="C591" s="117"/>
      <c r="D591" s="117"/>
      <c r="E591" s="118"/>
      <c r="F591" s="118"/>
      <c r="G591" s="118"/>
      <c r="H591" s="118"/>
      <c r="I591" s="118"/>
      <c r="J591" s="118"/>
      <c r="K591" s="118"/>
    </row>
    <row r="592" spans="2:11">
      <c r="B592" s="117"/>
      <c r="C592" s="117"/>
      <c r="D592" s="117"/>
      <c r="E592" s="118"/>
      <c r="F592" s="118"/>
      <c r="G592" s="118"/>
      <c r="H592" s="118"/>
      <c r="I592" s="118"/>
      <c r="J592" s="118"/>
      <c r="K592" s="118"/>
    </row>
    <row r="593" spans="2:11">
      <c r="B593" s="117"/>
      <c r="C593" s="117"/>
      <c r="D593" s="117"/>
      <c r="E593" s="118"/>
      <c r="F593" s="118"/>
      <c r="G593" s="118"/>
      <c r="H593" s="118"/>
      <c r="I593" s="118"/>
      <c r="J593" s="118"/>
      <c r="K593" s="118"/>
    </row>
    <row r="594" spans="2:11">
      <c r="B594" s="117"/>
      <c r="C594" s="117"/>
      <c r="D594" s="117"/>
      <c r="E594" s="118"/>
      <c r="F594" s="118"/>
      <c r="G594" s="118"/>
      <c r="H594" s="118"/>
      <c r="I594" s="118"/>
      <c r="J594" s="118"/>
      <c r="K594" s="118"/>
    </row>
    <row r="595" spans="2:11">
      <c r="B595" s="117"/>
      <c r="C595" s="117"/>
      <c r="D595" s="117"/>
      <c r="E595" s="118"/>
      <c r="F595" s="118"/>
      <c r="G595" s="118"/>
      <c r="H595" s="118"/>
      <c r="I595" s="118"/>
      <c r="J595" s="118"/>
      <c r="K595" s="118"/>
    </row>
    <row r="596" spans="2:11">
      <c r="B596" s="117"/>
      <c r="C596" s="117"/>
      <c r="D596" s="117"/>
      <c r="E596" s="118"/>
      <c r="F596" s="118"/>
      <c r="G596" s="118"/>
      <c r="H596" s="118"/>
      <c r="I596" s="118"/>
      <c r="J596" s="118"/>
      <c r="K596" s="118"/>
    </row>
    <row r="597" spans="2:11">
      <c r="B597" s="117"/>
      <c r="C597" s="117"/>
      <c r="D597" s="117"/>
      <c r="E597" s="118"/>
      <c r="F597" s="118"/>
      <c r="G597" s="118"/>
      <c r="H597" s="118"/>
      <c r="I597" s="118"/>
      <c r="J597" s="118"/>
      <c r="K597" s="118"/>
    </row>
    <row r="598" spans="2:11">
      <c r="B598" s="117"/>
      <c r="C598" s="117"/>
      <c r="D598" s="117"/>
      <c r="E598" s="118"/>
      <c r="F598" s="118"/>
      <c r="G598" s="118"/>
      <c r="H598" s="118"/>
      <c r="I598" s="118"/>
      <c r="J598" s="118"/>
      <c r="K598" s="118"/>
    </row>
    <row r="599" spans="2:11">
      <c r="B599" s="117"/>
      <c r="C599" s="117"/>
      <c r="D599" s="117"/>
      <c r="E599" s="118"/>
      <c r="F599" s="118"/>
      <c r="G599" s="118"/>
      <c r="H599" s="118"/>
      <c r="I599" s="118"/>
      <c r="J599" s="118"/>
      <c r="K599" s="118"/>
    </row>
    <row r="600" spans="2:11">
      <c r="B600" s="117"/>
      <c r="C600" s="117"/>
      <c r="D600" s="117"/>
      <c r="E600" s="118"/>
      <c r="F600" s="118"/>
      <c r="G600" s="118"/>
      <c r="H600" s="118"/>
      <c r="I600" s="118"/>
      <c r="J600" s="118"/>
      <c r="K600" s="118"/>
    </row>
    <row r="601" spans="2:11">
      <c r="B601" s="117"/>
      <c r="C601" s="117"/>
      <c r="D601" s="117"/>
      <c r="E601" s="118"/>
      <c r="F601" s="118"/>
      <c r="G601" s="118"/>
      <c r="H601" s="118"/>
      <c r="I601" s="118"/>
      <c r="J601" s="118"/>
      <c r="K601" s="118"/>
    </row>
    <row r="602" spans="2:11">
      <c r="B602" s="117"/>
      <c r="C602" s="117"/>
      <c r="D602" s="117"/>
      <c r="E602" s="118"/>
      <c r="F602" s="118"/>
      <c r="G602" s="118"/>
      <c r="H602" s="118"/>
      <c r="I602" s="118"/>
      <c r="J602" s="118"/>
      <c r="K602" s="118"/>
    </row>
    <row r="603" spans="2:11">
      <c r="B603" s="117"/>
      <c r="C603" s="117"/>
      <c r="D603" s="117"/>
      <c r="E603" s="118"/>
      <c r="F603" s="118"/>
      <c r="G603" s="118"/>
      <c r="H603" s="118"/>
      <c r="I603" s="118"/>
      <c r="J603" s="118"/>
      <c r="K603" s="118"/>
    </row>
    <row r="604" spans="2:11">
      <c r="B604" s="117"/>
      <c r="C604" s="117"/>
      <c r="D604" s="117"/>
      <c r="E604" s="118"/>
      <c r="F604" s="118"/>
      <c r="G604" s="118"/>
      <c r="H604" s="118"/>
      <c r="I604" s="118"/>
      <c r="J604" s="118"/>
      <c r="K604" s="118"/>
    </row>
    <row r="605" spans="2:11">
      <c r="B605" s="117"/>
      <c r="C605" s="117"/>
      <c r="D605" s="117"/>
      <c r="E605" s="118"/>
      <c r="F605" s="118"/>
      <c r="G605" s="118"/>
      <c r="H605" s="118"/>
      <c r="I605" s="118"/>
      <c r="J605" s="118"/>
      <c r="K605" s="118"/>
    </row>
    <row r="606" spans="2:11">
      <c r="B606" s="117"/>
      <c r="C606" s="117"/>
      <c r="D606" s="117"/>
      <c r="E606" s="118"/>
      <c r="F606" s="118"/>
      <c r="G606" s="118"/>
      <c r="H606" s="118"/>
      <c r="I606" s="118"/>
      <c r="J606" s="118"/>
      <c r="K606" s="118"/>
    </row>
    <row r="607" spans="2:11">
      <c r="B607" s="117"/>
      <c r="C607" s="117"/>
      <c r="D607" s="117"/>
      <c r="E607" s="118"/>
      <c r="F607" s="118"/>
      <c r="G607" s="118"/>
      <c r="H607" s="118"/>
      <c r="I607" s="118"/>
      <c r="J607" s="118"/>
      <c r="K607" s="118"/>
    </row>
    <row r="608" spans="2:11">
      <c r="B608" s="117"/>
      <c r="C608" s="117"/>
      <c r="D608" s="117"/>
      <c r="E608" s="118"/>
      <c r="F608" s="118"/>
      <c r="G608" s="118"/>
      <c r="H608" s="118"/>
      <c r="I608" s="118"/>
      <c r="J608" s="118"/>
      <c r="K608" s="118"/>
    </row>
    <row r="609" spans="2:11">
      <c r="B609" s="117"/>
      <c r="C609" s="117"/>
      <c r="D609" s="117"/>
      <c r="E609" s="118"/>
      <c r="F609" s="118"/>
      <c r="G609" s="118"/>
      <c r="H609" s="118"/>
      <c r="I609" s="118"/>
      <c r="J609" s="118"/>
      <c r="K609" s="118"/>
    </row>
    <row r="610" spans="2:11">
      <c r="B610" s="117"/>
      <c r="C610" s="117"/>
      <c r="D610" s="117"/>
      <c r="E610" s="118"/>
      <c r="F610" s="118"/>
      <c r="G610" s="118"/>
      <c r="H610" s="118"/>
      <c r="I610" s="118"/>
      <c r="J610" s="118"/>
      <c r="K610" s="118"/>
    </row>
    <row r="611" spans="2:11">
      <c r="B611" s="117"/>
      <c r="C611" s="117"/>
      <c r="D611" s="117"/>
      <c r="E611" s="118"/>
      <c r="F611" s="118"/>
      <c r="G611" s="118"/>
      <c r="H611" s="118"/>
      <c r="I611" s="118"/>
      <c r="J611" s="118"/>
      <c r="K611" s="118"/>
    </row>
    <row r="612" spans="2:11">
      <c r="B612" s="117"/>
      <c r="C612" s="117"/>
      <c r="D612" s="117"/>
      <c r="E612" s="118"/>
      <c r="F612" s="118"/>
      <c r="G612" s="118"/>
      <c r="H612" s="118"/>
      <c r="I612" s="118"/>
      <c r="J612" s="118"/>
      <c r="K612" s="118"/>
    </row>
    <row r="613" spans="2:11">
      <c r="B613" s="117"/>
      <c r="C613" s="117"/>
      <c r="D613" s="117"/>
      <c r="E613" s="118"/>
      <c r="F613" s="118"/>
      <c r="G613" s="118"/>
      <c r="H613" s="118"/>
      <c r="I613" s="118"/>
      <c r="J613" s="118"/>
      <c r="K613" s="118"/>
    </row>
    <row r="614" spans="2:11">
      <c r="B614" s="117"/>
      <c r="C614" s="117"/>
      <c r="D614" s="117"/>
      <c r="E614" s="118"/>
      <c r="F614" s="118"/>
      <c r="G614" s="118"/>
      <c r="H614" s="118"/>
      <c r="I614" s="118"/>
      <c r="J614" s="118"/>
      <c r="K614" s="118"/>
    </row>
    <row r="615" spans="2:11">
      <c r="B615" s="117"/>
      <c r="C615" s="117"/>
      <c r="D615" s="117"/>
      <c r="E615" s="118"/>
      <c r="F615" s="118"/>
      <c r="G615" s="118"/>
      <c r="H615" s="118"/>
      <c r="I615" s="118"/>
      <c r="J615" s="118"/>
      <c r="K615" s="118"/>
    </row>
    <row r="616" spans="2:11">
      <c r="B616" s="117"/>
      <c r="C616" s="117"/>
      <c r="D616" s="117"/>
      <c r="E616" s="118"/>
      <c r="F616" s="118"/>
      <c r="G616" s="118"/>
      <c r="H616" s="118"/>
      <c r="I616" s="118"/>
      <c r="J616" s="118"/>
      <c r="K616" s="118"/>
    </row>
    <row r="617" spans="2:11">
      <c r="B617" s="117"/>
      <c r="C617" s="117"/>
      <c r="D617" s="117"/>
      <c r="E617" s="118"/>
      <c r="F617" s="118"/>
      <c r="G617" s="118"/>
      <c r="H617" s="118"/>
      <c r="I617" s="118"/>
      <c r="J617" s="118"/>
      <c r="K617" s="118"/>
    </row>
    <row r="618" spans="2:11">
      <c r="B618" s="117"/>
      <c r="C618" s="117"/>
      <c r="D618" s="117"/>
      <c r="E618" s="118"/>
      <c r="F618" s="118"/>
      <c r="G618" s="118"/>
      <c r="H618" s="118"/>
      <c r="I618" s="118"/>
      <c r="J618" s="118"/>
      <c r="K618" s="118"/>
    </row>
    <row r="619" spans="2:11">
      <c r="B619" s="117"/>
      <c r="C619" s="117"/>
      <c r="D619" s="117"/>
      <c r="E619" s="118"/>
      <c r="F619" s="118"/>
      <c r="G619" s="118"/>
      <c r="H619" s="118"/>
      <c r="I619" s="118"/>
      <c r="J619" s="118"/>
      <c r="K619" s="118"/>
    </row>
    <row r="620" spans="2:11">
      <c r="B620" s="117"/>
      <c r="C620" s="117"/>
      <c r="D620" s="117"/>
      <c r="E620" s="118"/>
      <c r="F620" s="118"/>
      <c r="G620" s="118"/>
      <c r="H620" s="118"/>
      <c r="I620" s="118"/>
      <c r="J620" s="118"/>
      <c r="K620" s="118"/>
    </row>
    <row r="621" spans="2:11">
      <c r="B621" s="117"/>
      <c r="C621" s="117"/>
      <c r="D621" s="117"/>
      <c r="E621" s="118"/>
      <c r="F621" s="118"/>
      <c r="G621" s="118"/>
      <c r="H621" s="118"/>
      <c r="I621" s="118"/>
      <c r="J621" s="118"/>
      <c r="K621" s="118"/>
    </row>
    <row r="622" spans="2:11">
      <c r="B622" s="117"/>
      <c r="C622" s="117"/>
      <c r="D622" s="117"/>
      <c r="E622" s="118"/>
      <c r="F622" s="118"/>
      <c r="G622" s="118"/>
      <c r="H622" s="118"/>
      <c r="I622" s="118"/>
      <c r="J622" s="118"/>
      <c r="K622" s="118"/>
    </row>
    <row r="623" spans="2:11">
      <c r="B623" s="117"/>
      <c r="C623" s="117"/>
      <c r="D623" s="117"/>
      <c r="E623" s="118"/>
      <c r="F623" s="118"/>
      <c r="G623" s="118"/>
      <c r="H623" s="118"/>
      <c r="I623" s="118"/>
      <c r="J623" s="118"/>
      <c r="K623" s="118"/>
    </row>
    <row r="624" spans="2:11">
      <c r="B624" s="117"/>
      <c r="C624" s="117"/>
      <c r="D624" s="117"/>
      <c r="E624" s="118"/>
      <c r="F624" s="118"/>
      <c r="G624" s="118"/>
      <c r="H624" s="118"/>
      <c r="I624" s="118"/>
      <c r="J624" s="118"/>
      <c r="K624" s="118"/>
    </row>
    <row r="625" spans="2:11">
      <c r="B625" s="117"/>
      <c r="C625" s="117"/>
      <c r="D625" s="117"/>
      <c r="E625" s="118"/>
      <c r="F625" s="118"/>
      <c r="G625" s="118"/>
      <c r="H625" s="118"/>
      <c r="I625" s="118"/>
      <c r="J625" s="118"/>
      <c r="K625" s="118"/>
    </row>
    <row r="626" spans="2:11">
      <c r="B626" s="117"/>
      <c r="C626" s="117"/>
      <c r="D626" s="117"/>
      <c r="E626" s="118"/>
      <c r="F626" s="118"/>
      <c r="G626" s="118"/>
      <c r="H626" s="118"/>
      <c r="I626" s="118"/>
      <c r="J626" s="118"/>
      <c r="K626" s="118"/>
    </row>
    <row r="627" spans="2:11">
      <c r="B627" s="117"/>
      <c r="C627" s="117"/>
      <c r="D627" s="117"/>
      <c r="E627" s="118"/>
      <c r="F627" s="118"/>
      <c r="G627" s="118"/>
      <c r="H627" s="118"/>
      <c r="I627" s="118"/>
      <c r="J627" s="118"/>
      <c r="K627" s="118"/>
    </row>
    <row r="628" spans="2:11">
      <c r="B628" s="117"/>
      <c r="C628" s="117"/>
      <c r="D628" s="117"/>
      <c r="E628" s="118"/>
      <c r="F628" s="118"/>
      <c r="G628" s="118"/>
      <c r="H628" s="118"/>
      <c r="I628" s="118"/>
      <c r="J628" s="118"/>
      <c r="K628" s="118"/>
    </row>
    <row r="629" spans="2:11">
      <c r="B629" s="117"/>
      <c r="C629" s="117"/>
      <c r="D629" s="117"/>
      <c r="E629" s="118"/>
      <c r="F629" s="118"/>
      <c r="G629" s="118"/>
      <c r="H629" s="118"/>
      <c r="I629" s="118"/>
      <c r="J629" s="118"/>
      <c r="K629" s="118"/>
    </row>
    <row r="630" spans="2:11">
      <c r="B630" s="117"/>
      <c r="C630" s="117"/>
      <c r="D630" s="117"/>
      <c r="E630" s="118"/>
      <c r="F630" s="118"/>
      <c r="G630" s="118"/>
      <c r="H630" s="118"/>
      <c r="I630" s="118"/>
      <c r="J630" s="118"/>
      <c r="K630" s="118"/>
    </row>
    <row r="631" spans="2:11">
      <c r="B631" s="117"/>
      <c r="C631" s="117"/>
      <c r="D631" s="117"/>
      <c r="E631" s="118"/>
      <c r="F631" s="118"/>
      <c r="G631" s="118"/>
      <c r="H631" s="118"/>
      <c r="I631" s="118"/>
      <c r="J631" s="118"/>
      <c r="K631" s="118"/>
    </row>
    <row r="632" spans="2:11">
      <c r="B632" s="117"/>
      <c r="C632" s="117"/>
      <c r="D632" s="117"/>
      <c r="E632" s="118"/>
      <c r="F632" s="118"/>
      <c r="G632" s="118"/>
      <c r="H632" s="118"/>
      <c r="I632" s="118"/>
      <c r="J632" s="118"/>
      <c r="K632" s="118"/>
    </row>
    <row r="633" spans="2:11">
      <c r="B633" s="117"/>
      <c r="C633" s="117"/>
      <c r="D633" s="117"/>
      <c r="E633" s="118"/>
      <c r="F633" s="118"/>
      <c r="G633" s="118"/>
      <c r="H633" s="118"/>
      <c r="I633" s="118"/>
      <c r="J633" s="118"/>
      <c r="K633" s="118"/>
    </row>
    <row r="634" spans="2:11">
      <c r="B634" s="117"/>
      <c r="C634" s="117"/>
      <c r="D634" s="117"/>
      <c r="E634" s="118"/>
      <c r="F634" s="118"/>
      <c r="G634" s="118"/>
      <c r="H634" s="118"/>
      <c r="I634" s="118"/>
      <c r="J634" s="118"/>
      <c r="K634" s="118"/>
    </row>
    <row r="635" spans="2:11">
      <c r="B635" s="117"/>
      <c r="C635" s="117"/>
      <c r="D635" s="117"/>
      <c r="E635" s="118"/>
      <c r="F635" s="118"/>
      <c r="G635" s="118"/>
      <c r="H635" s="118"/>
      <c r="I635" s="118"/>
      <c r="J635" s="118"/>
      <c r="K635" s="118"/>
    </row>
    <row r="636" spans="2:11">
      <c r="B636" s="117"/>
      <c r="C636" s="117"/>
      <c r="D636" s="117"/>
      <c r="E636" s="118"/>
      <c r="F636" s="118"/>
      <c r="G636" s="118"/>
      <c r="H636" s="118"/>
      <c r="I636" s="118"/>
      <c r="J636" s="118"/>
      <c r="K636" s="118"/>
    </row>
    <row r="637" spans="2:11">
      <c r="B637" s="117"/>
      <c r="C637" s="117"/>
      <c r="D637" s="117"/>
      <c r="E637" s="118"/>
      <c r="F637" s="118"/>
      <c r="G637" s="118"/>
      <c r="H637" s="118"/>
      <c r="I637" s="118"/>
      <c r="J637" s="118"/>
      <c r="K637" s="118"/>
    </row>
    <row r="638" spans="2:11">
      <c r="B638" s="117"/>
      <c r="C638" s="117"/>
      <c r="D638" s="117"/>
      <c r="E638" s="118"/>
      <c r="F638" s="118"/>
      <c r="G638" s="118"/>
      <c r="H638" s="118"/>
      <c r="I638" s="118"/>
      <c r="J638" s="118"/>
      <c r="K638" s="118"/>
    </row>
    <row r="639" spans="2:11">
      <c r="B639" s="117"/>
      <c r="C639" s="117"/>
      <c r="D639" s="117"/>
      <c r="E639" s="118"/>
      <c r="F639" s="118"/>
      <c r="G639" s="118"/>
      <c r="H639" s="118"/>
      <c r="I639" s="118"/>
      <c r="J639" s="118"/>
      <c r="K639" s="118"/>
    </row>
    <row r="640" spans="2:11">
      <c r="B640" s="117"/>
      <c r="C640" s="117"/>
      <c r="D640" s="117"/>
      <c r="E640" s="118"/>
      <c r="F640" s="118"/>
      <c r="G640" s="118"/>
      <c r="H640" s="118"/>
      <c r="I640" s="118"/>
      <c r="J640" s="118"/>
      <c r="K640" s="118"/>
    </row>
    <row r="641" spans="2:11">
      <c r="B641" s="117"/>
      <c r="C641" s="117"/>
      <c r="D641" s="117"/>
      <c r="E641" s="118"/>
      <c r="F641" s="118"/>
      <c r="G641" s="118"/>
      <c r="H641" s="118"/>
      <c r="I641" s="118"/>
      <c r="J641" s="118"/>
      <c r="K641" s="118"/>
    </row>
    <row r="642" spans="2:11">
      <c r="B642" s="117"/>
      <c r="C642" s="117"/>
      <c r="D642" s="117"/>
      <c r="E642" s="118"/>
      <c r="F642" s="118"/>
      <c r="G642" s="118"/>
      <c r="H642" s="118"/>
      <c r="I642" s="118"/>
      <c r="J642" s="118"/>
      <c r="K642" s="118"/>
    </row>
    <row r="643" spans="2:11">
      <c r="B643" s="117"/>
      <c r="C643" s="117"/>
      <c r="D643" s="117"/>
      <c r="E643" s="118"/>
      <c r="F643" s="118"/>
      <c r="G643" s="118"/>
      <c r="H643" s="118"/>
      <c r="I643" s="118"/>
      <c r="J643" s="118"/>
      <c r="K643" s="118"/>
    </row>
    <row r="644" spans="2:11">
      <c r="B644" s="117"/>
      <c r="C644" s="117"/>
      <c r="D644" s="117"/>
      <c r="E644" s="118"/>
      <c r="F644" s="118"/>
      <c r="G644" s="118"/>
      <c r="H644" s="118"/>
      <c r="I644" s="118"/>
      <c r="J644" s="118"/>
      <c r="K644" s="118"/>
    </row>
    <row r="645" spans="2:11">
      <c r="B645" s="117"/>
      <c r="C645" s="117"/>
      <c r="D645" s="117"/>
      <c r="E645" s="118"/>
      <c r="F645" s="118"/>
      <c r="G645" s="118"/>
      <c r="H645" s="118"/>
      <c r="I645" s="118"/>
      <c r="J645" s="118"/>
      <c r="K645" s="118"/>
    </row>
    <row r="646" spans="2:11">
      <c r="B646" s="117"/>
      <c r="C646" s="117"/>
      <c r="D646" s="117"/>
      <c r="E646" s="118"/>
      <c r="F646" s="118"/>
      <c r="G646" s="118"/>
      <c r="H646" s="118"/>
      <c r="I646" s="118"/>
      <c r="J646" s="118"/>
      <c r="K646" s="118"/>
    </row>
    <row r="647" spans="2:11">
      <c r="B647" s="117"/>
      <c r="C647" s="117"/>
      <c r="D647" s="117"/>
      <c r="E647" s="118"/>
      <c r="F647" s="118"/>
      <c r="G647" s="118"/>
      <c r="H647" s="118"/>
      <c r="I647" s="118"/>
      <c r="J647" s="118"/>
      <c r="K647" s="118"/>
    </row>
    <row r="648" spans="2:11">
      <c r="B648" s="117"/>
      <c r="C648" s="117"/>
      <c r="D648" s="117"/>
      <c r="E648" s="118"/>
      <c r="F648" s="118"/>
      <c r="G648" s="118"/>
      <c r="H648" s="118"/>
      <c r="I648" s="118"/>
      <c r="J648" s="118"/>
      <c r="K648" s="118"/>
    </row>
    <row r="649" spans="2:11">
      <c r="B649" s="117"/>
      <c r="C649" s="117"/>
      <c r="D649" s="117"/>
      <c r="E649" s="118"/>
      <c r="F649" s="118"/>
      <c r="G649" s="118"/>
      <c r="H649" s="118"/>
      <c r="I649" s="118"/>
      <c r="J649" s="118"/>
      <c r="K649" s="118"/>
    </row>
    <row r="650" spans="2:11">
      <c r="B650" s="117"/>
      <c r="C650" s="117"/>
      <c r="D650" s="117"/>
      <c r="E650" s="118"/>
      <c r="F650" s="118"/>
      <c r="G650" s="118"/>
      <c r="H650" s="118"/>
      <c r="I650" s="118"/>
      <c r="J650" s="118"/>
      <c r="K650" s="118"/>
    </row>
    <row r="651" spans="2:11">
      <c r="B651" s="117"/>
      <c r="C651" s="117"/>
      <c r="D651" s="117"/>
      <c r="E651" s="118"/>
      <c r="F651" s="118"/>
      <c r="G651" s="118"/>
      <c r="H651" s="118"/>
      <c r="I651" s="118"/>
      <c r="J651" s="118"/>
      <c r="K651" s="118"/>
    </row>
    <row r="652" spans="2:11">
      <c r="B652" s="117"/>
      <c r="C652" s="117"/>
      <c r="D652" s="117"/>
      <c r="E652" s="118"/>
      <c r="F652" s="118"/>
      <c r="G652" s="118"/>
      <c r="H652" s="118"/>
      <c r="I652" s="118"/>
      <c r="J652" s="118"/>
      <c r="K652" s="118"/>
    </row>
    <row r="653" spans="2:11">
      <c r="B653" s="117"/>
      <c r="C653" s="117"/>
      <c r="D653" s="117"/>
      <c r="E653" s="118"/>
      <c r="F653" s="118"/>
      <c r="G653" s="118"/>
      <c r="H653" s="118"/>
      <c r="I653" s="118"/>
      <c r="J653" s="118"/>
      <c r="K653" s="118"/>
    </row>
    <row r="654" spans="2:11">
      <c r="B654" s="117"/>
      <c r="C654" s="117"/>
      <c r="D654" s="117"/>
      <c r="E654" s="118"/>
      <c r="F654" s="118"/>
      <c r="G654" s="118"/>
      <c r="H654" s="118"/>
      <c r="I654" s="118"/>
      <c r="J654" s="118"/>
      <c r="K654" s="118"/>
    </row>
    <row r="655" spans="2:11">
      <c r="B655" s="117"/>
      <c r="C655" s="117"/>
      <c r="D655" s="117"/>
      <c r="E655" s="118"/>
      <c r="F655" s="118"/>
      <c r="G655" s="118"/>
      <c r="H655" s="118"/>
      <c r="I655" s="118"/>
      <c r="J655" s="118"/>
      <c r="K655" s="118"/>
    </row>
    <row r="656" spans="2:11">
      <c r="B656" s="117"/>
      <c r="C656" s="117"/>
      <c r="D656" s="117"/>
      <c r="E656" s="118"/>
      <c r="F656" s="118"/>
      <c r="G656" s="118"/>
      <c r="H656" s="118"/>
      <c r="I656" s="118"/>
      <c r="J656" s="118"/>
      <c r="K656" s="118"/>
    </row>
    <row r="657" spans="2:11">
      <c r="B657" s="117"/>
      <c r="C657" s="117"/>
      <c r="D657" s="117"/>
      <c r="E657" s="118"/>
      <c r="F657" s="118"/>
      <c r="G657" s="118"/>
      <c r="H657" s="118"/>
      <c r="I657" s="118"/>
      <c r="J657" s="118"/>
      <c r="K657" s="118"/>
    </row>
    <row r="658" spans="2:11">
      <c r="B658" s="117"/>
      <c r="C658" s="117"/>
      <c r="D658" s="117"/>
      <c r="E658" s="118"/>
      <c r="F658" s="118"/>
      <c r="G658" s="118"/>
      <c r="H658" s="118"/>
      <c r="I658" s="118"/>
      <c r="J658" s="118"/>
      <c r="K658" s="118"/>
    </row>
    <row r="659" spans="2:11">
      <c r="B659" s="117"/>
      <c r="C659" s="117"/>
      <c r="D659" s="117"/>
      <c r="E659" s="118"/>
      <c r="F659" s="118"/>
      <c r="G659" s="118"/>
      <c r="H659" s="118"/>
      <c r="I659" s="118"/>
      <c r="J659" s="118"/>
      <c r="K659" s="118"/>
    </row>
    <row r="660" spans="2:11">
      <c r="B660" s="117"/>
      <c r="C660" s="117"/>
      <c r="D660" s="117"/>
      <c r="E660" s="118"/>
      <c r="F660" s="118"/>
      <c r="G660" s="118"/>
      <c r="H660" s="118"/>
      <c r="I660" s="118"/>
      <c r="J660" s="118"/>
      <c r="K660" s="118"/>
    </row>
    <row r="661" spans="2:11">
      <c r="B661" s="117"/>
      <c r="C661" s="117"/>
      <c r="D661" s="117"/>
      <c r="E661" s="118"/>
      <c r="F661" s="118"/>
      <c r="G661" s="118"/>
      <c r="H661" s="118"/>
      <c r="I661" s="118"/>
      <c r="J661" s="118"/>
      <c r="K661" s="118"/>
    </row>
    <row r="662" spans="2:11">
      <c r="B662" s="117"/>
      <c r="C662" s="117"/>
      <c r="D662" s="117"/>
      <c r="E662" s="118"/>
      <c r="F662" s="118"/>
      <c r="G662" s="118"/>
      <c r="H662" s="118"/>
      <c r="I662" s="118"/>
      <c r="J662" s="118"/>
      <c r="K662" s="118"/>
    </row>
    <row r="663" spans="2:11">
      <c r="B663" s="117"/>
      <c r="C663" s="117"/>
      <c r="D663" s="117"/>
      <c r="E663" s="118"/>
      <c r="F663" s="118"/>
      <c r="G663" s="118"/>
      <c r="H663" s="118"/>
      <c r="I663" s="118"/>
      <c r="J663" s="118"/>
      <c r="K663" s="118"/>
    </row>
    <row r="664" spans="2:11">
      <c r="B664" s="117"/>
      <c r="C664" s="117"/>
      <c r="D664" s="117"/>
      <c r="E664" s="118"/>
      <c r="F664" s="118"/>
      <c r="G664" s="118"/>
      <c r="H664" s="118"/>
      <c r="I664" s="118"/>
      <c r="J664" s="118"/>
      <c r="K664" s="118"/>
    </row>
    <row r="665" spans="2:11">
      <c r="B665" s="117"/>
      <c r="C665" s="117"/>
      <c r="D665" s="117"/>
      <c r="E665" s="118"/>
      <c r="F665" s="118"/>
      <c r="G665" s="118"/>
      <c r="H665" s="118"/>
      <c r="I665" s="118"/>
      <c r="J665" s="118"/>
      <c r="K665" s="118"/>
    </row>
    <row r="666" spans="2:11">
      <c r="B666" s="117"/>
      <c r="C666" s="117"/>
      <c r="D666" s="117"/>
      <c r="E666" s="118"/>
      <c r="F666" s="118"/>
      <c r="G666" s="118"/>
      <c r="H666" s="118"/>
      <c r="I666" s="118"/>
      <c r="J666" s="118"/>
      <c r="K666" s="118"/>
    </row>
    <row r="667" spans="2:11">
      <c r="B667" s="117"/>
      <c r="C667" s="117"/>
      <c r="D667" s="117"/>
      <c r="E667" s="118"/>
      <c r="F667" s="118"/>
      <c r="G667" s="118"/>
      <c r="H667" s="118"/>
      <c r="I667" s="118"/>
      <c r="J667" s="118"/>
      <c r="K667" s="118"/>
    </row>
    <row r="668" spans="2:11">
      <c r="B668" s="117"/>
      <c r="C668" s="117"/>
      <c r="D668" s="117"/>
      <c r="E668" s="118"/>
      <c r="F668" s="118"/>
      <c r="G668" s="118"/>
      <c r="H668" s="118"/>
      <c r="I668" s="118"/>
      <c r="J668" s="118"/>
      <c r="K668" s="118"/>
    </row>
    <row r="669" spans="2:11">
      <c r="B669" s="117"/>
      <c r="C669" s="117"/>
      <c r="D669" s="117"/>
      <c r="E669" s="118"/>
      <c r="F669" s="118"/>
      <c r="G669" s="118"/>
      <c r="H669" s="118"/>
      <c r="I669" s="118"/>
      <c r="J669" s="118"/>
      <c r="K669" s="118"/>
    </row>
    <row r="670" spans="2:11">
      <c r="B670" s="117"/>
      <c r="C670" s="117"/>
      <c r="D670" s="117"/>
      <c r="E670" s="118"/>
      <c r="F670" s="118"/>
      <c r="G670" s="118"/>
      <c r="H670" s="118"/>
      <c r="I670" s="118"/>
      <c r="J670" s="118"/>
      <c r="K670" s="118"/>
    </row>
    <row r="671" spans="2:11">
      <c r="B671" s="117"/>
      <c r="C671" s="117"/>
      <c r="D671" s="117"/>
      <c r="E671" s="118"/>
      <c r="F671" s="118"/>
      <c r="G671" s="118"/>
      <c r="H671" s="118"/>
      <c r="I671" s="118"/>
      <c r="J671" s="118"/>
      <c r="K671" s="118"/>
    </row>
    <row r="672" spans="2:11">
      <c r="B672" s="117"/>
      <c r="C672" s="117"/>
      <c r="D672" s="117"/>
      <c r="E672" s="118"/>
      <c r="F672" s="118"/>
      <c r="G672" s="118"/>
      <c r="H672" s="118"/>
      <c r="I672" s="118"/>
      <c r="J672" s="118"/>
      <c r="K672" s="118"/>
    </row>
    <row r="673" spans="2:11">
      <c r="B673" s="117"/>
      <c r="C673" s="117"/>
      <c r="D673" s="117"/>
      <c r="E673" s="118"/>
      <c r="F673" s="118"/>
      <c r="G673" s="118"/>
      <c r="H673" s="118"/>
      <c r="I673" s="118"/>
      <c r="J673" s="118"/>
      <c r="K673" s="118"/>
    </row>
    <row r="674" spans="2:11">
      <c r="B674" s="117"/>
      <c r="C674" s="117"/>
      <c r="D674" s="117"/>
      <c r="E674" s="118"/>
      <c r="F674" s="118"/>
      <c r="G674" s="118"/>
      <c r="H674" s="118"/>
      <c r="I674" s="118"/>
      <c r="J674" s="118"/>
      <c r="K674" s="118"/>
    </row>
    <row r="675" spans="2:11">
      <c r="B675" s="117"/>
      <c r="C675" s="117"/>
      <c r="D675" s="117"/>
      <c r="E675" s="118"/>
      <c r="F675" s="118"/>
      <c r="G675" s="118"/>
      <c r="H675" s="118"/>
      <c r="I675" s="118"/>
      <c r="J675" s="118"/>
      <c r="K675" s="118"/>
    </row>
    <row r="676" spans="2:11">
      <c r="B676" s="117"/>
      <c r="C676" s="117"/>
      <c r="D676" s="117"/>
      <c r="E676" s="118"/>
      <c r="F676" s="118"/>
      <c r="G676" s="118"/>
      <c r="H676" s="118"/>
      <c r="I676" s="118"/>
      <c r="J676" s="118"/>
      <c r="K676" s="118"/>
    </row>
    <row r="677" spans="2:11">
      <c r="B677" s="117"/>
      <c r="C677" s="117"/>
      <c r="D677" s="117"/>
      <c r="E677" s="118"/>
      <c r="F677" s="118"/>
      <c r="G677" s="118"/>
      <c r="H677" s="118"/>
      <c r="I677" s="118"/>
      <c r="J677" s="118"/>
      <c r="K677" s="118"/>
    </row>
    <row r="678" spans="2:11">
      <c r="B678" s="117"/>
      <c r="C678" s="117"/>
      <c r="D678" s="117"/>
      <c r="E678" s="118"/>
      <c r="F678" s="118"/>
      <c r="G678" s="118"/>
      <c r="H678" s="118"/>
      <c r="I678" s="118"/>
      <c r="J678" s="118"/>
      <c r="K678" s="118"/>
    </row>
    <row r="679" spans="2:11">
      <c r="B679" s="117"/>
      <c r="C679" s="117"/>
      <c r="D679" s="117"/>
      <c r="E679" s="118"/>
      <c r="F679" s="118"/>
      <c r="G679" s="118"/>
      <c r="H679" s="118"/>
      <c r="I679" s="118"/>
      <c r="J679" s="118"/>
      <c r="K679" s="118"/>
    </row>
    <row r="680" spans="2:11">
      <c r="B680" s="117"/>
      <c r="C680" s="117"/>
      <c r="D680" s="117"/>
      <c r="E680" s="118"/>
      <c r="F680" s="118"/>
      <c r="G680" s="118"/>
      <c r="H680" s="118"/>
      <c r="I680" s="118"/>
      <c r="J680" s="118"/>
      <c r="K680" s="118"/>
    </row>
    <row r="681" spans="2:11">
      <c r="B681" s="117"/>
      <c r="C681" s="117"/>
      <c r="D681" s="117"/>
      <c r="E681" s="118"/>
      <c r="F681" s="118"/>
      <c r="G681" s="118"/>
      <c r="H681" s="118"/>
      <c r="I681" s="118"/>
      <c r="J681" s="118"/>
      <c r="K681" s="118"/>
    </row>
    <row r="682" spans="2:11">
      <c r="B682" s="117"/>
      <c r="C682" s="117"/>
      <c r="D682" s="117"/>
      <c r="E682" s="118"/>
      <c r="F682" s="118"/>
      <c r="G682" s="118"/>
      <c r="H682" s="118"/>
      <c r="I682" s="118"/>
      <c r="J682" s="118"/>
      <c r="K682" s="118"/>
    </row>
    <row r="683" spans="2:11">
      <c r="B683" s="117"/>
      <c r="C683" s="117"/>
      <c r="D683" s="117"/>
      <c r="E683" s="118"/>
      <c r="F683" s="118"/>
      <c r="G683" s="118"/>
      <c r="H683" s="118"/>
      <c r="I683" s="118"/>
      <c r="J683" s="118"/>
      <c r="K683" s="118"/>
    </row>
    <row r="684" spans="2:11">
      <c r="B684" s="117"/>
      <c r="C684" s="117"/>
      <c r="D684" s="117"/>
      <c r="E684" s="118"/>
      <c r="F684" s="118"/>
      <c r="G684" s="118"/>
      <c r="H684" s="118"/>
      <c r="I684" s="118"/>
      <c r="J684" s="118"/>
      <c r="K684" s="118"/>
    </row>
    <row r="685" spans="2:11">
      <c r="B685" s="117"/>
      <c r="C685" s="117"/>
      <c r="D685" s="117"/>
      <c r="E685" s="118"/>
      <c r="F685" s="118"/>
      <c r="G685" s="118"/>
      <c r="H685" s="118"/>
      <c r="I685" s="118"/>
      <c r="J685" s="118"/>
      <c r="K685" s="118"/>
    </row>
    <row r="686" spans="2:11">
      <c r="B686" s="117"/>
      <c r="C686" s="117"/>
      <c r="D686" s="117"/>
      <c r="E686" s="118"/>
      <c r="F686" s="118"/>
      <c r="G686" s="118"/>
      <c r="H686" s="118"/>
      <c r="I686" s="118"/>
      <c r="J686" s="118"/>
      <c r="K686" s="118"/>
    </row>
    <row r="687" spans="2:11">
      <c r="B687" s="117"/>
      <c r="C687" s="117"/>
      <c r="D687" s="117"/>
      <c r="E687" s="118"/>
      <c r="F687" s="118"/>
      <c r="G687" s="118"/>
      <c r="H687" s="118"/>
      <c r="I687" s="118"/>
      <c r="J687" s="118"/>
      <c r="K687" s="118"/>
    </row>
    <row r="688" spans="2:11">
      <c r="B688" s="117"/>
      <c r="C688" s="117"/>
      <c r="D688" s="117"/>
      <c r="E688" s="118"/>
      <c r="F688" s="118"/>
      <c r="G688" s="118"/>
      <c r="H688" s="118"/>
      <c r="I688" s="118"/>
      <c r="J688" s="118"/>
      <c r="K688" s="118"/>
    </row>
    <row r="689" spans="2:11">
      <c r="B689" s="117"/>
      <c r="C689" s="117"/>
      <c r="D689" s="117"/>
      <c r="E689" s="118"/>
      <c r="F689" s="118"/>
      <c r="G689" s="118"/>
      <c r="H689" s="118"/>
      <c r="I689" s="118"/>
      <c r="J689" s="118"/>
      <c r="K689" s="118"/>
    </row>
    <row r="690" spans="2:11">
      <c r="B690" s="117"/>
      <c r="C690" s="117"/>
      <c r="D690" s="117"/>
      <c r="E690" s="118"/>
      <c r="F690" s="118"/>
      <c r="G690" s="118"/>
      <c r="H690" s="118"/>
      <c r="I690" s="118"/>
      <c r="J690" s="118"/>
      <c r="K690" s="118"/>
    </row>
    <row r="691" spans="2:11">
      <c r="B691" s="117"/>
      <c r="C691" s="117"/>
      <c r="D691" s="117"/>
      <c r="E691" s="118"/>
      <c r="F691" s="118"/>
      <c r="G691" s="118"/>
      <c r="H691" s="118"/>
      <c r="I691" s="118"/>
      <c r="J691" s="118"/>
      <c r="K691" s="118"/>
    </row>
    <row r="692" spans="2:11">
      <c r="B692" s="117"/>
      <c r="C692" s="117"/>
      <c r="D692" s="117"/>
      <c r="E692" s="118"/>
      <c r="F692" s="118"/>
      <c r="G692" s="118"/>
      <c r="H692" s="118"/>
      <c r="I692" s="118"/>
      <c r="J692" s="118"/>
      <c r="K692" s="118"/>
    </row>
    <row r="693" spans="2:11">
      <c r="B693" s="117"/>
      <c r="C693" s="117"/>
      <c r="D693" s="117"/>
      <c r="E693" s="118"/>
      <c r="F693" s="118"/>
      <c r="G693" s="118"/>
      <c r="H693" s="118"/>
      <c r="I693" s="118"/>
      <c r="J693" s="118"/>
      <c r="K693" s="118"/>
    </row>
    <row r="694" spans="2:11">
      <c r="B694" s="117"/>
      <c r="C694" s="117"/>
      <c r="D694" s="117"/>
      <c r="E694" s="118"/>
      <c r="F694" s="118"/>
      <c r="G694" s="118"/>
      <c r="H694" s="118"/>
      <c r="I694" s="118"/>
      <c r="J694" s="118"/>
      <c r="K694" s="118"/>
    </row>
    <row r="695" spans="2:11">
      <c r="B695" s="117"/>
      <c r="C695" s="117"/>
      <c r="D695" s="117"/>
      <c r="E695" s="118"/>
      <c r="F695" s="118"/>
      <c r="G695" s="118"/>
      <c r="H695" s="118"/>
      <c r="I695" s="118"/>
      <c r="J695" s="118"/>
      <c r="K695" s="118"/>
    </row>
    <row r="696" spans="2:11">
      <c r="B696" s="117"/>
      <c r="C696" s="117"/>
      <c r="D696" s="117"/>
      <c r="E696" s="118"/>
      <c r="F696" s="118"/>
      <c r="G696" s="118"/>
      <c r="H696" s="118"/>
      <c r="I696" s="118"/>
      <c r="J696" s="118"/>
      <c r="K696" s="118"/>
    </row>
    <row r="697" spans="2:11">
      <c r="B697" s="117"/>
      <c r="C697" s="117"/>
      <c r="D697" s="117"/>
      <c r="E697" s="118"/>
      <c r="F697" s="118"/>
      <c r="G697" s="118"/>
      <c r="H697" s="118"/>
      <c r="I697" s="118"/>
      <c r="J697" s="118"/>
      <c r="K697" s="118"/>
    </row>
    <row r="698" spans="2:11">
      <c r="B698" s="117"/>
      <c r="C698" s="117"/>
      <c r="D698" s="117"/>
      <c r="E698" s="118"/>
      <c r="F698" s="118"/>
      <c r="G698" s="118"/>
      <c r="H698" s="118"/>
      <c r="I698" s="118"/>
      <c r="J698" s="118"/>
      <c r="K698" s="118"/>
    </row>
    <row r="699" spans="2:11">
      <c r="B699" s="117"/>
      <c r="C699" s="117"/>
      <c r="D699" s="117"/>
      <c r="E699" s="118"/>
      <c r="F699" s="118"/>
      <c r="G699" s="118"/>
      <c r="H699" s="118"/>
      <c r="I699" s="118"/>
      <c r="J699" s="118"/>
      <c r="K699" s="118"/>
    </row>
    <row r="700" spans="2:11">
      <c r="B700" s="117"/>
      <c r="C700" s="117"/>
      <c r="D700" s="117"/>
      <c r="E700" s="118"/>
      <c r="F700" s="118"/>
      <c r="G700" s="118"/>
      <c r="H700" s="118"/>
      <c r="I700" s="118"/>
      <c r="J700" s="118"/>
      <c r="K700" s="118"/>
    </row>
    <row r="701" spans="2:11">
      <c r="B701" s="117"/>
      <c r="C701" s="117"/>
      <c r="D701" s="117"/>
      <c r="E701" s="118"/>
      <c r="F701" s="118"/>
      <c r="G701" s="118"/>
      <c r="H701" s="118"/>
      <c r="I701" s="118"/>
      <c r="J701" s="118"/>
      <c r="K701" s="118"/>
    </row>
    <row r="702" spans="2:11">
      <c r="B702" s="117"/>
      <c r="C702" s="117"/>
      <c r="D702" s="117"/>
      <c r="E702" s="118"/>
      <c r="F702" s="118"/>
      <c r="G702" s="118"/>
      <c r="H702" s="118"/>
      <c r="I702" s="118"/>
      <c r="J702" s="118"/>
      <c r="K702" s="118"/>
    </row>
    <row r="703" spans="2:11">
      <c r="B703" s="117"/>
      <c r="C703" s="117"/>
      <c r="D703" s="117"/>
      <c r="E703" s="118"/>
      <c r="F703" s="118"/>
      <c r="G703" s="118"/>
      <c r="H703" s="118"/>
      <c r="I703" s="118"/>
      <c r="J703" s="118"/>
      <c r="K703" s="118"/>
    </row>
    <row r="704" spans="2:11">
      <c r="B704" s="117"/>
      <c r="C704" s="117"/>
      <c r="D704" s="117"/>
      <c r="E704" s="118"/>
      <c r="F704" s="118"/>
      <c r="G704" s="118"/>
      <c r="H704" s="118"/>
      <c r="I704" s="118"/>
      <c r="J704" s="118"/>
      <c r="K704" s="118"/>
    </row>
    <row r="705" spans="2:11">
      <c r="B705" s="117"/>
      <c r="C705" s="117"/>
      <c r="D705" s="117"/>
      <c r="E705" s="118"/>
      <c r="F705" s="118"/>
      <c r="G705" s="118"/>
      <c r="H705" s="118"/>
      <c r="I705" s="118"/>
      <c r="J705" s="118"/>
      <c r="K705" s="118"/>
    </row>
    <row r="706" spans="2:11">
      <c r="B706" s="117"/>
      <c r="C706" s="117"/>
      <c r="D706" s="117"/>
      <c r="E706" s="118"/>
      <c r="F706" s="118"/>
      <c r="G706" s="118"/>
      <c r="H706" s="118"/>
      <c r="I706" s="118"/>
      <c r="J706" s="118"/>
      <c r="K706" s="118"/>
    </row>
    <row r="707" spans="2:11">
      <c r="B707" s="117"/>
      <c r="C707" s="117"/>
      <c r="D707" s="117"/>
      <c r="E707" s="118"/>
      <c r="F707" s="118"/>
      <c r="G707" s="118"/>
      <c r="H707" s="118"/>
      <c r="I707" s="118"/>
      <c r="J707" s="118"/>
      <c r="K707" s="118"/>
    </row>
    <row r="708" spans="2:11">
      <c r="B708" s="117"/>
      <c r="C708" s="117"/>
      <c r="D708" s="117"/>
      <c r="E708" s="118"/>
      <c r="F708" s="118"/>
      <c r="G708" s="118"/>
      <c r="H708" s="118"/>
      <c r="I708" s="118"/>
      <c r="J708" s="118"/>
      <c r="K708" s="118"/>
    </row>
    <row r="709" spans="2:11">
      <c r="B709" s="117"/>
      <c r="C709" s="117"/>
      <c r="D709" s="117"/>
      <c r="E709" s="118"/>
      <c r="F709" s="118"/>
      <c r="G709" s="118"/>
      <c r="H709" s="118"/>
      <c r="I709" s="118"/>
      <c r="J709" s="118"/>
      <c r="K709" s="118"/>
    </row>
    <row r="710" spans="2:11">
      <c r="B710" s="117"/>
      <c r="C710" s="117"/>
      <c r="D710" s="117"/>
      <c r="E710" s="118"/>
      <c r="F710" s="118"/>
      <c r="G710" s="118"/>
      <c r="H710" s="118"/>
      <c r="I710" s="118"/>
      <c r="J710" s="118"/>
      <c r="K710" s="118"/>
    </row>
    <row r="711" spans="2:11">
      <c r="B711" s="117"/>
      <c r="C711" s="117"/>
      <c r="D711" s="117"/>
      <c r="E711" s="118"/>
      <c r="F711" s="118"/>
      <c r="G711" s="118"/>
      <c r="H711" s="118"/>
      <c r="I711" s="118"/>
      <c r="J711" s="118"/>
      <c r="K711" s="118"/>
    </row>
    <row r="712" spans="2:11">
      <c r="B712" s="117"/>
      <c r="C712" s="117"/>
      <c r="D712" s="117"/>
      <c r="E712" s="118"/>
      <c r="F712" s="118"/>
      <c r="G712" s="118"/>
      <c r="H712" s="118"/>
      <c r="I712" s="118"/>
      <c r="J712" s="118"/>
      <c r="K712" s="118"/>
    </row>
    <row r="713" spans="2:11">
      <c r="B713" s="117"/>
      <c r="C713" s="117"/>
      <c r="D713" s="117"/>
      <c r="E713" s="118"/>
      <c r="F713" s="118"/>
      <c r="G713" s="118"/>
      <c r="H713" s="118"/>
      <c r="I713" s="118"/>
      <c r="J713" s="118"/>
      <c r="K713" s="118"/>
    </row>
    <row r="714" spans="2:11">
      <c r="B714" s="117"/>
      <c r="C714" s="117"/>
      <c r="D714" s="117"/>
      <c r="E714" s="118"/>
      <c r="F714" s="118"/>
      <c r="G714" s="118"/>
      <c r="H714" s="118"/>
      <c r="I714" s="118"/>
      <c r="J714" s="118"/>
      <c r="K714" s="118"/>
    </row>
    <row r="715" spans="2:11">
      <c r="B715" s="117"/>
      <c r="C715" s="117"/>
      <c r="D715" s="117"/>
      <c r="E715" s="118"/>
      <c r="F715" s="118"/>
      <c r="G715" s="118"/>
      <c r="H715" s="118"/>
      <c r="I715" s="118"/>
      <c r="J715" s="118"/>
      <c r="K715" s="118"/>
    </row>
    <row r="716" spans="2:11">
      <c r="B716" s="117"/>
      <c r="C716" s="117"/>
      <c r="D716" s="117"/>
      <c r="E716" s="118"/>
      <c r="F716" s="118"/>
      <c r="G716" s="118"/>
      <c r="H716" s="118"/>
      <c r="I716" s="118"/>
      <c r="J716" s="118"/>
      <c r="K716" s="118"/>
    </row>
    <row r="717" spans="2:11">
      <c r="B717" s="117"/>
      <c r="C717" s="117"/>
      <c r="D717" s="117"/>
      <c r="E717" s="118"/>
      <c r="F717" s="118"/>
      <c r="G717" s="118"/>
      <c r="H717" s="118"/>
      <c r="I717" s="118"/>
      <c r="J717" s="118"/>
      <c r="K717" s="118"/>
    </row>
    <row r="718" spans="2:11">
      <c r="B718" s="117"/>
      <c r="C718" s="117"/>
      <c r="D718" s="117"/>
      <c r="E718" s="118"/>
      <c r="F718" s="118"/>
      <c r="G718" s="118"/>
      <c r="H718" s="118"/>
      <c r="I718" s="118"/>
      <c r="J718" s="118"/>
      <c r="K718" s="118"/>
    </row>
    <row r="719" spans="2:11">
      <c r="B719" s="117"/>
      <c r="C719" s="117"/>
      <c r="D719" s="117"/>
      <c r="E719" s="118"/>
      <c r="F719" s="118"/>
      <c r="G719" s="118"/>
      <c r="H719" s="118"/>
      <c r="I719" s="118"/>
      <c r="J719" s="118"/>
      <c r="K719" s="118"/>
    </row>
    <row r="720" spans="2:11">
      <c r="B720" s="117"/>
      <c r="C720" s="117"/>
      <c r="D720" s="117"/>
      <c r="E720" s="118"/>
      <c r="F720" s="118"/>
      <c r="G720" s="118"/>
      <c r="H720" s="118"/>
      <c r="I720" s="118"/>
      <c r="J720" s="118"/>
      <c r="K720" s="118"/>
    </row>
    <row r="721" spans="2:11">
      <c r="B721" s="117"/>
      <c r="C721" s="117"/>
      <c r="D721" s="117"/>
      <c r="E721" s="118"/>
      <c r="F721" s="118"/>
      <c r="G721" s="118"/>
      <c r="H721" s="118"/>
      <c r="I721" s="118"/>
      <c r="J721" s="118"/>
      <c r="K721" s="118"/>
    </row>
    <row r="722" spans="2:11">
      <c r="B722" s="117"/>
      <c r="C722" s="117"/>
      <c r="D722" s="117"/>
      <c r="E722" s="118"/>
      <c r="F722" s="118"/>
      <c r="G722" s="118"/>
      <c r="H722" s="118"/>
      <c r="I722" s="118"/>
      <c r="J722" s="118"/>
      <c r="K722" s="118"/>
    </row>
    <row r="723" spans="2:11">
      <c r="B723" s="117"/>
      <c r="C723" s="117"/>
      <c r="D723" s="117"/>
      <c r="E723" s="118"/>
      <c r="F723" s="118"/>
      <c r="G723" s="118"/>
      <c r="H723" s="118"/>
      <c r="I723" s="118"/>
      <c r="J723" s="118"/>
      <c r="K723" s="118"/>
    </row>
    <row r="724" spans="2:11">
      <c r="B724" s="117"/>
      <c r="C724" s="117"/>
      <c r="D724" s="117"/>
      <c r="E724" s="118"/>
      <c r="F724" s="118"/>
      <c r="G724" s="118"/>
      <c r="H724" s="118"/>
      <c r="I724" s="118"/>
      <c r="J724" s="118"/>
      <c r="K724" s="118"/>
    </row>
    <row r="725" spans="2:11">
      <c r="B725" s="117"/>
      <c r="C725" s="117"/>
      <c r="D725" s="117"/>
      <c r="E725" s="118"/>
      <c r="F725" s="118"/>
      <c r="G725" s="118"/>
      <c r="H725" s="118"/>
      <c r="I725" s="118"/>
      <c r="J725" s="118"/>
      <c r="K725" s="118"/>
    </row>
    <row r="726" spans="2:11">
      <c r="B726" s="117"/>
      <c r="C726" s="117"/>
      <c r="D726" s="117"/>
      <c r="E726" s="118"/>
      <c r="F726" s="118"/>
      <c r="G726" s="118"/>
      <c r="H726" s="118"/>
      <c r="I726" s="118"/>
      <c r="J726" s="118"/>
      <c r="K726" s="118"/>
    </row>
    <row r="727" spans="2:11">
      <c r="B727" s="117"/>
      <c r="C727" s="117"/>
      <c r="D727" s="117"/>
      <c r="E727" s="118"/>
      <c r="F727" s="118"/>
      <c r="G727" s="118"/>
      <c r="H727" s="118"/>
      <c r="I727" s="118"/>
      <c r="J727" s="118"/>
      <c r="K727" s="118"/>
    </row>
    <row r="728" spans="2:11">
      <c r="B728" s="117"/>
      <c r="C728" s="117"/>
      <c r="D728" s="117"/>
      <c r="E728" s="118"/>
      <c r="F728" s="118"/>
      <c r="G728" s="118"/>
      <c r="H728" s="118"/>
      <c r="I728" s="118"/>
      <c r="J728" s="118"/>
      <c r="K728" s="118"/>
    </row>
    <row r="729" spans="2:11">
      <c r="B729" s="117"/>
      <c r="C729" s="117"/>
      <c r="D729" s="117"/>
      <c r="E729" s="118"/>
      <c r="F729" s="118"/>
      <c r="G729" s="118"/>
      <c r="H729" s="118"/>
      <c r="I729" s="118"/>
      <c r="J729" s="118"/>
      <c r="K729" s="118"/>
    </row>
    <row r="730" spans="2:11">
      <c r="B730" s="117"/>
      <c r="C730" s="117"/>
      <c r="D730" s="117"/>
      <c r="E730" s="118"/>
      <c r="F730" s="118"/>
      <c r="G730" s="118"/>
      <c r="H730" s="118"/>
      <c r="I730" s="118"/>
      <c r="J730" s="118"/>
      <c r="K730" s="118"/>
    </row>
    <row r="731" spans="2:11">
      <c r="B731" s="117"/>
      <c r="C731" s="117"/>
      <c r="D731" s="117"/>
      <c r="E731" s="118"/>
      <c r="F731" s="118"/>
      <c r="G731" s="118"/>
      <c r="H731" s="118"/>
      <c r="I731" s="118"/>
      <c r="J731" s="118"/>
      <c r="K731" s="118"/>
    </row>
    <row r="732" spans="2:11">
      <c r="B732" s="117"/>
      <c r="C732" s="117"/>
      <c r="D732" s="117"/>
      <c r="E732" s="118"/>
      <c r="F732" s="118"/>
      <c r="G732" s="118"/>
      <c r="H732" s="118"/>
      <c r="I732" s="118"/>
      <c r="J732" s="118"/>
      <c r="K732" s="118"/>
    </row>
    <row r="733" spans="2:11">
      <c r="B733" s="117"/>
      <c r="C733" s="117"/>
      <c r="D733" s="117"/>
      <c r="E733" s="118"/>
      <c r="F733" s="118"/>
      <c r="G733" s="118"/>
      <c r="H733" s="118"/>
      <c r="I733" s="118"/>
      <c r="J733" s="118"/>
      <c r="K733" s="118"/>
    </row>
    <row r="734" spans="2:11">
      <c r="B734" s="117"/>
      <c r="C734" s="117"/>
      <c r="D734" s="117"/>
      <c r="E734" s="118"/>
      <c r="F734" s="118"/>
      <c r="G734" s="118"/>
      <c r="H734" s="118"/>
      <c r="I734" s="118"/>
      <c r="J734" s="118"/>
      <c r="K734" s="118"/>
    </row>
    <row r="735" spans="2:11">
      <c r="B735" s="117"/>
      <c r="C735" s="117"/>
      <c r="D735" s="117"/>
      <c r="E735" s="118"/>
      <c r="F735" s="118"/>
      <c r="G735" s="118"/>
      <c r="H735" s="118"/>
      <c r="I735" s="118"/>
      <c r="J735" s="118"/>
      <c r="K735" s="118"/>
    </row>
    <row r="736" spans="2:11">
      <c r="B736" s="117"/>
      <c r="C736" s="117"/>
      <c r="D736" s="117"/>
      <c r="E736" s="118"/>
      <c r="F736" s="118"/>
      <c r="G736" s="118"/>
      <c r="H736" s="118"/>
      <c r="I736" s="118"/>
      <c r="J736" s="118"/>
      <c r="K736" s="118"/>
    </row>
    <row r="737" spans="2:11">
      <c r="B737" s="117"/>
      <c r="C737" s="117"/>
      <c r="D737" s="117"/>
      <c r="E737" s="118"/>
      <c r="F737" s="118"/>
      <c r="G737" s="118"/>
      <c r="H737" s="118"/>
      <c r="I737" s="118"/>
      <c r="J737" s="118"/>
      <c r="K737" s="118"/>
    </row>
    <row r="738" spans="2:11">
      <c r="B738" s="117"/>
      <c r="C738" s="117"/>
      <c r="D738" s="117"/>
      <c r="E738" s="118"/>
      <c r="F738" s="118"/>
      <c r="G738" s="118"/>
      <c r="H738" s="118"/>
      <c r="I738" s="118"/>
      <c r="J738" s="118"/>
      <c r="K738" s="118"/>
    </row>
    <row r="739" spans="2:11">
      <c r="B739" s="117"/>
      <c r="C739" s="117"/>
      <c r="D739" s="117"/>
      <c r="E739" s="118"/>
      <c r="F739" s="118"/>
      <c r="G739" s="118"/>
      <c r="H739" s="118"/>
      <c r="I739" s="118"/>
      <c r="J739" s="118"/>
      <c r="K739" s="118"/>
    </row>
    <row r="740" spans="2:11">
      <c r="B740" s="117"/>
      <c r="C740" s="117"/>
      <c r="D740" s="117"/>
      <c r="E740" s="118"/>
      <c r="F740" s="118"/>
      <c r="G740" s="118"/>
      <c r="H740" s="118"/>
      <c r="I740" s="118"/>
      <c r="J740" s="118"/>
      <c r="K740" s="118"/>
    </row>
    <row r="741" spans="2:11">
      <c r="B741" s="117"/>
      <c r="C741" s="117"/>
      <c r="D741" s="117"/>
      <c r="E741" s="118"/>
      <c r="F741" s="118"/>
      <c r="G741" s="118"/>
      <c r="H741" s="118"/>
      <c r="I741" s="118"/>
      <c r="J741" s="118"/>
      <c r="K741" s="118"/>
    </row>
    <row r="742" spans="2:11">
      <c r="B742" s="117"/>
      <c r="C742" s="117"/>
      <c r="D742" s="117"/>
      <c r="E742" s="118"/>
      <c r="F742" s="118"/>
      <c r="G742" s="118"/>
      <c r="H742" s="118"/>
      <c r="I742" s="118"/>
      <c r="J742" s="118"/>
      <c r="K742" s="118"/>
    </row>
    <row r="743" spans="2:11">
      <c r="B743" s="117"/>
      <c r="C743" s="117"/>
      <c r="D743" s="117"/>
      <c r="E743" s="118"/>
      <c r="F743" s="118"/>
      <c r="G743" s="118"/>
      <c r="H743" s="118"/>
      <c r="I743" s="118"/>
      <c r="J743" s="118"/>
      <c r="K743" s="118"/>
    </row>
    <row r="744" spans="2:11">
      <c r="B744" s="117"/>
      <c r="C744" s="117"/>
      <c r="D744" s="117"/>
      <c r="E744" s="118"/>
      <c r="F744" s="118"/>
      <c r="G744" s="118"/>
      <c r="H744" s="118"/>
      <c r="I744" s="118"/>
      <c r="J744" s="118"/>
      <c r="K744" s="118"/>
    </row>
    <row r="745" spans="2:11">
      <c r="B745" s="117"/>
      <c r="C745" s="117"/>
      <c r="D745" s="117"/>
      <c r="E745" s="118"/>
      <c r="F745" s="118"/>
      <c r="G745" s="118"/>
      <c r="H745" s="118"/>
      <c r="I745" s="118"/>
      <c r="J745" s="118"/>
      <c r="K745" s="118"/>
    </row>
    <row r="746" spans="2:11">
      <c r="B746" s="117"/>
      <c r="C746" s="117"/>
      <c r="D746" s="117"/>
      <c r="E746" s="118"/>
      <c r="F746" s="118"/>
      <c r="G746" s="118"/>
      <c r="H746" s="118"/>
      <c r="I746" s="118"/>
      <c r="J746" s="118"/>
      <c r="K746" s="118"/>
    </row>
    <row r="747" spans="2:11">
      <c r="B747" s="117"/>
      <c r="C747" s="117"/>
      <c r="D747" s="117"/>
      <c r="E747" s="118"/>
      <c r="F747" s="118"/>
      <c r="G747" s="118"/>
      <c r="H747" s="118"/>
      <c r="I747" s="118"/>
      <c r="J747" s="118"/>
      <c r="K747" s="118"/>
    </row>
    <row r="748" spans="2:11">
      <c r="B748" s="117"/>
      <c r="C748" s="117"/>
      <c r="D748" s="117"/>
      <c r="E748" s="118"/>
      <c r="F748" s="118"/>
      <c r="G748" s="118"/>
      <c r="H748" s="118"/>
      <c r="I748" s="118"/>
      <c r="J748" s="118"/>
      <c r="K748" s="118"/>
    </row>
    <row r="749" spans="2:11">
      <c r="B749" s="117"/>
      <c r="C749" s="117"/>
      <c r="D749" s="117"/>
      <c r="E749" s="118"/>
      <c r="F749" s="118"/>
      <c r="G749" s="118"/>
      <c r="H749" s="118"/>
      <c r="I749" s="118"/>
      <c r="J749" s="118"/>
      <c r="K749" s="118"/>
    </row>
    <row r="750" spans="2:11">
      <c r="B750" s="117"/>
      <c r="C750" s="117"/>
      <c r="D750" s="117"/>
      <c r="E750" s="118"/>
      <c r="F750" s="118"/>
      <c r="G750" s="118"/>
      <c r="H750" s="118"/>
      <c r="I750" s="118"/>
      <c r="J750" s="118"/>
      <c r="K750" s="118"/>
    </row>
    <row r="751" spans="2:11">
      <c r="B751" s="117"/>
      <c r="C751" s="117"/>
      <c r="D751" s="117"/>
      <c r="E751" s="118"/>
      <c r="F751" s="118"/>
      <c r="G751" s="118"/>
      <c r="H751" s="118"/>
      <c r="I751" s="118"/>
      <c r="J751" s="118"/>
      <c r="K751" s="118"/>
    </row>
    <row r="752" spans="2:11">
      <c r="B752" s="117"/>
      <c r="C752" s="117"/>
      <c r="D752" s="117"/>
      <c r="E752" s="118"/>
      <c r="F752" s="118"/>
      <c r="G752" s="118"/>
      <c r="H752" s="118"/>
      <c r="I752" s="118"/>
      <c r="J752" s="118"/>
      <c r="K752" s="118"/>
    </row>
    <row r="753" spans="2:11">
      <c r="B753" s="117"/>
      <c r="C753" s="117"/>
      <c r="D753" s="117"/>
      <c r="E753" s="118"/>
      <c r="F753" s="118"/>
      <c r="G753" s="118"/>
      <c r="H753" s="118"/>
      <c r="I753" s="118"/>
      <c r="J753" s="118"/>
      <c r="K753" s="118"/>
    </row>
    <row r="754" spans="2:11">
      <c r="B754" s="117"/>
      <c r="C754" s="117"/>
      <c r="D754" s="117"/>
      <c r="E754" s="118"/>
      <c r="F754" s="118"/>
      <c r="G754" s="118"/>
      <c r="H754" s="118"/>
      <c r="I754" s="118"/>
      <c r="J754" s="118"/>
      <c r="K754" s="118"/>
    </row>
    <row r="755" spans="2:11">
      <c r="B755" s="117"/>
      <c r="C755" s="117"/>
      <c r="D755" s="117"/>
      <c r="E755" s="118"/>
      <c r="F755" s="118"/>
      <c r="G755" s="118"/>
      <c r="H755" s="118"/>
      <c r="I755" s="118"/>
      <c r="J755" s="118"/>
      <c r="K755" s="118"/>
    </row>
    <row r="756" spans="2:11">
      <c r="B756" s="117"/>
      <c r="C756" s="117"/>
      <c r="D756" s="117"/>
      <c r="E756" s="118"/>
      <c r="F756" s="118"/>
      <c r="G756" s="118"/>
      <c r="H756" s="118"/>
      <c r="I756" s="118"/>
      <c r="J756" s="118"/>
      <c r="K756" s="118"/>
    </row>
    <row r="757" spans="2:11">
      <c r="B757" s="117"/>
      <c r="C757" s="117"/>
      <c r="D757" s="117"/>
      <c r="E757" s="118"/>
      <c r="F757" s="118"/>
      <c r="G757" s="118"/>
      <c r="H757" s="118"/>
      <c r="I757" s="118"/>
      <c r="J757" s="118"/>
      <c r="K757" s="118"/>
    </row>
    <row r="758" spans="2:11">
      <c r="B758" s="117"/>
      <c r="C758" s="117"/>
      <c r="D758" s="117"/>
      <c r="E758" s="118"/>
      <c r="F758" s="118"/>
      <c r="G758" s="118"/>
      <c r="H758" s="118"/>
      <c r="I758" s="118"/>
      <c r="J758" s="118"/>
      <c r="K758" s="118"/>
    </row>
    <row r="759" spans="2:11">
      <c r="B759" s="117"/>
      <c r="C759" s="117"/>
      <c r="D759" s="117"/>
      <c r="E759" s="118"/>
      <c r="F759" s="118"/>
      <c r="G759" s="118"/>
      <c r="H759" s="118"/>
      <c r="I759" s="118"/>
      <c r="J759" s="118"/>
      <c r="K759" s="118"/>
    </row>
    <row r="760" spans="2:11">
      <c r="B760" s="117"/>
      <c r="C760" s="117"/>
      <c r="D760" s="117"/>
      <c r="E760" s="118"/>
      <c r="F760" s="118"/>
      <c r="G760" s="118"/>
      <c r="H760" s="118"/>
      <c r="I760" s="118"/>
      <c r="J760" s="118"/>
      <c r="K760" s="118"/>
    </row>
    <row r="761" spans="2:11">
      <c r="B761" s="117"/>
      <c r="C761" s="117"/>
      <c r="D761" s="117"/>
      <c r="E761" s="118"/>
      <c r="F761" s="118"/>
      <c r="G761" s="118"/>
      <c r="H761" s="118"/>
      <c r="I761" s="118"/>
      <c r="J761" s="118"/>
      <c r="K761" s="118"/>
    </row>
    <row r="762" spans="2:11">
      <c r="B762" s="117"/>
      <c r="C762" s="117"/>
      <c r="D762" s="117"/>
      <c r="E762" s="118"/>
      <c r="F762" s="118"/>
      <c r="G762" s="118"/>
      <c r="H762" s="118"/>
      <c r="I762" s="118"/>
      <c r="J762" s="118"/>
      <c r="K762" s="118"/>
    </row>
    <row r="763" spans="2:11">
      <c r="B763" s="117"/>
      <c r="C763" s="117"/>
      <c r="D763" s="117"/>
      <c r="E763" s="118"/>
      <c r="F763" s="118"/>
      <c r="G763" s="118"/>
      <c r="H763" s="118"/>
      <c r="I763" s="118"/>
      <c r="J763" s="118"/>
      <c r="K763" s="118"/>
    </row>
    <row r="764" spans="2:11">
      <c r="B764" s="117"/>
      <c r="C764" s="117"/>
      <c r="D764" s="117"/>
      <c r="E764" s="118"/>
      <c r="F764" s="118"/>
      <c r="G764" s="118"/>
      <c r="H764" s="118"/>
      <c r="I764" s="118"/>
      <c r="J764" s="118"/>
      <c r="K764" s="118"/>
    </row>
    <row r="765" spans="2:11">
      <c r="B765" s="117"/>
      <c r="C765" s="117"/>
      <c r="D765" s="117"/>
      <c r="E765" s="118"/>
      <c r="F765" s="118"/>
      <c r="G765" s="118"/>
      <c r="H765" s="118"/>
      <c r="I765" s="118"/>
      <c r="J765" s="118"/>
      <c r="K765" s="118"/>
    </row>
    <row r="766" spans="2:11">
      <c r="B766" s="117"/>
      <c r="C766" s="117"/>
      <c r="D766" s="117"/>
      <c r="E766" s="118"/>
      <c r="F766" s="118"/>
      <c r="G766" s="118"/>
      <c r="H766" s="118"/>
      <c r="I766" s="118"/>
      <c r="J766" s="118"/>
      <c r="K766" s="118"/>
    </row>
    <row r="767" spans="2:11">
      <c r="B767" s="117"/>
      <c r="C767" s="117"/>
      <c r="D767" s="117"/>
      <c r="E767" s="118"/>
      <c r="F767" s="118"/>
      <c r="G767" s="118"/>
      <c r="H767" s="118"/>
      <c r="I767" s="118"/>
      <c r="J767" s="118"/>
      <c r="K767" s="118"/>
    </row>
    <row r="768" spans="2:11">
      <c r="B768" s="117"/>
      <c r="C768" s="117"/>
      <c r="D768" s="117"/>
      <c r="E768" s="118"/>
      <c r="F768" s="118"/>
      <c r="G768" s="118"/>
      <c r="H768" s="118"/>
      <c r="I768" s="118"/>
      <c r="J768" s="118"/>
      <c r="K768" s="118"/>
    </row>
    <row r="769" spans="2:11">
      <c r="B769" s="117"/>
      <c r="C769" s="117"/>
      <c r="D769" s="117"/>
      <c r="E769" s="118"/>
      <c r="F769" s="118"/>
      <c r="G769" s="118"/>
      <c r="H769" s="118"/>
      <c r="I769" s="118"/>
      <c r="J769" s="118"/>
      <c r="K769" s="118"/>
    </row>
    <row r="770" spans="2:11">
      <c r="B770" s="117"/>
      <c r="C770" s="117"/>
      <c r="D770" s="117"/>
      <c r="E770" s="118"/>
      <c r="F770" s="118"/>
      <c r="G770" s="118"/>
      <c r="H770" s="118"/>
      <c r="I770" s="118"/>
      <c r="J770" s="118"/>
      <c r="K770" s="118"/>
    </row>
    <row r="771" spans="2:11">
      <c r="B771" s="117"/>
      <c r="C771" s="117"/>
      <c r="D771" s="117"/>
      <c r="E771" s="118"/>
      <c r="F771" s="118"/>
      <c r="G771" s="118"/>
      <c r="H771" s="118"/>
      <c r="I771" s="118"/>
      <c r="J771" s="118"/>
      <c r="K771" s="118"/>
    </row>
    <row r="772" spans="2:11">
      <c r="B772" s="117"/>
      <c r="C772" s="117"/>
      <c r="D772" s="117"/>
      <c r="E772" s="118"/>
      <c r="F772" s="118"/>
      <c r="G772" s="118"/>
      <c r="H772" s="118"/>
      <c r="I772" s="118"/>
      <c r="J772" s="118"/>
      <c r="K772" s="118"/>
    </row>
    <row r="773" spans="2:11">
      <c r="B773" s="117"/>
      <c r="C773" s="117"/>
      <c r="D773" s="117"/>
      <c r="E773" s="118"/>
      <c r="F773" s="118"/>
      <c r="G773" s="118"/>
      <c r="H773" s="118"/>
      <c r="I773" s="118"/>
      <c r="J773" s="118"/>
      <c r="K773" s="118"/>
    </row>
    <row r="774" spans="2:11">
      <c r="B774" s="117"/>
      <c r="C774" s="117"/>
      <c r="D774" s="117"/>
      <c r="E774" s="118"/>
      <c r="F774" s="118"/>
      <c r="G774" s="118"/>
      <c r="H774" s="118"/>
      <c r="I774" s="118"/>
      <c r="J774" s="118"/>
      <c r="K774" s="118"/>
    </row>
    <row r="775" spans="2:11">
      <c r="B775" s="117"/>
      <c r="C775" s="117"/>
      <c r="D775" s="117"/>
      <c r="E775" s="118"/>
      <c r="F775" s="118"/>
      <c r="G775" s="118"/>
      <c r="H775" s="118"/>
      <c r="I775" s="118"/>
      <c r="J775" s="118"/>
      <c r="K775" s="118"/>
    </row>
    <row r="776" spans="2:11">
      <c r="B776" s="117"/>
      <c r="C776" s="117"/>
      <c r="D776" s="117"/>
      <c r="E776" s="118"/>
      <c r="F776" s="118"/>
      <c r="G776" s="118"/>
      <c r="H776" s="118"/>
      <c r="I776" s="118"/>
      <c r="J776" s="118"/>
      <c r="K776" s="118"/>
    </row>
    <row r="777" spans="2:11">
      <c r="B777" s="117"/>
      <c r="C777" s="117"/>
      <c r="D777" s="117"/>
      <c r="E777" s="118"/>
      <c r="F777" s="118"/>
      <c r="G777" s="118"/>
      <c r="H777" s="118"/>
      <c r="I777" s="118"/>
      <c r="J777" s="118"/>
      <c r="K777" s="118"/>
    </row>
    <row r="778" spans="2:11">
      <c r="B778" s="117"/>
      <c r="C778" s="117"/>
      <c r="D778" s="117"/>
      <c r="E778" s="118"/>
      <c r="F778" s="118"/>
      <c r="G778" s="118"/>
      <c r="H778" s="118"/>
      <c r="I778" s="118"/>
      <c r="J778" s="118"/>
      <c r="K778" s="118"/>
    </row>
    <row r="779" spans="2:11">
      <c r="B779" s="117"/>
      <c r="C779" s="117"/>
      <c r="D779" s="117"/>
      <c r="E779" s="118"/>
      <c r="F779" s="118"/>
      <c r="G779" s="118"/>
      <c r="H779" s="118"/>
      <c r="I779" s="118"/>
      <c r="J779" s="118"/>
      <c r="K779" s="118"/>
    </row>
    <row r="780" spans="2:11">
      <c r="B780" s="117"/>
      <c r="C780" s="117"/>
      <c r="D780" s="117"/>
      <c r="E780" s="118"/>
      <c r="F780" s="118"/>
      <c r="G780" s="118"/>
      <c r="H780" s="118"/>
      <c r="I780" s="118"/>
      <c r="J780" s="118"/>
      <c r="K780" s="118"/>
    </row>
    <row r="781" spans="2:11">
      <c r="B781" s="117"/>
      <c r="C781" s="117"/>
      <c r="D781" s="117"/>
      <c r="E781" s="118"/>
      <c r="F781" s="118"/>
      <c r="G781" s="118"/>
      <c r="H781" s="118"/>
      <c r="I781" s="118"/>
      <c r="J781" s="118"/>
      <c r="K781" s="118"/>
    </row>
    <row r="782" spans="2:11">
      <c r="B782" s="117"/>
      <c r="C782" s="117"/>
      <c r="D782" s="117"/>
      <c r="E782" s="118"/>
      <c r="F782" s="118"/>
      <c r="G782" s="118"/>
      <c r="H782" s="118"/>
      <c r="I782" s="118"/>
      <c r="J782" s="118"/>
      <c r="K782" s="118"/>
    </row>
    <row r="783" spans="2:11">
      <c r="B783" s="117"/>
      <c r="C783" s="117"/>
      <c r="D783" s="117"/>
      <c r="E783" s="118"/>
      <c r="F783" s="118"/>
      <c r="G783" s="118"/>
      <c r="H783" s="118"/>
      <c r="I783" s="118"/>
      <c r="J783" s="118"/>
      <c r="K783" s="118"/>
    </row>
    <row r="784" spans="2:11">
      <c r="B784" s="117"/>
      <c r="C784" s="117"/>
      <c r="D784" s="117"/>
      <c r="E784" s="118"/>
      <c r="F784" s="118"/>
      <c r="G784" s="118"/>
      <c r="H784" s="118"/>
      <c r="I784" s="118"/>
      <c r="J784" s="118"/>
      <c r="K784" s="118"/>
    </row>
    <row r="785" spans="2:11">
      <c r="B785" s="117"/>
      <c r="C785" s="117"/>
      <c r="D785" s="117"/>
      <c r="E785" s="118"/>
      <c r="F785" s="118"/>
      <c r="G785" s="118"/>
      <c r="H785" s="118"/>
      <c r="I785" s="118"/>
      <c r="J785" s="118"/>
      <c r="K785" s="118"/>
    </row>
    <row r="786" spans="2:11">
      <c r="B786" s="117"/>
      <c r="C786" s="117"/>
      <c r="D786" s="117"/>
      <c r="E786" s="118"/>
      <c r="F786" s="118"/>
      <c r="G786" s="118"/>
      <c r="H786" s="118"/>
      <c r="I786" s="118"/>
      <c r="J786" s="118"/>
      <c r="K786" s="118"/>
    </row>
    <row r="787" spans="2:11">
      <c r="B787" s="117"/>
      <c r="C787" s="117"/>
      <c r="D787" s="117"/>
      <c r="E787" s="118"/>
      <c r="F787" s="118"/>
      <c r="G787" s="118"/>
      <c r="H787" s="118"/>
      <c r="I787" s="118"/>
      <c r="J787" s="118"/>
      <c r="K787" s="118"/>
    </row>
    <row r="788" spans="2:11">
      <c r="B788" s="117"/>
      <c r="C788" s="117"/>
      <c r="D788" s="117"/>
      <c r="E788" s="118"/>
      <c r="F788" s="118"/>
      <c r="G788" s="118"/>
      <c r="H788" s="118"/>
      <c r="I788" s="118"/>
      <c r="J788" s="118"/>
      <c r="K788" s="118"/>
    </row>
    <row r="789" spans="2:11">
      <c r="B789" s="117"/>
      <c r="C789" s="117"/>
      <c r="D789" s="117"/>
      <c r="E789" s="118"/>
      <c r="F789" s="118"/>
      <c r="G789" s="118"/>
      <c r="H789" s="118"/>
      <c r="I789" s="118"/>
      <c r="J789" s="118"/>
      <c r="K789" s="118"/>
    </row>
    <row r="790" spans="2:11">
      <c r="B790" s="117"/>
      <c r="C790" s="117"/>
      <c r="D790" s="117"/>
      <c r="E790" s="118"/>
      <c r="F790" s="118"/>
      <c r="G790" s="118"/>
      <c r="H790" s="118"/>
      <c r="I790" s="118"/>
      <c r="J790" s="118"/>
      <c r="K790" s="118"/>
    </row>
    <row r="791" spans="2:11">
      <c r="B791" s="117"/>
      <c r="C791" s="117"/>
      <c r="D791" s="117"/>
      <c r="E791" s="118"/>
      <c r="F791" s="118"/>
      <c r="G791" s="118"/>
      <c r="H791" s="118"/>
      <c r="I791" s="118"/>
      <c r="J791" s="118"/>
      <c r="K791" s="118"/>
    </row>
    <row r="792" spans="2:11">
      <c r="B792" s="117"/>
      <c r="C792" s="117"/>
      <c r="D792" s="117"/>
      <c r="E792" s="118"/>
      <c r="F792" s="118"/>
      <c r="G792" s="118"/>
      <c r="H792" s="118"/>
      <c r="I792" s="118"/>
      <c r="J792" s="118"/>
      <c r="K792" s="118"/>
    </row>
    <row r="793" spans="2:11">
      <c r="B793" s="117"/>
      <c r="C793" s="117"/>
      <c r="D793" s="117"/>
      <c r="E793" s="118"/>
      <c r="F793" s="118"/>
      <c r="G793" s="118"/>
      <c r="H793" s="118"/>
      <c r="I793" s="118"/>
      <c r="J793" s="118"/>
      <c r="K793" s="118"/>
    </row>
    <row r="794" spans="2:11">
      <c r="B794" s="117"/>
      <c r="C794" s="117"/>
      <c r="D794" s="117"/>
      <c r="E794" s="118"/>
      <c r="F794" s="118"/>
      <c r="G794" s="118"/>
      <c r="H794" s="118"/>
      <c r="I794" s="118"/>
      <c r="J794" s="118"/>
      <c r="K794" s="118"/>
    </row>
    <row r="795" spans="2:11">
      <c r="B795" s="117"/>
      <c r="C795" s="117"/>
      <c r="D795" s="117"/>
      <c r="E795" s="118"/>
      <c r="F795" s="118"/>
      <c r="G795" s="118"/>
      <c r="H795" s="118"/>
      <c r="I795" s="118"/>
      <c r="J795" s="118"/>
      <c r="K795" s="118"/>
    </row>
    <row r="796" spans="2:11">
      <c r="B796" s="117"/>
      <c r="C796" s="117"/>
      <c r="D796" s="117"/>
      <c r="E796" s="118"/>
      <c r="F796" s="118"/>
      <c r="G796" s="118"/>
      <c r="H796" s="118"/>
      <c r="I796" s="118"/>
      <c r="J796" s="118"/>
      <c r="K796" s="118"/>
    </row>
    <row r="797" spans="2:11">
      <c r="B797" s="117"/>
      <c r="C797" s="117"/>
      <c r="D797" s="117"/>
      <c r="E797" s="118"/>
      <c r="F797" s="118"/>
      <c r="G797" s="118"/>
      <c r="H797" s="118"/>
      <c r="I797" s="118"/>
      <c r="J797" s="118"/>
      <c r="K797" s="118"/>
    </row>
    <row r="798" spans="2:11">
      <c r="B798" s="117"/>
      <c r="C798" s="117"/>
      <c r="D798" s="117"/>
      <c r="E798" s="118"/>
      <c r="F798" s="118"/>
      <c r="G798" s="118"/>
      <c r="H798" s="118"/>
      <c r="I798" s="118"/>
      <c r="J798" s="118"/>
      <c r="K798" s="118"/>
    </row>
    <row r="799" spans="2:11">
      <c r="B799" s="117"/>
      <c r="C799" s="117"/>
      <c r="D799" s="117"/>
      <c r="E799" s="118"/>
      <c r="F799" s="118"/>
      <c r="G799" s="118"/>
      <c r="H799" s="118"/>
      <c r="I799" s="118"/>
      <c r="J799" s="118"/>
      <c r="K799" s="118"/>
    </row>
    <row r="800" spans="2:11">
      <c r="B800" s="117"/>
      <c r="C800" s="117"/>
      <c r="D800" s="117"/>
      <c r="E800" s="118"/>
      <c r="F800" s="118"/>
      <c r="G800" s="118"/>
      <c r="H800" s="118"/>
      <c r="I800" s="118"/>
      <c r="J800" s="118"/>
      <c r="K800" s="118"/>
    </row>
    <row r="801" spans="2:11">
      <c r="B801" s="117"/>
      <c r="C801" s="117"/>
      <c r="D801" s="117"/>
      <c r="E801" s="118"/>
      <c r="F801" s="118"/>
      <c r="G801" s="118"/>
      <c r="H801" s="118"/>
      <c r="I801" s="118"/>
      <c r="J801" s="118"/>
      <c r="K801" s="118"/>
    </row>
    <row r="802" spans="2:11">
      <c r="B802" s="117"/>
      <c r="C802" s="117"/>
      <c r="D802" s="117"/>
      <c r="E802" s="118"/>
      <c r="F802" s="118"/>
      <c r="G802" s="118"/>
      <c r="H802" s="118"/>
      <c r="I802" s="118"/>
      <c r="J802" s="118"/>
      <c r="K802" s="118"/>
    </row>
    <row r="803" spans="2:11">
      <c r="B803" s="117"/>
      <c r="C803" s="117"/>
      <c r="D803" s="117"/>
      <c r="E803" s="118"/>
      <c r="F803" s="118"/>
      <c r="G803" s="118"/>
      <c r="H803" s="118"/>
      <c r="I803" s="118"/>
      <c r="J803" s="118"/>
      <c r="K803" s="118"/>
    </row>
    <row r="804" spans="2:11">
      <c r="B804" s="117"/>
      <c r="C804" s="117"/>
      <c r="D804" s="117"/>
      <c r="E804" s="118"/>
      <c r="F804" s="118"/>
      <c r="G804" s="118"/>
      <c r="H804" s="118"/>
      <c r="I804" s="118"/>
      <c r="J804" s="118"/>
      <c r="K804" s="118"/>
    </row>
    <row r="805" spans="2:11">
      <c r="B805" s="117"/>
      <c r="C805" s="117"/>
      <c r="D805" s="117"/>
      <c r="E805" s="118"/>
      <c r="F805" s="118"/>
      <c r="G805" s="118"/>
      <c r="H805" s="118"/>
      <c r="I805" s="118"/>
      <c r="J805" s="118"/>
      <c r="K805" s="118"/>
    </row>
    <row r="806" spans="2:11">
      <c r="B806" s="117"/>
      <c r="C806" s="117"/>
      <c r="D806" s="117"/>
      <c r="E806" s="118"/>
      <c r="F806" s="118"/>
      <c r="G806" s="118"/>
      <c r="H806" s="118"/>
      <c r="I806" s="118"/>
      <c r="J806" s="118"/>
      <c r="K806" s="118"/>
    </row>
    <row r="807" spans="2:11">
      <c r="B807" s="117"/>
      <c r="C807" s="117"/>
      <c r="D807" s="117"/>
      <c r="E807" s="118"/>
      <c r="F807" s="118"/>
      <c r="G807" s="118"/>
      <c r="H807" s="118"/>
      <c r="I807" s="118"/>
      <c r="J807" s="118"/>
      <c r="K807" s="118"/>
    </row>
    <row r="808" spans="2:11">
      <c r="B808" s="117"/>
      <c r="C808" s="117"/>
      <c r="D808" s="117"/>
      <c r="E808" s="118"/>
      <c r="F808" s="118"/>
      <c r="G808" s="118"/>
      <c r="H808" s="118"/>
      <c r="I808" s="118"/>
      <c r="J808" s="118"/>
      <c r="K808" s="118"/>
    </row>
    <row r="809" spans="2:11">
      <c r="B809" s="117"/>
      <c r="C809" s="117"/>
      <c r="D809" s="117"/>
      <c r="E809" s="118"/>
      <c r="F809" s="118"/>
      <c r="G809" s="118"/>
      <c r="H809" s="118"/>
      <c r="I809" s="118"/>
      <c r="J809" s="118"/>
      <c r="K809" s="118"/>
    </row>
    <row r="810" spans="2:11">
      <c r="B810" s="117"/>
      <c r="C810" s="117"/>
      <c r="D810" s="117"/>
      <c r="E810" s="118"/>
      <c r="F810" s="118"/>
      <c r="G810" s="118"/>
      <c r="H810" s="118"/>
      <c r="I810" s="118"/>
      <c r="J810" s="118"/>
      <c r="K810" s="118"/>
    </row>
    <row r="811" spans="2:11">
      <c r="B811" s="117"/>
      <c r="C811" s="117"/>
      <c r="D811" s="117"/>
      <c r="E811" s="118"/>
      <c r="F811" s="118"/>
      <c r="G811" s="118"/>
      <c r="H811" s="118"/>
      <c r="I811" s="118"/>
      <c r="J811" s="118"/>
      <c r="K811" s="118"/>
    </row>
    <row r="812" spans="2:11">
      <c r="B812" s="117"/>
      <c r="C812" s="117"/>
      <c r="D812" s="117"/>
      <c r="E812" s="118"/>
      <c r="F812" s="118"/>
      <c r="G812" s="118"/>
      <c r="H812" s="118"/>
      <c r="I812" s="118"/>
      <c r="J812" s="118"/>
      <c r="K812" s="118"/>
    </row>
    <row r="813" spans="2:11">
      <c r="B813" s="117"/>
      <c r="C813" s="117"/>
      <c r="D813" s="117"/>
      <c r="E813" s="118"/>
      <c r="F813" s="118"/>
      <c r="G813" s="118"/>
      <c r="H813" s="118"/>
      <c r="I813" s="118"/>
      <c r="J813" s="118"/>
      <c r="K813" s="118"/>
    </row>
    <row r="814" spans="2:11">
      <c r="B814" s="117"/>
      <c r="C814" s="117"/>
      <c r="D814" s="117"/>
      <c r="E814" s="118"/>
      <c r="F814" s="118"/>
      <c r="G814" s="118"/>
      <c r="H814" s="118"/>
      <c r="I814" s="118"/>
      <c r="J814" s="118"/>
      <c r="K814" s="118"/>
    </row>
    <row r="815" spans="2:11">
      <c r="B815" s="117"/>
      <c r="C815" s="117"/>
      <c r="D815" s="117"/>
      <c r="E815" s="118"/>
      <c r="F815" s="118"/>
      <c r="G815" s="118"/>
      <c r="H815" s="118"/>
      <c r="I815" s="118"/>
      <c r="J815" s="118"/>
      <c r="K815" s="118"/>
    </row>
    <row r="816" spans="2:11">
      <c r="B816" s="117"/>
      <c r="C816" s="117"/>
      <c r="D816" s="117"/>
      <c r="E816" s="118"/>
      <c r="F816" s="118"/>
      <c r="G816" s="118"/>
      <c r="H816" s="118"/>
      <c r="I816" s="118"/>
      <c r="J816" s="118"/>
      <c r="K816" s="118"/>
    </row>
    <row r="817" spans="2:11">
      <c r="B817" s="117"/>
      <c r="C817" s="117"/>
      <c r="D817" s="117"/>
      <c r="E817" s="118"/>
      <c r="F817" s="118"/>
      <c r="G817" s="118"/>
      <c r="H817" s="118"/>
      <c r="I817" s="118"/>
      <c r="J817" s="118"/>
      <c r="K817" s="118"/>
    </row>
    <row r="818" spans="2:11">
      <c r="B818" s="117"/>
      <c r="C818" s="117"/>
      <c r="D818" s="117"/>
      <c r="E818" s="118"/>
      <c r="F818" s="118"/>
      <c r="G818" s="118"/>
      <c r="H818" s="118"/>
      <c r="I818" s="118"/>
      <c r="J818" s="118"/>
      <c r="K818" s="118"/>
    </row>
    <row r="819" spans="2:11">
      <c r="B819" s="117"/>
      <c r="C819" s="117"/>
      <c r="D819" s="117"/>
      <c r="E819" s="118"/>
      <c r="F819" s="118"/>
      <c r="G819" s="118"/>
      <c r="H819" s="118"/>
      <c r="I819" s="118"/>
      <c r="J819" s="118"/>
      <c r="K819" s="118"/>
    </row>
    <row r="820" spans="2:11">
      <c r="B820" s="117"/>
      <c r="C820" s="117"/>
      <c r="D820" s="117"/>
      <c r="E820" s="118"/>
      <c r="F820" s="118"/>
      <c r="G820" s="118"/>
      <c r="H820" s="118"/>
      <c r="I820" s="118"/>
      <c r="J820" s="118"/>
      <c r="K820" s="118"/>
    </row>
    <row r="821" spans="2:11">
      <c r="B821" s="117"/>
      <c r="C821" s="117"/>
      <c r="D821" s="117"/>
      <c r="E821" s="118"/>
      <c r="F821" s="118"/>
      <c r="G821" s="118"/>
      <c r="H821" s="118"/>
      <c r="I821" s="118"/>
      <c r="J821" s="118"/>
      <c r="K821" s="118"/>
    </row>
    <row r="822" spans="2:11">
      <c r="B822" s="117"/>
      <c r="C822" s="117"/>
      <c r="D822" s="117"/>
      <c r="E822" s="118"/>
      <c r="F822" s="118"/>
      <c r="G822" s="118"/>
      <c r="H822" s="118"/>
      <c r="I822" s="118"/>
      <c r="J822" s="118"/>
      <c r="K822" s="118"/>
    </row>
    <row r="823" spans="2:11">
      <c r="B823" s="117"/>
      <c r="C823" s="117"/>
      <c r="D823" s="117"/>
      <c r="E823" s="118"/>
      <c r="F823" s="118"/>
      <c r="G823" s="118"/>
      <c r="H823" s="118"/>
      <c r="I823" s="118"/>
      <c r="J823" s="118"/>
      <c r="K823" s="118"/>
    </row>
    <row r="824" spans="2:11">
      <c r="B824" s="117"/>
      <c r="C824" s="117"/>
      <c r="D824" s="117"/>
      <c r="E824" s="118"/>
      <c r="F824" s="118"/>
      <c r="G824" s="118"/>
      <c r="H824" s="118"/>
      <c r="I824" s="118"/>
      <c r="J824" s="118"/>
      <c r="K824" s="118"/>
    </row>
    <row r="825" spans="2:11">
      <c r="B825" s="117"/>
      <c r="C825" s="117"/>
      <c r="D825" s="117"/>
      <c r="E825" s="118"/>
      <c r="F825" s="118"/>
      <c r="G825" s="118"/>
      <c r="H825" s="118"/>
      <c r="I825" s="118"/>
      <c r="J825" s="118"/>
      <c r="K825" s="118"/>
    </row>
    <row r="826" spans="2:11">
      <c r="B826" s="117"/>
      <c r="C826" s="117"/>
      <c r="D826" s="117"/>
      <c r="E826" s="118"/>
      <c r="F826" s="118"/>
      <c r="G826" s="118"/>
      <c r="H826" s="118"/>
      <c r="I826" s="118"/>
      <c r="J826" s="118"/>
      <c r="K826" s="118"/>
    </row>
    <row r="827" spans="2:11">
      <c r="B827" s="117"/>
      <c r="C827" s="117"/>
      <c r="D827" s="117"/>
      <c r="E827" s="118"/>
      <c r="F827" s="118"/>
      <c r="G827" s="118"/>
      <c r="H827" s="118"/>
      <c r="I827" s="118"/>
      <c r="J827" s="118"/>
      <c r="K827" s="118"/>
    </row>
    <row r="828" spans="2:11">
      <c r="B828" s="117"/>
      <c r="C828" s="117"/>
      <c r="D828" s="117"/>
      <c r="E828" s="118"/>
      <c r="F828" s="118"/>
      <c r="G828" s="118"/>
      <c r="H828" s="118"/>
      <c r="I828" s="118"/>
      <c r="J828" s="118"/>
      <c r="K828" s="118"/>
    </row>
    <row r="829" spans="2:11">
      <c r="B829" s="117"/>
      <c r="C829" s="117"/>
      <c r="D829" s="117"/>
      <c r="E829" s="118"/>
      <c r="F829" s="118"/>
      <c r="G829" s="118"/>
      <c r="H829" s="118"/>
      <c r="I829" s="118"/>
      <c r="J829" s="118"/>
      <c r="K829" s="118"/>
    </row>
    <row r="830" spans="2:11">
      <c r="B830" s="117"/>
      <c r="C830" s="117"/>
      <c r="D830" s="117"/>
      <c r="E830" s="118"/>
      <c r="F830" s="118"/>
      <c r="G830" s="118"/>
      <c r="H830" s="118"/>
      <c r="I830" s="118"/>
      <c r="J830" s="118"/>
      <c r="K830" s="118"/>
    </row>
    <row r="831" spans="2:11">
      <c r="B831" s="117"/>
      <c r="C831" s="117"/>
      <c r="D831" s="117"/>
      <c r="E831" s="118"/>
      <c r="F831" s="118"/>
      <c r="G831" s="118"/>
      <c r="H831" s="118"/>
      <c r="I831" s="118"/>
      <c r="J831" s="118"/>
      <c r="K831" s="118"/>
    </row>
    <row r="832" spans="2:11">
      <c r="B832" s="117"/>
      <c r="C832" s="117"/>
      <c r="D832" s="117"/>
      <c r="E832" s="118"/>
      <c r="F832" s="118"/>
      <c r="G832" s="118"/>
      <c r="H832" s="118"/>
      <c r="I832" s="118"/>
      <c r="J832" s="118"/>
      <c r="K832" s="118"/>
    </row>
    <row r="833" spans="2:11">
      <c r="B833" s="117"/>
      <c r="C833" s="117"/>
      <c r="D833" s="117"/>
      <c r="E833" s="118"/>
      <c r="F833" s="118"/>
      <c r="G833" s="118"/>
      <c r="H833" s="118"/>
      <c r="I833" s="118"/>
      <c r="J833" s="118"/>
      <c r="K833" s="118"/>
    </row>
    <row r="834" spans="2:11">
      <c r="B834" s="117"/>
      <c r="C834" s="117"/>
      <c r="D834" s="117"/>
      <c r="E834" s="118"/>
      <c r="F834" s="118"/>
      <c r="G834" s="118"/>
      <c r="H834" s="118"/>
      <c r="I834" s="118"/>
      <c r="J834" s="118"/>
      <c r="K834" s="118"/>
    </row>
    <row r="835" spans="2:11">
      <c r="B835" s="117"/>
      <c r="C835" s="117"/>
      <c r="D835" s="117"/>
      <c r="E835" s="118"/>
      <c r="F835" s="118"/>
      <c r="G835" s="118"/>
      <c r="H835" s="118"/>
      <c r="I835" s="118"/>
      <c r="J835" s="118"/>
      <c r="K835" s="118"/>
    </row>
    <row r="836" spans="2:11">
      <c r="B836" s="117"/>
      <c r="C836" s="117"/>
      <c r="D836" s="117"/>
      <c r="E836" s="118"/>
      <c r="F836" s="118"/>
      <c r="G836" s="118"/>
      <c r="H836" s="118"/>
      <c r="I836" s="118"/>
      <c r="J836" s="118"/>
      <c r="K836" s="118"/>
    </row>
    <row r="837" spans="2:11">
      <c r="B837" s="117"/>
      <c r="C837" s="117"/>
      <c r="D837" s="117"/>
      <c r="E837" s="118"/>
      <c r="F837" s="118"/>
      <c r="G837" s="118"/>
      <c r="H837" s="118"/>
      <c r="I837" s="118"/>
      <c r="J837" s="118"/>
      <c r="K837" s="118"/>
    </row>
    <row r="838" spans="2:11">
      <c r="B838" s="117"/>
      <c r="C838" s="117"/>
      <c r="D838" s="117"/>
      <c r="E838" s="118"/>
      <c r="F838" s="118"/>
      <c r="G838" s="118"/>
      <c r="H838" s="118"/>
      <c r="I838" s="118"/>
      <c r="J838" s="118"/>
      <c r="K838" s="118"/>
    </row>
    <row r="839" spans="2:11">
      <c r="B839" s="117"/>
      <c r="C839" s="117"/>
      <c r="D839" s="117"/>
      <c r="E839" s="118"/>
      <c r="F839" s="118"/>
      <c r="G839" s="118"/>
      <c r="H839" s="118"/>
      <c r="I839" s="118"/>
      <c r="J839" s="118"/>
      <c r="K839" s="118"/>
    </row>
    <row r="840" spans="2:11">
      <c r="B840" s="117"/>
      <c r="C840" s="117"/>
      <c r="D840" s="117"/>
      <c r="E840" s="118"/>
      <c r="F840" s="118"/>
      <c r="G840" s="118"/>
      <c r="H840" s="118"/>
      <c r="I840" s="118"/>
      <c r="J840" s="118"/>
      <c r="K840" s="118"/>
    </row>
    <row r="841" spans="2:11">
      <c r="B841" s="117"/>
      <c r="C841" s="117"/>
      <c r="D841" s="117"/>
      <c r="E841" s="118"/>
      <c r="F841" s="118"/>
      <c r="G841" s="118"/>
      <c r="H841" s="118"/>
      <c r="I841" s="118"/>
      <c r="J841" s="118"/>
      <c r="K841" s="118"/>
    </row>
    <row r="842" spans="2:11">
      <c r="B842" s="117"/>
      <c r="C842" s="117"/>
      <c r="D842" s="117"/>
      <c r="E842" s="118"/>
      <c r="F842" s="118"/>
      <c r="G842" s="118"/>
      <c r="H842" s="118"/>
      <c r="I842" s="118"/>
      <c r="J842" s="118"/>
      <c r="K842" s="118"/>
    </row>
    <row r="843" spans="2:11">
      <c r="B843" s="117"/>
      <c r="C843" s="117"/>
      <c r="D843" s="117"/>
      <c r="E843" s="118"/>
      <c r="F843" s="118"/>
      <c r="G843" s="118"/>
      <c r="H843" s="118"/>
      <c r="I843" s="118"/>
      <c r="J843" s="118"/>
      <c r="K843" s="118"/>
    </row>
    <row r="844" spans="2:11">
      <c r="B844" s="117"/>
      <c r="C844" s="117"/>
      <c r="D844" s="117"/>
      <c r="E844" s="118"/>
      <c r="F844" s="118"/>
      <c r="G844" s="118"/>
      <c r="H844" s="118"/>
      <c r="I844" s="118"/>
      <c r="J844" s="118"/>
      <c r="K844" s="118"/>
    </row>
    <row r="845" spans="2:11">
      <c r="B845" s="117"/>
      <c r="C845" s="117"/>
      <c r="D845" s="117"/>
      <c r="E845" s="118"/>
      <c r="F845" s="118"/>
      <c r="G845" s="118"/>
      <c r="H845" s="118"/>
      <c r="I845" s="118"/>
      <c r="J845" s="118"/>
      <c r="K845" s="118"/>
    </row>
    <row r="846" spans="2:11">
      <c r="B846" s="117"/>
      <c r="C846" s="117"/>
      <c r="D846" s="117"/>
      <c r="E846" s="118"/>
      <c r="F846" s="118"/>
      <c r="G846" s="118"/>
      <c r="H846" s="118"/>
      <c r="I846" s="118"/>
      <c r="J846" s="118"/>
      <c r="K846" s="118"/>
    </row>
    <row r="847" spans="2:11">
      <c r="B847" s="117"/>
      <c r="C847" s="117"/>
      <c r="D847" s="117"/>
      <c r="E847" s="118"/>
      <c r="F847" s="118"/>
      <c r="G847" s="118"/>
      <c r="H847" s="118"/>
      <c r="I847" s="118"/>
      <c r="J847" s="118"/>
      <c r="K847" s="118"/>
    </row>
    <row r="848" spans="2:11">
      <c r="B848" s="117"/>
      <c r="C848" s="117"/>
      <c r="D848" s="117"/>
      <c r="E848" s="118"/>
      <c r="F848" s="118"/>
      <c r="G848" s="118"/>
      <c r="H848" s="118"/>
      <c r="I848" s="118"/>
      <c r="J848" s="118"/>
      <c r="K848" s="118"/>
    </row>
    <row r="849" spans="2:11">
      <c r="B849" s="117"/>
      <c r="C849" s="117"/>
      <c r="D849" s="117"/>
      <c r="E849" s="118"/>
      <c r="F849" s="118"/>
      <c r="G849" s="118"/>
      <c r="H849" s="118"/>
      <c r="I849" s="118"/>
      <c r="J849" s="118"/>
      <c r="K849" s="118"/>
    </row>
    <row r="850" spans="2:11">
      <c r="B850" s="117"/>
      <c r="C850" s="117"/>
      <c r="D850" s="117"/>
      <c r="E850" s="118"/>
      <c r="F850" s="118"/>
      <c r="G850" s="118"/>
      <c r="H850" s="118"/>
      <c r="I850" s="118"/>
      <c r="J850" s="118"/>
      <c r="K850" s="118"/>
    </row>
    <row r="851" spans="2:11">
      <c r="B851" s="117"/>
      <c r="C851" s="117"/>
      <c r="D851" s="117"/>
      <c r="E851" s="118"/>
      <c r="F851" s="118"/>
      <c r="G851" s="118"/>
      <c r="H851" s="118"/>
      <c r="I851" s="118"/>
      <c r="J851" s="118"/>
      <c r="K851" s="118"/>
    </row>
    <row r="852" spans="2:11">
      <c r="B852" s="117"/>
      <c r="C852" s="117"/>
      <c r="D852" s="117"/>
      <c r="E852" s="118"/>
      <c r="F852" s="118"/>
      <c r="G852" s="118"/>
      <c r="H852" s="118"/>
      <c r="I852" s="118"/>
      <c r="J852" s="118"/>
      <c r="K852" s="118"/>
    </row>
    <row r="853" spans="2:11">
      <c r="B853" s="117"/>
      <c r="C853" s="117"/>
      <c r="D853" s="117"/>
      <c r="E853" s="118"/>
      <c r="F853" s="118"/>
      <c r="G853" s="118"/>
      <c r="H853" s="118"/>
      <c r="I853" s="118"/>
      <c r="J853" s="118"/>
      <c r="K853" s="118"/>
    </row>
    <row r="854" spans="2:11">
      <c r="B854" s="117"/>
      <c r="C854" s="117"/>
      <c r="D854" s="117"/>
      <c r="E854" s="118"/>
      <c r="F854" s="118"/>
      <c r="G854" s="118"/>
      <c r="H854" s="118"/>
      <c r="I854" s="118"/>
      <c r="J854" s="118"/>
      <c r="K854" s="118"/>
    </row>
    <row r="855" spans="2:11">
      <c r="B855" s="117"/>
      <c r="C855" s="117"/>
      <c r="D855" s="117"/>
      <c r="E855" s="118"/>
      <c r="F855" s="118"/>
      <c r="G855" s="118"/>
      <c r="H855" s="118"/>
      <c r="I855" s="118"/>
      <c r="J855" s="118"/>
      <c r="K855" s="118"/>
    </row>
    <row r="856" spans="2:11">
      <c r="B856" s="117"/>
      <c r="C856" s="117"/>
      <c r="D856" s="117"/>
      <c r="E856" s="118"/>
      <c r="F856" s="118"/>
      <c r="G856" s="118"/>
      <c r="H856" s="118"/>
      <c r="I856" s="118"/>
      <c r="J856" s="118"/>
      <c r="K856" s="118"/>
    </row>
    <row r="857" spans="2:11">
      <c r="B857" s="117"/>
      <c r="C857" s="117"/>
      <c r="D857" s="117"/>
      <c r="E857" s="118"/>
      <c r="F857" s="118"/>
      <c r="G857" s="118"/>
      <c r="H857" s="118"/>
      <c r="I857" s="118"/>
      <c r="J857" s="118"/>
      <c r="K857" s="118"/>
    </row>
    <row r="858" spans="2:11">
      <c r="B858" s="117"/>
      <c r="C858" s="117"/>
      <c r="D858" s="117"/>
      <c r="E858" s="118"/>
      <c r="F858" s="118"/>
      <c r="G858" s="118"/>
      <c r="H858" s="118"/>
      <c r="I858" s="118"/>
      <c r="J858" s="118"/>
      <c r="K858" s="118"/>
    </row>
    <row r="859" spans="2:11">
      <c r="B859" s="117"/>
      <c r="C859" s="117"/>
      <c r="D859" s="117"/>
      <c r="E859" s="118"/>
      <c r="F859" s="118"/>
      <c r="G859" s="118"/>
      <c r="H859" s="118"/>
      <c r="I859" s="118"/>
      <c r="J859" s="118"/>
      <c r="K859" s="118"/>
    </row>
    <row r="860" spans="2:11">
      <c r="B860" s="117"/>
      <c r="C860" s="117"/>
      <c r="D860" s="117"/>
      <c r="E860" s="118"/>
      <c r="F860" s="118"/>
      <c r="G860" s="118"/>
      <c r="H860" s="118"/>
      <c r="I860" s="118"/>
      <c r="J860" s="118"/>
      <c r="K860" s="118"/>
    </row>
    <row r="861" spans="2:11">
      <c r="B861" s="117"/>
      <c r="C861" s="117"/>
      <c r="D861" s="117"/>
      <c r="E861" s="118"/>
      <c r="F861" s="118"/>
      <c r="G861" s="118"/>
      <c r="H861" s="118"/>
      <c r="I861" s="118"/>
      <c r="J861" s="118"/>
      <c r="K861" s="118"/>
    </row>
    <row r="862" spans="2:11">
      <c r="B862" s="117"/>
      <c r="C862" s="117"/>
      <c r="D862" s="117"/>
      <c r="E862" s="118"/>
      <c r="F862" s="118"/>
      <c r="G862" s="118"/>
      <c r="H862" s="118"/>
      <c r="I862" s="118"/>
      <c r="J862" s="118"/>
      <c r="K862" s="118"/>
    </row>
    <row r="863" spans="2:11">
      <c r="B863" s="117"/>
      <c r="C863" s="117"/>
      <c r="D863" s="117"/>
      <c r="E863" s="118"/>
      <c r="F863" s="118"/>
      <c r="G863" s="118"/>
      <c r="H863" s="118"/>
      <c r="I863" s="118"/>
      <c r="J863" s="118"/>
      <c r="K863" s="118"/>
    </row>
    <row r="864" spans="2:11">
      <c r="B864" s="117"/>
      <c r="C864" s="117"/>
      <c r="D864" s="117"/>
      <c r="E864" s="118"/>
      <c r="F864" s="118"/>
      <c r="G864" s="118"/>
      <c r="H864" s="118"/>
      <c r="I864" s="118"/>
      <c r="J864" s="118"/>
      <c r="K864" s="118"/>
    </row>
    <row r="865" spans="2:11">
      <c r="B865" s="117"/>
      <c r="C865" s="117"/>
      <c r="D865" s="117"/>
      <c r="E865" s="118"/>
      <c r="F865" s="118"/>
      <c r="G865" s="118"/>
      <c r="H865" s="118"/>
      <c r="I865" s="118"/>
      <c r="J865" s="118"/>
      <c r="K865" s="118"/>
    </row>
    <row r="866" spans="2:11">
      <c r="B866" s="117"/>
      <c r="C866" s="117"/>
      <c r="D866" s="117"/>
      <c r="E866" s="118"/>
      <c r="F866" s="118"/>
      <c r="G866" s="118"/>
      <c r="H866" s="118"/>
      <c r="I866" s="118"/>
      <c r="J866" s="118"/>
      <c r="K866" s="118"/>
    </row>
    <row r="867" spans="2:11">
      <c r="B867" s="117"/>
      <c r="C867" s="117"/>
      <c r="D867" s="117"/>
      <c r="E867" s="118"/>
      <c r="F867" s="118"/>
      <c r="G867" s="118"/>
      <c r="H867" s="118"/>
      <c r="I867" s="118"/>
      <c r="J867" s="118"/>
      <c r="K867" s="118"/>
    </row>
    <row r="868" spans="2:11">
      <c r="B868" s="117"/>
      <c r="C868" s="117"/>
      <c r="D868" s="117"/>
      <c r="E868" s="118"/>
      <c r="F868" s="118"/>
      <c r="G868" s="118"/>
      <c r="H868" s="118"/>
      <c r="I868" s="118"/>
      <c r="J868" s="118"/>
      <c r="K868" s="118"/>
    </row>
    <row r="869" spans="2:11">
      <c r="B869" s="117"/>
      <c r="C869" s="117"/>
      <c r="D869" s="117"/>
      <c r="E869" s="118"/>
      <c r="F869" s="118"/>
      <c r="G869" s="118"/>
      <c r="H869" s="118"/>
      <c r="I869" s="118"/>
      <c r="J869" s="118"/>
      <c r="K869" s="118"/>
    </row>
    <row r="870" spans="2:11">
      <c r="B870" s="117"/>
      <c r="C870" s="117"/>
      <c r="D870" s="117"/>
      <c r="E870" s="118"/>
      <c r="F870" s="118"/>
      <c r="G870" s="118"/>
      <c r="H870" s="118"/>
      <c r="I870" s="118"/>
      <c r="J870" s="118"/>
      <c r="K870" s="118"/>
    </row>
    <row r="871" spans="2:11">
      <c r="B871" s="117"/>
      <c r="C871" s="117"/>
      <c r="D871" s="117"/>
      <c r="E871" s="118"/>
      <c r="F871" s="118"/>
      <c r="G871" s="118"/>
      <c r="H871" s="118"/>
      <c r="I871" s="118"/>
      <c r="J871" s="118"/>
      <c r="K871" s="118"/>
    </row>
    <row r="872" spans="2:11">
      <c r="B872" s="117"/>
      <c r="C872" s="117"/>
      <c r="D872" s="117"/>
      <c r="E872" s="118"/>
      <c r="F872" s="118"/>
      <c r="G872" s="118"/>
      <c r="H872" s="118"/>
      <c r="I872" s="118"/>
      <c r="J872" s="118"/>
      <c r="K872" s="118"/>
    </row>
    <row r="873" spans="2:11">
      <c r="B873" s="117"/>
      <c r="C873" s="117"/>
      <c r="D873" s="117"/>
      <c r="E873" s="118"/>
      <c r="F873" s="118"/>
      <c r="G873" s="118"/>
      <c r="H873" s="118"/>
      <c r="I873" s="118"/>
      <c r="J873" s="118"/>
      <c r="K873" s="118"/>
    </row>
    <row r="874" spans="2:11">
      <c r="B874" s="117"/>
      <c r="C874" s="117"/>
      <c r="D874" s="117"/>
      <c r="E874" s="118"/>
      <c r="F874" s="118"/>
      <c r="G874" s="118"/>
      <c r="H874" s="118"/>
      <c r="I874" s="118"/>
      <c r="J874" s="118"/>
      <c r="K874" s="118"/>
    </row>
    <row r="875" spans="2:11">
      <c r="B875" s="117"/>
      <c r="C875" s="117"/>
      <c r="D875" s="117"/>
      <c r="E875" s="118"/>
      <c r="F875" s="118"/>
      <c r="G875" s="118"/>
      <c r="H875" s="118"/>
      <c r="I875" s="118"/>
      <c r="J875" s="118"/>
      <c r="K875" s="118"/>
    </row>
    <row r="876" spans="2:11">
      <c r="B876" s="117"/>
      <c r="C876" s="117"/>
      <c r="D876" s="117"/>
      <c r="E876" s="118"/>
      <c r="F876" s="118"/>
      <c r="G876" s="118"/>
      <c r="H876" s="118"/>
      <c r="I876" s="118"/>
      <c r="J876" s="118"/>
      <c r="K876" s="118"/>
    </row>
    <row r="877" spans="2:11">
      <c r="B877" s="117"/>
      <c r="C877" s="117"/>
      <c r="D877" s="117"/>
      <c r="E877" s="118"/>
      <c r="F877" s="118"/>
      <c r="G877" s="118"/>
      <c r="H877" s="118"/>
      <c r="I877" s="118"/>
      <c r="J877" s="118"/>
      <c r="K877" s="118"/>
    </row>
    <row r="878" spans="2:11">
      <c r="B878" s="117"/>
      <c r="C878" s="117"/>
      <c r="D878" s="117"/>
      <c r="E878" s="118"/>
      <c r="F878" s="118"/>
      <c r="G878" s="118"/>
      <c r="H878" s="118"/>
      <c r="I878" s="118"/>
      <c r="J878" s="118"/>
      <c r="K878" s="118"/>
    </row>
    <row r="879" spans="2:11">
      <c r="B879" s="117"/>
      <c r="C879" s="117"/>
      <c r="D879" s="117"/>
      <c r="E879" s="118"/>
      <c r="F879" s="118"/>
      <c r="G879" s="118"/>
      <c r="H879" s="118"/>
      <c r="I879" s="118"/>
      <c r="J879" s="118"/>
      <c r="K879" s="118"/>
    </row>
    <row r="880" spans="2:11">
      <c r="B880" s="117"/>
      <c r="C880" s="117"/>
      <c r="D880" s="117"/>
      <c r="E880" s="118"/>
      <c r="F880" s="118"/>
      <c r="G880" s="118"/>
      <c r="H880" s="118"/>
      <c r="I880" s="118"/>
      <c r="J880" s="118"/>
      <c r="K880" s="118"/>
    </row>
    <row r="881" spans="2:11">
      <c r="B881" s="117"/>
      <c r="C881" s="117"/>
      <c r="D881" s="117"/>
      <c r="E881" s="118"/>
      <c r="F881" s="118"/>
      <c r="G881" s="118"/>
      <c r="H881" s="118"/>
      <c r="I881" s="118"/>
      <c r="J881" s="118"/>
      <c r="K881" s="118"/>
    </row>
    <row r="882" spans="2:11">
      <c r="B882" s="117"/>
      <c r="C882" s="117"/>
      <c r="D882" s="117"/>
      <c r="E882" s="118"/>
      <c r="F882" s="118"/>
      <c r="G882" s="118"/>
      <c r="H882" s="118"/>
      <c r="I882" s="118"/>
      <c r="J882" s="118"/>
      <c r="K882" s="118"/>
    </row>
    <row r="883" spans="2:11">
      <c r="B883" s="117"/>
      <c r="C883" s="117"/>
      <c r="D883" s="117"/>
      <c r="E883" s="118"/>
      <c r="F883" s="118"/>
      <c r="G883" s="118"/>
      <c r="H883" s="118"/>
      <c r="I883" s="118"/>
      <c r="J883" s="118"/>
      <c r="K883" s="118"/>
    </row>
    <row r="884" spans="2:11">
      <c r="B884" s="117"/>
      <c r="C884" s="117"/>
      <c r="D884" s="117"/>
      <c r="E884" s="118"/>
      <c r="F884" s="118"/>
      <c r="G884" s="118"/>
      <c r="H884" s="118"/>
      <c r="I884" s="118"/>
      <c r="J884" s="118"/>
      <c r="K884" s="118"/>
    </row>
    <row r="885" spans="2:11">
      <c r="B885" s="117"/>
      <c r="C885" s="117"/>
      <c r="D885" s="117"/>
      <c r="E885" s="118"/>
      <c r="F885" s="118"/>
      <c r="G885" s="118"/>
      <c r="H885" s="118"/>
      <c r="I885" s="118"/>
      <c r="J885" s="118"/>
      <c r="K885" s="118"/>
    </row>
    <row r="886" spans="2:11">
      <c r="B886" s="117"/>
      <c r="C886" s="117"/>
      <c r="D886" s="117"/>
      <c r="E886" s="118"/>
      <c r="F886" s="118"/>
      <c r="G886" s="118"/>
      <c r="H886" s="118"/>
      <c r="I886" s="118"/>
      <c r="J886" s="118"/>
      <c r="K886" s="118"/>
    </row>
    <row r="887" spans="2:11">
      <c r="B887" s="117"/>
      <c r="C887" s="117"/>
      <c r="D887" s="117"/>
      <c r="E887" s="118"/>
      <c r="F887" s="118"/>
      <c r="G887" s="118"/>
      <c r="H887" s="118"/>
      <c r="I887" s="118"/>
      <c r="J887" s="118"/>
      <c r="K887" s="118"/>
    </row>
    <row r="888" spans="2:11">
      <c r="B888" s="117"/>
      <c r="C888" s="117"/>
      <c r="D888" s="117"/>
      <c r="E888" s="118"/>
      <c r="F888" s="118"/>
      <c r="G888" s="118"/>
      <c r="H888" s="118"/>
      <c r="I888" s="118"/>
      <c r="J888" s="118"/>
      <c r="K888" s="118"/>
    </row>
    <row r="889" spans="2:11">
      <c r="B889" s="117"/>
      <c r="C889" s="117"/>
      <c r="D889" s="117"/>
      <c r="E889" s="118"/>
      <c r="F889" s="118"/>
      <c r="G889" s="118"/>
      <c r="H889" s="118"/>
      <c r="I889" s="118"/>
      <c r="J889" s="118"/>
      <c r="K889" s="118"/>
    </row>
    <row r="890" spans="2:11">
      <c r="B890" s="117"/>
      <c r="C890" s="117"/>
      <c r="D890" s="117"/>
      <c r="E890" s="118"/>
      <c r="F890" s="118"/>
      <c r="G890" s="118"/>
      <c r="H890" s="118"/>
      <c r="I890" s="118"/>
      <c r="J890" s="118"/>
      <c r="K890" s="118"/>
    </row>
    <row r="891" spans="2:11">
      <c r="B891" s="117"/>
      <c r="C891" s="117"/>
      <c r="D891" s="117"/>
      <c r="E891" s="118"/>
      <c r="F891" s="118"/>
      <c r="G891" s="118"/>
      <c r="H891" s="118"/>
      <c r="I891" s="118"/>
      <c r="J891" s="118"/>
      <c r="K891" s="118"/>
    </row>
    <row r="892" spans="2:11">
      <c r="B892" s="117"/>
      <c r="C892" s="117"/>
      <c r="D892" s="117"/>
      <c r="E892" s="118"/>
      <c r="F892" s="118"/>
      <c r="G892" s="118"/>
      <c r="H892" s="118"/>
      <c r="I892" s="118"/>
      <c r="J892" s="118"/>
      <c r="K892" s="118"/>
    </row>
    <row r="893" spans="2:11">
      <c r="B893" s="117"/>
      <c r="C893" s="117"/>
      <c r="D893" s="117"/>
      <c r="E893" s="118"/>
      <c r="F893" s="118"/>
      <c r="G893" s="118"/>
      <c r="H893" s="118"/>
      <c r="I893" s="118"/>
      <c r="J893" s="118"/>
      <c r="K893" s="118"/>
    </row>
    <row r="894" spans="2:11">
      <c r="B894" s="117"/>
      <c r="C894" s="117"/>
      <c r="D894" s="117"/>
      <c r="E894" s="118"/>
      <c r="F894" s="118"/>
      <c r="G894" s="118"/>
      <c r="H894" s="118"/>
      <c r="I894" s="118"/>
      <c r="J894" s="118"/>
      <c r="K894" s="118"/>
    </row>
    <row r="895" spans="2:11">
      <c r="B895" s="117"/>
      <c r="C895" s="117"/>
      <c r="D895" s="117"/>
      <c r="E895" s="118"/>
      <c r="F895" s="118"/>
      <c r="G895" s="118"/>
      <c r="H895" s="118"/>
      <c r="I895" s="118"/>
      <c r="J895" s="118"/>
      <c r="K895" s="118"/>
    </row>
    <row r="896" spans="2:11">
      <c r="B896" s="117"/>
      <c r="C896" s="117"/>
      <c r="D896" s="117"/>
      <c r="E896" s="118"/>
      <c r="F896" s="118"/>
      <c r="G896" s="118"/>
      <c r="H896" s="118"/>
      <c r="I896" s="118"/>
      <c r="J896" s="118"/>
      <c r="K896" s="118"/>
    </row>
    <row r="897" spans="2:11">
      <c r="B897" s="117"/>
      <c r="C897" s="117"/>
      <c r="D897" s="117"/>
      <c r="E897" s="118"/>
      <c r="F897" s="118"/>
      <c r="G897" s="118"/>
      <c r="H897" s="118"/>
      <c r="I897" s="118"/>
      <c r="J897" s="118"/>
      <c r="K897" s="118"/>
    </row>
    <row r="898" spans="2:11">
      <c r="B898" s="117"/>
      <c r="C898" s="117"/>
      <c r="D898" s="117"/>
      <c r="E898" s="118"/>
      <c r="F898" s="118"/>
      <c r="G898" s="118"/>
      <c r="H898" s="118"/>
      <c r="I898" s="118"/>
      <c r="J898" s="118"/>
      <c r="K898" s="118"/>
    </row>
    <row r="899" spans="2:11">
      <c r="B899" s="117"/>
      <c r="C899" s="117"/>
      <c r="D899" s="117"/>
      <c r="E899" s="118"/>
      <c r="F899" s="118"/>
      <c r="G899" s="118"/>
      <c r="H899" s="118"/>
      <c r="I899" s="118"/>
      <c r="J899" s="118"/>
      <c r="K899" s="118"/>
    </row>
    <row r="900" spans="2:11">
      <c r="B900" s="117"/>
      <c r="C900" s="117"/>
      <c r="D900" s="117"/>
      <c r="E900" s="118"/>
      <c r="F900" s="118"/>
      <c r="G900" s="118"/>
      <c r="H900" s="118"/>
      <c r="I900" s="118"/>
      <c r="J900" s="118"/>
      <c r="K900" s="118"/>
    </row>
    <row r="901" spans="2:11">
      <c r="B901" s="117"/>
      <c r="C901" s="117"/>
      <c r="D901" s="117"/>
      <c r="E901" s="118"/>
      <c r="F901" s="118"/>
      <c r="G901" s="118"/>
      <c r="H901" s="118"/>
      <c r="I901" s="118"/>
      <c r="J901" s="118"/>
      <c r="K901" s="118"/>
    </row>
    <row r="902" spans="2:11">
      <c r="B902" s="117"/>
      <c r="C902" s="117"/>
      <c r="D902" s="117"/>
      <c r="E902" s="118"/>
      <c r="F902" s="118"/>
      <c r="G902" s="118"/>
      <c r="H902" s="118"/>
      <c r="I902" s="118"/>
      <c r="J902" s="118"/>
      <c r="K902" s="118"/>
    </row>
    <row r="903" spans="2:11">
      <c r="B903" s="117"/>
      <c r="C903" s="117"/>
      <c r="D903" s="117"/>
      <c r="E903" s="118"/>
      <c r="F903" s="118"/>
      <c r="G903" s="118"/>
      <c r="H903" s="118"/>
      <c r="I903" s="118"/>
      <c r="J903" s="118"/>
      <c r="K903" s="118"/>
    </row>
    <row r="904" spans="2:11">
      <c r="B904" s="117"/>
      <c r="C904" s="117"/>
      <c r="D904" s="117"/>
      <c r="E904" s="118"/>
      <c r="F904" s="118"/>
      <c r="G904" s="118"/>
      <c r="H904" s="118"/>
      <c r="I904" s="118"/>
      <c r="J904" s="118"/>
      <c r="K904" s="118"/>
    </row>
    <row r="905" spans="2:11">
      <c r="B905" s="117"/>
      <c r="C905" s="117"/>
      <c r="D905" s="117"/>
      <c r="E905" s="118"/>
      <c r="F905" s="118"/>
      <c r="G905" s="118"/>
      <c r="H905" s="118"/>
      <c r="I905" s="118"/>
      <c r="J905" s="118"/>
      <c r="K905" s="118"/>
    </row>
    <row r="906" spans="2:11">
      <c r="B906" s="117"/>
      <c r="C906" s="117"/>
      <c r="D906" s="117"/>
      <c r="E906" s="118"/>
      <c r="F906" s="118"/>
      <c r="G906" s="118"/>
      <c r="H906" s="118"/>
      <c r="I906" s="118"/>
      <c r="J906" s="118"/>
      <c r="K906" s="118"/>
    </row>
    <row r="907" spans="2:11">
      <c r="B907" s="117"/>
      <c r="C907" s="117"/>
      <c r="D907" s="117"/>
      <c r="E907" s="118"/>
      <c r="F907" s="118"/>
      <c r="G907" s="118"/>
      <c r="H907" s="118"/>
      <c r="I907" s="118"/>
      <c r="J907" s="118"/>
      <c r="K907" s="118"/>
    </row>
    <row r="908" spans="2:11">
      <c r="B908" s="117"/>
      <c r="C908" s="117"/>
      <c r="D908" s="117"/>
      <c r="E908" s="118"/>
      <c r="F908" s="118"/>
      <c r="G908" s="118"/>
      <c r="H908" s="118"/>
      <c r="I908" s="118"/>
      <c r="J908" s="118"/>
      <c r="K908" s="118"/>
    </row>
    <row r="909" spans="2:11">
      <c r="B909" s="117"/>
      <c r="C909" s="117"/>
      <c r="D909" s="117"/>
      <c r="E909" s="118"/>
      <c r="F909" s="118"/>
      <c r="G909" s="118"/>
      <c r="H909" s="118"/>
      <c r="I909" s="118"/>
      <c r="J909" s="118"/>
      <c r="K909" s="118"/>
    </row>
    <row r="910" spans="2:11">
      <c r="B910" s="117"/>
      <c r="C910" s="117"/>
      <c r="D910" s="117"/>
      <c r="E910" s="118"/>
      <c r="F910" s="118"/>
      <c r="G910" s="118"/>
      <c r="H910" s="118"/>
      <c r="I910" s="118"/>
      <c r="J910" s="118"/>
      <c r="K910" s="118"/>
    </row>
    <row r="911" spans="2:11">
      <c r="B911" s="117"/>
      <c r="C911" s="117"/>
      <c r="D911" s="117"/>
      <c r="E911" s="118"/>
      <c r="F911" s="118"/>
      <c r="G911" s="118"/>
      <c r="H911" s="118"/>
      <c r="I911" s="118"/>
      <c r="J911" s="118"/>
      <c r="K911" s="118"/>
    </row>
    <row r="912" spans="2:11">
      <c r="B912" s="117"/>
      <c r="C912" s="117"/>
      <c r="D912" s="117"/>
      <c r="E912" s="118"/>
      <c r="F912" s="118"/>
      <c r="G912" s="118"/>
      <c r="H912" s="118"/>
      <c r="I912" s="118"/>
      <c r="J912" s="118"/>
      <c r="K912" s="118"/>
    </row>
    <row r="913" spans="2:11">
      <c r="B913" s="117"/>
      <c r="C913" s="117"/>
      <c r="D913" s="117"/>
      <c r="E913" s="118"/>
      <c r="F913" s="118"/>
      <c r="G913" s="118"/>
      <c r="H913" s="118"/>
      <c r="I913" s="118"/>
      <c r="J913" s="118"/>
      <c r="K913" s="118"/>
    </row>
    <row r="914" spans="2:11">
      <c r="B914" s="117"/>
      <c r="C914" s="117"/>
      <c r="D914" s="117"/>
      <c r="E914" s="118"/>
      <c r="F914" s="118"/>
      <c r="G914" s="118"/>
      <c r="H914" s="118"/>
      <c r="I914" s="118"/>
      <c r="J914" s="118"/>
      <c r="K914" s="118"/>
    </row>
    <row r="915" spans="2:11">
      <c r="B915" s="117"/>
      <c r="C915" s="117"/>
      <c r="D915" s="117"/>
      <c r="E915" s="118"/>
      <c r="F915" s="118"/>
      <c r="G915" s="118"/>
      <c r="H915" s="118"/>
      <c r="I915" s="118"/>
      <c r="J915" s="118"/>
      <c r="K915" s="118"/>
    </row>
    <row r="916" spans="2:11">
      <c r="B916" s="117"/>
      <c r="C916" s="117"/>
      <c r="D916" s="117"/>
      <c r="E916" s="118"/>
      <c r="F916" s="118"/>
      <c r="G916" s="118"/>
      <c r="H916" s="118"/>
      <c r="I916" s="118"/>
      <c r="J916" s="118"/>
      <c r="K916" s="118"/>
    </row>
    <row r="917" spans="2:11">
      <c r="B917" s="117"/>
      <c r="C917" s="117"/>
      <c r="D917" s="117"/>
      <c r="E917" s="118"/>
      <c r="F917" s="118"/>
      <c r="G917" s="118"/>
      <c r="H917" s="118"/>
      <c r="I917" s="118"/>
      <c r="J917" s="118"/>
      <c r="K917" s="118"/>
    </row>
    <row r="918" spans="2:11">
      <c r="B918" s="117"/>
      <c r="C918" s="117"/>
      <c r="D918" s="117"/>
      <c r="E918" s="118"/>
      <c r="F918" s="118"/>
      <c r="G918" s="118"/>
      <c r="H918" s="118"/>
      <c r="I918" s="118"/>
      <c r="J918" s="118"/>
      <c r="K918" s="118"/>
    </row>
    <row r="919" spans="2:11">
      <c r="B919" s="117"/>
      <c r="C919" s="117"/>
      <c r="D919" s="117"/>
      <c r="E919" s="118"/>
      <c r="F919" s="118"/>
      <c r="G919" s="118"/>
      <c r="H919" s="118"/>
      <c r="I919" s="118"/>
      <c r="J919" s="118"/>
      <c r="K919" s="118"/>
    </row>
    <row r="920" spans="2:11">
      <c r="B920" s="117"/>
      <c r="C920" s="117"/>
      <c r="D920" s="117"/>
      <c r="E920" s="118"/>
      <c r="F920" s="118"/>
      <c r="G920" s="118"/>
      <c r="H920" s="118"/>
      <c r="I920" s="118"/>
      <c r="J920" s="118"/>
      <c r="K920" s="118"/>
    </row>
    <row r="921" spans="2:11">
      <c r="B921" s="117"/>
      <c r="C921" s="117"/>
      <c r="D921" s="117"/>
      <c r="E921" s="118"/>
      <c r="F921" s="118"/>
      <c r="G921" s="118"/>
      <c r="H921" s="118"/>
      <c r="I921" s="118"/>
      <c r="J921" s="118"/>
      <c r="K921" s="118"/>
    </row>
    <row r="922" spans="2:11">
      <c r="B922" s="117"/>
      <c r="C922" s="117"/>
      <c r="D922" s="117"/>
      <c r="E922" s="118"/>
      <c r="F922" s="118"/>
      <c r="G922" s="118"/>
      <c r="H922" s="118"/>
      <c r="I922" s="118"/>
      <c r="J922" s="118"/>
      <c r="K922" s="118"/>
    </row>
    <row r="923" spans="2:11">
      <c r="B923" s="117"/>
      <c r="C923" s="117"/>
      <c r="D923" s="117"/>
      <c r="E923" s="118"/>
      <c r="F923" s="118"/>
      <c r="G923" s="118"/>
      <c r="H923" s="118"/>
      <c r="I923" s="118"/>
      <c r="J923" s="118"/>
      <c r="K923" s="118"/>
    </row>
    <row r="924" spans="2:11">
      <c r="B924" s="117"/>
      <c r="C924" s="117"/>
      <c r="D924" s="117"/>
      <c r="E924" s="118"/>
      <c r="F924" s="118"/>
      <c r="G924" s="118"/>
      <c r="H924" s="118"/>
      <c r="I924" s="118"/>
      <c r="J924" s="118"/>
      <c r="K924" s="118"/>
    </row>
    <row r="925" spans="2:11">
      <c r="B925" s="117"/>
      <c r="C925" s="117"/>
      <c r="D925" s="117"/>
      <c r="E925" s="118"/>
      <c r="F925" s="118"/>
      <c r="G925" s="118"/>
      <c r="H925" s="118"/>
      <c r="I925" s="118"/>
      <c r="J925" s="118"/>
      <c r="K925" s="118"/>
    </row>
    <row r="926" spans="2:11">
      <c r="B926" s="117"/>
      <c r="C926" s="117"/>
      <c r="D926" s="117"/>
      <c r="E926" s="118"/>
      <c r="F926" s="118"/>
      <c r="G926" s="118"/>
      <c r="H926" s="118"/>
      <c r="I926" s="118"/>
      <c r="J926" s="118"/>
      <c r="K926" s="118"/>
    </row>
    <row r="927" spans="2:11">
      <c r="B927" s="117"/>
      <c r="C927" s="117"/>
      <c r="D927" s="117"/>
      <c r="E927" s="118"/>
      <c r="F927" s="118"/>
      <c r="G927" s="118"/>
      <c r="H927" s="118"/>
      <c r="I927" s="118"/>
      <c r="J927" s="118"/>
      <c r="K927" s="118"/>
    </row>
    <row r="928" spans="2:11">
      <c r="B928" s="117"/>
      <c r="C928" s="117"/>
      <c r="D928" s="117"/>
      <c r="E928" s="118"/>
      <c r="F928" s="118"/>
      <c r="G928" s="118"/>
      <c r="H928" s="118"/>
      <c r="I928" s="118"/>
      <c r="J928" s="118"/>
      <c r="K928" s="118"/>
    </row>
    <row r="929" spans="2:11">
      <c r="B929" s="117"/>
      <c r="C929" s="117"/>
      <c r="D929" s="117"/>
      <c r="E929" s="118"/>
      <c r="F929" s="118"/>
      <c r="G929" s="118"/>
      <c r="H929" s="118"/>
      <c r="I929" s="118"/>
      <c r="J929" s="118"/>
      <c r="K929" s="118"/>
    </row>
    <row r="930" spans="2:11">
      <c r="B930" s="117"/>
      <c r="C930" s="117"/>
      <c r="D930" s="117"/>
      <c r="E930" s="118"/>
      <c r="F930" s="118"/>
      <c r="G930" s="118"/>
      <c r="H930" s="118"/>
      <c r="I930" s="118"/>
      <c r="J930" s="118"/>
      <c r="K930" s="118"/>
    </row>
    <row r="931" spans="2:11">
      <c r="B931" s="117"/>
      <c r="C931" s="117"/>
      <c r="D931" s="117"/>
      <c r="E931" s="118"/>
      <c r="F931" s="118"/>
      <c r="G931" s="118"/>
      <c r="H931" s="118"/>
      <c r="I931" s="118"/>
      <c r="J931" s="118"/>
      <c r="K931" s="118"/>
    </row>
    <row r="932" spans="2:11">
      <c r="B932" s="117"/>
      <c r="C932" s="117"/>
      <c r="D932" s="117"/>
      <c r="E932" s="118"/>
      <c r="F932" s="118"/>
      <c r="G932" s="118"/>
      <c r="H932" s="118"/>
      <c r="I932" s="118"/>
      <c r="J932" s="118"/>
      <c r="K932" s="118"/>
    </row>
    <row r="933" spans="2:11">
      <c r="B933" s="117"/>
      <c r="C933" s="117"/>
      <c r="D933" s="117"/>
      <c r="E933" s="118"/>
      <c r="F933" s="118"/>
      <c r="G933" s="118"/>
      <c r="H933" s="118"/>
      <c r="I933" s="118"/>
      <c r="J933" s="118"/>
      <c r="K933" s="118"/>
    </row>
    <row r="934" spans="2:11">
      <c r="B934" s="117"/>
      <c r="C934" s="117"/>
      <c r="D934" s="117"/>
      <c r="E934" s="118"/>
      <c r="F934" s="118"/>
      <c r="G934" s="118"/>
      <c r="H934" s="118"/>
      <c r="I934" s="118"/>
      <c r="J934" s="118"/>
      <c r="K934" s="118"/>
    </row>
    <row r="935" spans="2:11">
      <c r="B935" s="117"/>
      <c r="C935" s="117"/>
      <c r="D935" s="117"/>
      <c r="E935" s="118"/>
      <c r="F935" s="118"/>
      <c r="G935" s="118"/>
      <c r="H935" s="118"/>
      <c r="I935" s="118"/>
      <c r="J935" s="118"/>
      <c r="K935" s="118"/>
    </row>
    <row r="936" spans="2:11">
      <c r="B936" s="117"/>
      <c r="C936" s="117"/>
      <c r="D936" s="117"/>
      <c r="E936" s="118"/>
      <c r="F936" s="118"/>
      <c r="G936" s="118"/>
      <c r="H936" s="118"/>
      <c r="I936" s="118"/>
      <c r="J936" s="118"/>
      <c r="K936" s="118"/>
    </row>
    <row r="937" spans="2:11">
      <c r="B937" s="117"/>
      <c r="C937" s="117"/>
      <c r="D937" s="117"/>
      <c r="E937" s="118"/>
      <c r="F937" s="118"/>
      <c r="G937" s="118"/>
      <c r="H937" s="118"/>
      <c r="I937" s="118"/>
      <c r="J937" s="118"/>
      <c r="K937" s="118"/>
    </row>
    <row r="938" spans="2:11">
      <c r="B938" s="117"/>
      <c r="C938" s="117"/>
      <c r="D938" s="117"/>
      <c r="E938" s="118"/>
      <c r="F938" s="118"/>
      <c r="G938" s="118"/>
      <c r="H938" s="118"/>
      <c r="I938" s="118"/>
      <c r="J938" s="118"/>
      <c r="K938" s="118"/>
    </row>
    <row r="939" spans="2:11">
      <c r="B939" s="117"/>
      <c r="C939" s="117"/>
      <c r="D939" s="117"/>
      <c r="E939" s="118"/>
      <c r="F939" s="118"/>
      <c r="G939" s="118"/>
      <c r="H939" s="118"/>
      <c r="I939" s="118"/>
      <c r="J939" s="118"/>
      <c r="K939" s="118"/>
    </row>
    <row r="940" spans="2:11">
      <c r="B940" s="117"/>
      <c r="C940" s="117"/>
      <c r="D940" s="117"/>
      <c r="E940" s="118"/>
      <c r="F940" s="118"/>
      <c r="G940" s="118"/>
      <c r="H940" s="118"/>
      <c r="I940" s="118"/>
      <c r="J940" s="118"/>
      <c r="K940" s="118"/>
    </row>
    <row r="941" spans="2:11">
      <c r="B941" s="117"/>
      <c r="C941" s="117"/>
      <c r="D941" s="117"/>
      <c r="E941" s="118"/>
      <c r="F941" s="118"/>
      <c r="G941" s="118"/>
      <c r="H941" s="118"/>
      <c r="I941" s="118"/>
      <c r="J941" s="118"/>
      <c r="K941" s="118"/>
    </row>
    <row r="942" spans="2:11">
      <c r="B942" s="117"/>
      <c r="C942" s="117"/>
      <c r="D942" s="117"/>
      <c r="E942" s="118"/>
      <c r="F942" s="118"/>
      <c r="G942" s="118"/>
      <c r="H942" s="118"/>
      <c r="I942" s="118"/>
      <c r="J942" s="118"/>
      <c r="K942" s="118"/>
    </row>
    <row r="943" spans="2:11">
      <c r="B943" s="117"/>
      <c r="C943" s="117"/>
      <c r="D943" s="117"/>
      <c r="E943" s="118"/>
      <c r="F943" s="118"/>
      <c r="G943" s="118"/>
      <c r="H943" s="118"/>
      <c r="I943" s="118"/>
      <c r="J943" s="118"/>
      <c r="K943" s="118"/>
    </row>
    <row r="944" spans="2:11">
      <c r="B944" s="117"/>
      <c r="C944" s="117"/>
      <c r="D944" s="117"/>
      <c r="E944" s="118"/>
      <c r="F944" s="118"/>
      <c r="G944" s="118"/>
      <c r="H944" s="118"/>
      <c r="I944" s="118"/>
      <c r="J944" s="118"/>
      <c r="K944" s="118"/>
    </row>
    <row r="945" spans="2:11">
      <c r="B945" s="117"/>
      <c r="C945" s="117"/>
      <c r="D945" s="117"/>
      <c r="E945" s="118"/>
      <c r="F945" s="118"/>
      <c r="G945" s="118"/>
      <c r="H945" s="118"/>
      <c r="I945" s="118"/>
      <c r="J945" s="118"/>
      <c r="K945" s="118"/>
    </row>
    <row r="946" spans="2:11">
      <c r="B946" s="117"/>
      <c r="C946" s="117"/>
      <c r="D946" s="117"/>
      <c r="E946" s="118"/>
      <c r="F946" s="118"/>
      <c r="G946" s="118"/>
      <c r="H946" s="118"/>
      <c r="I946" s="118"/>
      <c r="J946" s="118"/>
      <c r="K946" s="118"/>
    </row>
    <row r="947" spans="2:11">
      <c r="B947" s="117"/>
      <c r="C947" s="117"/>
      <c r="D947" s="117"/>
      <c r="E947" s="118"/>
      <c r="F947" s="118"/>
      <c r="G947" s="118"/>
      <c r="H947" s="118"/>
      <c r="I947" s="118"/>
      <c r="J947" s="118"/>
      <c r="K947" s="118"/>
    </row>
    <row r="948" spans="2:11">
      <c r="B948" s="117"/>
      <c r="C948" s="117"/>
      <c r="D948" s="117"/>
      <c r="E948" s="118"/>
      <c r="F948" s="118"/>
      <c r="G948" s="118"/>
      <c r="H948" s="118"/>
      <c r="I948" s="118"/>
      <c r="J948" s="118"/>
      <c r="K948" s="118"/>
    </row>
    <row r="949" spans="2:11">
      <c r="B949" s="117"/>
      <c r="C949" s="117"/>
      <c r="D949" s="117"/>
      <c r="E949" s="118"/>
      <c r="F949" s="118"/>
      <c r="G949" s="118"/>
      <c r="H949" s="118"/>
      <c r="I949" s="118"/>
      <c r="J949" s="118"/>
      <c r="K949" s="118"/>
    </row>
    <row r="950" spans="2:11">
      <c r="B950" s="117"/>
      <c r="C950" s="117"/>
      <c r="D950" s="117"/>
      <c r="E950" s="118"/>
      <c r="F950" s="118"/>
      <c r="G950" s="118"/>
      <c r="H950" s="118"/>
      <c r="I950" s="118"/>
      <c r="J950" s="118"/>
      <c r="K950" s="118"/>
    </row>
    <row r="951" spans="2:11">
      <c r="B951" s="117"/>
      <c r="C951" s="117"/>
      <c r="D951" s="117"/>
      <c r="E951" s="118"/>
      <c r="F951" s="118"/>
      <c r="G951" s="118"/>
      <c r="H951" s="118"/>
      <c r="I951" s="118"/>
      <c r="J951" s="118"/>
      <c r="K951" s="118"/>
    </row>
    <row r="952" spans="2:11">
      <c r="B952" s="117"/>
      <c r="C952" s="117"/>
      <c r="D952" s="117"/>
      <c r="E952" s="118"/>
      <c r="F952" s="118"/>
      <c r="G952" s="118"/>
      <c r="H952" s="118"/>
      <c r="I952" s="118"/>
      <c r="J952" s="118"/>
      <c r="K952" s="118"/>
    </row>
    <row r="953" spans="2:11">
      <c r="B953" s="117"/>
      <c r="C953" s="117"/>
      <c r="D953" s="117"/>
      <c r="E953" s="118"/>
      <c r="F953" s="118"/>
      <c r="G953" s="118"/>
      <c r="H953" s="118"/>
      <c r="I953" s="118"/>
      <c r="J953" s="118"/>
      <c r="K953" s="118"/>
    </row>
    <row r="954" spans="2:11">
      <c r="B954" s="117"/>
      <c r="C954" s="117"/>
      <c r="D954" s="117"/>
      <c r="E954" s="118"/>
      <c r="F954" s="118"/>
      <c r="G954" s="118"/>
      <c r="H954" s="118"/>
      <c r="I954" s="118"/>
      <c r="J954" s="118"/>
      <c r="K954" s="118"/>
    </row>
    <row r="955" spans="2:11">
      <c r="B955" s="117"/>
      <c r="C955" s="117"/>
      <c r="D955" s="117"/>
      <c r="E955" s="118"/>
      <c r="F955" s="118"/>
      <c r="G955" s="118"/>
      <c r="H955" s="118"/>
      <c r="I955" s="118"/>
      <c r="J955" s="118"/>
      <c r="K955" s="118"/>
    </row>
    <row r="956" spans="2:11">
      <c r="B956" s="117"/>
      <c r="C956" s="117"/>
      <c r="D956" s="117"/>
      <c r="E956" s="118"/>
      <c r="F956" s="118"/>
      <c r="G956" s="118"/>
      <c r="H956" s="118"/>
      <c r="I956" s="118"/>
      <c r="J956" s="118"/>
      <c r="K956" s="118"/>
    </row>
    <row r="957" spans="2:11">
      <c r="B957" s="117"/>
      <c r="C957" s="117"/>
      <c r="D957" s="117"/>
      <c r="E957" s="118"/>
      <c r="F957" s="118"/>
      <c r="G957" s="118"/>
      <c r="H957" s="118"/>
      <c r="I957" s="118"/>
      <c r="J957" s="118"/>
      <c r="K957" s="118"/>
    </row>
    <row r="958" spans="2:11">
      <c r="B958" s="117"/>
      <c r="C958" s="117"/>
      <c r="D958" s="117"/>
      <c r="E958" s="118"/>
      <c r="F958" s="118"/>
      <c r="G958" s="118"/>
      <c r="H958" s="118"/>
      <c r="I958" s="118"/>
      <c r="J958" s="118"/>
      <c r="K958" s="118"/>
    </row>
    <row r="959" spans="2:11">
      <c r="B959" s="117"/>
      <c r="C959" s="117"/>
      <c r="D959" s="117"/>
      <c r="E959" s="118"/>
      <c r="F959" s="118"/>
      <c r="G959" s="118"/>
      <c r="H959" s="118"/>
      <c r="I959" s="118"/>
      <c r="J959" s="118"/>
      <c r="K959" s="118"/>
    </row>
    <row r="960" spans="2:11">
      <c r="B960" s="117"/>
      <c r="C960" s="117"/>
      <c r="D960" s="117"/>
      <c r="E960" s="118"/>
      <c r="F960" s="118"/>
      <c r="G960" s="118"/>
      <c r="H960" s="118"/>
      <c r="I960" s="118"/>
      <c r="J960" s="118"/>
      <c r="K960" s="118"/>
    </row>
    <row r="961" spans="2:11">
      <c r="B961" s="117"/>
      <c r="C961" s="117"/>
      <c r="D961" s="117"/>
      <c r="E961" s="118"/>
      <c r="F961" s="118"/>
      <c r="G961" s="118"/>
      <c r="H961" s="118"/>
      <c r="I961" s="118"/>
      <c r="J961" s="118"/>
      <c r="K961" s="118"/>
    </row>
    <row r="962" spans="2:11">
      <c r="B962" s="117"/>
      <c r="C962" s="117"/>
      <c r="D962" s="117"/>
      <c r="E962" s="118"/>
      <c r="F962" s="118"/>
      <c r="G962" s="118"/>
      <c r="H962" s="118"/>
      <c r="I962" s="118"/>
      <c r="J962" s="118"/>
      <c r="K962" s="118"/>
    </row>
    <row r="963" spans="2:11">
      <c r="B963" s="117"/>
      <c r="C963" s="117"/>
      <c r="D963" s="117"/>
      <c r="E963" s="118"/>
      <c r="F963" s="118"/>
      <c r="G963" s="118"/>
      <c r="H963" s="118"/>
      <c r="I963" s="118"/>
      <c r="J963" s="118"/>
      <c r="K963" s="118"/>
    </row>
    <row r="964" spans="2:11">
      <c r="B964" s="117"/>
      <c r="C964" s="117"/>
      <c r="D964" s="117"/>
      <c r="E964" s="118"/>
      <c r="F964" s="118"/>
      <c r="G964" s="118"/>
      <c r="H964" s="118"/>
      <c r="I964" s="118"/>
      <c r="J964" s="118"/>
      <c r="K964" s="118"/>
    </row>
    <row r="965" spans="2:11">
      <c r="B965" s="117"/>
      <c r="C965" s="117"/>
      <c r="D965" s="117"/>
      <c r="E965" s="118"/>
      <c r="F965" s="118"/>
      <c r="G965" s="118"/>
      <c r="H965" s="118"/>
      <c r="I965" s="118"/>
      <c r="J965" s="118"/>
      <c r="K965" s="118"/>
    </row>
    <row r="966" spans="2:11">
      <c r="B966" s="117"/>
      <c r="C966" s="117"/>
      <c r="D966" s="117"/>
      <c r="E966" s="118"/>
      <c r="F966" s="118"/>
      <c r="G966" s="118"/>
      <c r="H966" s="118"/>
      <c r="I966" s="118"/>
      <c r="J966" s="118"/>
      <c r="K966" s="118"/>
    </row>
    <row r="967" spans="2:11">
      <c r="B967" s="117"/>
      <c r="C967" s="117"/>
      <c r="D967" s="117"/>
      <c r="E967" s="118"/>
      <c r="F967" s="118"/>
      <c r="G967" s="118"/>
      <c r="H967" s="118"/>
      <c r="I967" s="118"/>
      <c r="J967" s="118"/>
      <c r="K967" s="118"/>
    </row>
    <row r="968" spans="2:11">
      <c r="B968" s="117"/>
      <c r="C968" s="117"/>
      <c r="D968" s="117"/>
      <c r="E968" s="118"/>
      <c r="F968" s="118"/>
      <c r="G968" s="118"/>
      <c r="H968" s="118"/>
      <c r="I968" s="118"/>
      <c r="J968" s="118"/>
      <c r="K968" s="118"/>
    </row>
    <row r="969" spans="2:11">
      <c r="B969" s="117"/>
      <c r="C969" s="117"/>
      <c r="D969" s="117"/>
      <c r="E969" s="118"/>
      <c r="F969" s="118"/>
      <c r="G969" s="118"/>
      <c r="H969" s="118"/>
      <c r="I969" s="118"/>
      <c r="J969" s="118"/>
      <c r="K969" s="118"/>
    </row>
    <row r="970" spans="2:11">
      <c r="B970" s="117"/>
      <c r="C970" s="117"/>
      <c r="D970" s="117"/>
      <c r="E970" s="118"/>
      <c r="F970" s="118"/>
      <c r="G970" s="118"/>
      <c r="H970" s="118"/>
      <c r="I970" s="118"/>
      <c r="J970" s="118"/>
      <c r="K970" s="118"/>
    </row>
    <row r="971" spans="2:11">
      <c r="B971" s="117"/>
      <c r="C971" s="117"/>
      <c r="D971" s="117"/>
      <c r="E971" s="118"/>
      <c r="F971" s="118"/>
      <c r="G971" s="118"/>
      <c r="H971" s="118"/>
      <c r="I971" s="118"/>
      <c r="J971" s="118"/>
      <c r="K971" s="118"/>
    </row>
    <row r="972" spans="2:11">
      <c r="B972" s="117"/>
      <c r="C972" s="117"/>
      <c r="D972" s="117"/>
      <c r="E972" s="118"/>
      <c r="F972" s="118"/>
      <c r="G972" s="118"/>
      <c r="H972" s="118"/>
      <c r="I972" s="118"/>
      <c r="J972" s="118"/>
      <c r="K972" s="118"/>
    </row>
    <row r="973" spans="2:11">
      <c r="B973" s="117"/>
      <c r="C973" s="117"/>
      <c r="D973" s="117"/>
      <c r="E973" s="118"/>
      <c r="F973" s="118"/>
      <c r="G973" s="118"/>
      <c r="H973" s="118"/>
      <c r="I973" s="118"/>
      <c r="J973" s="118"/>
      <c r="K973" s="118"/>
    </row>
    <row r="974" spans="2:11">
      <c r="B974" s="117"/>
      <c r="C974" s="117"/>
      <c r="D974" s="117"/>
      <c r="E974" s="118"/>
      <c r="F974" s="118"/>
      <c r="G974" s="118"/>
      <c r="H974" s="118"/>
      <c r="I974" s="118"/>
      <c r="J974" s="118"/>
      <c r="K974" s="118"/>
    </row>
    <row r="975" spans="2:11">
      <c r="B975" s="117"/>
      <c r="C975" s="117"/>
      <c r="D975" s="117"/>
      <c r="E975" s="118"/>
      <c r="F975" s="118"/>
      <c r="G975" s="118"/>
      <c r="H975" s="118"/>
      <c r="I975" s="118"/>
      <c r="J975" s="118"/>
      <c r="K975" s="118"/>
    </row>
    <row r="976" spans="2:11">
      <c r="B976" s="117"/>
      <c r="C976" s="117"/>
      <c r="D976" s="117"/>
      <c r="E976" s="118"/>
      <c r="F976" s="118"/>
      <c r="G976" s="118"/>
      <c r="H976" s="118"/>
      <c r="I976" s="118"/>
      <c r="J976" s="118"/>
      <c r="K976" s="118"/>
    </row>
    <row r="977" spans="2:11">
      <c r="B977" s="117"/>
      <c r="C977" s="117"/>
      <c r="D977" s="117"/>
      <c r="E977" s="118"/>
      <c r="F977" s="118"/>
      <c r="G977" s="118"/>
      <c r="H977" s="118"/>
      <c r="I977" s="118"/>
      <c r="J977" s="118"/>
      <c r="K977" s="118"/>
    </row>
    <row r="978" spans="2:11">
      <c r="B978" s="117"/>
      <c r="C978" s="117"/>
      <c r="D978" s="117"/>
      <c r="E978" s="118"/>
      <c r="F978" s="118"/>
      <c r="G978" s="118"/>
      <c r="H978" s="118"/>
      <c r="I978" s="118"/>
      <c r="J978" s="118"/>
      <c r="K978" s="118"/>
    </row>
    <row r="979" spans="2:11">
      <c r="B979" s="117"/>
      <c r="C979" s="117"/>
      <c r="D979" s="117"/>
      <c r="E979" s="118"/>
      <c r="F979" s="118"/>
      <c r="G979" s="118"/>
      <c r="H979" s="118"/>
      <c r="I979" s="118"/>
      <c r="J979" s="118"/>
      <c r="K979" s="118"/>
    </row>
    <row r="980" spans="2:11">
      <c r="B980" s="117"/>
      <c r="C980" s="117"/>
      <c r="D980" s="117"/>
      <c r="E980" s="118"/>
      <c r="F980" s="118"/>
      <c r="G980" s="118"/>
      <c r="H980" s="118"/>
      <c r="I980" s="118"/>
      <c r="J980" s="118"/>
      <c r="K980" s="118"/>
    </row>
    <row r="981" spans="2:11">
      <c r="B981" s="117"/>
      <c r="C981" s="117"/>
      <c r="D981" s="117"/>
      <c r="E981" s="118"/>
      <c r="F981" s="118"/>
      <c r="G981" s="118"/>
      <c r="H981" s="118"/>
      <c r="I981" s="118"/>
      <c r="J981" s="118"/>
      <c r="K981" s="118"/>
    </row>
    <row r="982" spans="2:11">
      <c r="B982" s="117"/>
      <c r="C982" s="117"/>
      <c r="D982" s="117"/>
      <c r="E982" s="118"/>
      <c r="F982" s="118"/>
      <c r="G982" s="118"/>
      <c r="H982" s="118"/>
      <c r="I982" s="118"/>
      <c r="J982" s="118"/>
      <c r="K982" s="118"/>
    </row>
    <row r="983" spans="2:11">
      <c r="B983" s="117"/>
      <c r="C983" s="117"/>
      <c r="D983" s="117"/>
      <c r="E983" s="118"/>
      <c r="F983" s="118"/>
      <c r="G983" s="118"/>
      <c r="H983" s="118"/>
      <c r="I983" s="118"/>
      <c r="J983" s="118"/>
      <c r="K983" s="118"/>
    </row>
    <row r="984" spans="2:11">
      <c r="B984" s="117"/>
      <c r="C984" s="117"/>
      <c r="D984" s="117"/>
      <c r="E984" s="118"/>
      <c r="F984" s="118"/>
      <c r="G984" s="118"/>
      <c r="H984" s="118"/>
      <c r="I984" s="118"/>
      <c r="J984" s="118"/>
      <c r="K984" s="118"/>
    </row>
    <row r="985" spans="2:11">
      <c r="B985" s="117"/>
      <c r="C985" s="117"/>
      <c r="D985" s="117"/>
      <c r="E985" s="118"/>
      <c r="F985" s="118"/>
      <c r="G985" s="118"/>
      <c r="H985" s="118"/>
      <c r="I985" s="118"/>
      <c r="J985" s="118"/>
      <c r="K985" s="118"/>
    </row>
    <row r="986" spans="2:11">
      <c r="B986" s="117"/>
      <c r="C986" s="117"/>
      <c r="D986" s="117"/>
      <c r="E986" s="118"/>
      <c r="F986" s="118"/>
      <c r="G986" s="118"/>
      <c r="H986" s="118"/>
      <c r="I986" s="118"/>
      <c r="J986" s="118"/>
      <c r="K986" s="118"/>
    </row>
    <row r="987" spans="2:11">
      <c r="B987" s="117"/>
      <c r="C987" s="117"/>
      <c r="D987" s="117"/>
      <c r="E987" s="118"/>
      <c r="F987" s="118"/>
      <c r="G987" s="118"/>
      <c r="H987" s="118"/>
      <c r="I987" s="118"/>
      <c r="J987" s="118"/>
      <c r="K987" s="118"/>
    </row>
    <row r="988" spans="2:11">
      <c r="B988" s="117"/>
      <c r="C988" s="117"/>
      <c r="D988" s="117"/>
      <c r="E988" s="118"/>
      <c r="F988" s="118"/>
      <c r="G988" s="118"/>
      <c r="H988" s="118"/>
      <c r="I988" s="118"/>
      <c r="J988" s="118"/>
      <c r="K988" s="118"/>
    </row>
    <row r="989" spans="2:11">
      <c r="B989" s="117"/>
      <c r="C989" s="117"/>
      <c r="D989" s="117"/>
      <c r="E989" s="118"/>
      <c r="F989" s="118"/>
      <c r="G989" s="118"/>
      <c r="H989" s="118"/>
      <c r="I989" s="118"/>
      <c r="J989" s="118"/>
      <c r="K989" s="118"/>
    </row>
    <row r="990" spans="2:11">
      <c r="B990" s="117"/>
      <c r="C990" s="117"/>
      <c r="D990" s="117"/>
      <c r="E990" s="118"/>
      <c r="F990" s="118"/>
      <c r="G990" s="118"/>
      <c r="H990" s="118"/>
      <c r="I990" s="118"/>
      <c r="J990" s="118"/>
      <c r="K990" s="118"/>
    </row>
    <row r="991" spans="2:11">
      <c r="B991" s="117"/>
      <c r="C991" s="117"/>
      <c r="D991" s="117"/>
      <c r="E991" s="118"/>
      <c r="F991" s="118"/>
      <c r="G991" s="118"/>
      <c r="H991" s="118"/>
      <c r="I991" s="118"/>
      <c r="J991" s="118"/>
      <c r="K991" s="118"/>
    </row>
    <row r="992" spans="2:11">
      <c r="B992" s="117"/>
      <c r="C992" s="117"/>
      <c r="D992" s="117"/>
      <c r="E992" s="118"/>
      <c r="F992" s="118"/>
      <c r="G992" s="118"/>
      <c r="H992" s="118"/>
      <c r="I992" s="118"/>
      <c r="J992" s="118"/>
      <c r="K992" s="118"/>
    </row>
    <row r="993" spans="2:11">
      <c r="B993" s="117"/>
      <c r="C993" s="117"/>
      <c r="D993" s="117"/>
      <c r="E993" s="118"/>
      <c r="F993" s="118"/>
      <c r="G993" s="118"/>
      <c r="H993" s="118"/>
      <c r="I993" s="118"/>
      <c r="J993" s="118"/>
      <c r="K993" s="118"/>
    </row>
    <row r="994" spans="2:11">
      <c r="B994" s="117"/>
      <c r="C994" s="117"/>
      <c r="D994" s="117"/>
      <c r="E994" s="118"/>
      <c r="F994" s="118"/>
      <c r="G994" s="118"/>
      <c r="H994" s="118"/>
      <c r="I994" s="118"/>
      <c r="J994" s="118"/>
      <c r="K994" s="118"/>
    </row>
    <row r="995" spans="2:11">
      <c r="B995" s="117"/>
      <c r="C995" s="117"/>
      <c r="D995" s="117"/>
      <c r="E995" s="118"/>
      <c r="F995" s="118"/>
      <c r="G995" s="118"/>
      <c r="H995" s="118"/>
      <c r="I995" s="118"/>
      <c r="J995" s="118"/>
      <c r="K995" s="118"/>
    </row>
    <row r="996" spans="2:11">
      <c r="B996" s="117"/>
      <c r="C996" s="117"/>
      <c r="D996" s="117"/>
      <c r="E996" s="118"/>
      <c r="F996" s="118"/>
      <c r="G996" s="118"/>
      <c r="H996" s="118"/>
      <c r="I996" s="118"/>
      <c r="J996" s="118"/>
      <c r="K996" s="118"/>
    </row>
    <row r="997" spans="2:11">
      <c r="B997" s="117"/>
      <c r="C997" s="117"/>
      <c r="D997" s="117"/>
      <c r="E997" s="118"/>
      <c r="F997" s="118"/>
      <c r="G997" s="118"/>
      <c r="H997" s="118"/>
      <c r="I997" s="118"/>
      <c r="J997" s="118"/>
      <c r="K997" s="118"/>
    </row>
    <row r="998" spans="2:11">
      <c r="B998" s="117"/>
      <c r="C998" s="117"/>
      <c r="D998" s="117"/>
      <c r="E998" s="118"/>
      <c r="F998" s="118"/>
      <c r="G998" s="118"/>
      <c r="H998" s="118"/>
      <c r="I998" s="118"/>
      <c r="J998" s="118"/>
      <c r="K998" s="118"/>
    </row>
    <row r="999" spans="2:11">
      <c r="B999" s="117"/>
      <c r="C999" s="117"/>
      <c r="D999" s="117"/>
      <c r="E999" s="118"/>
      <c r="F999" s="118"/>
      <c r="G999" s="118"/>
      <c r="H999" s="118"/>
      <c r="I999" s="118"/>
      <c r="J999" s="118"/>
      <c r="K999" s="118"/>
    </row>
    <row r="1000" spans="2:11">
      <c r="B1000" s="117"/>
      <c r="C1000" s="117"/>
      <c r="D1000" s="117"/>
      <c r="E1000" s="118"/>
      <c r="F1000" s="118"/>
      <c r="G1000" s="118"/>
      <c r="H1000" s="118"/>
      <c r="I1000" s="118"/>
      <c r="J1000" s="118"/>
      <c r="K1000" s="118"/>
    </row>
    <row r="1001" spans="2:11">
      <c r="B1001" s="117"/>
      <c r="C1001" s="117"/>
      <c r="D1001" s="117"/>
      <c r="E1001" s="118"/>
      <c r="F1001" s="118"/>
      <c r="G1001" s="118"/>
      <c r="H1001" s="118"/>
      <c r="I1001" s="118"/>
      <c r="J1001" s="118"/>
      <c r="K1001" s="118"/>
    </row>
    <row r="1002" spans="2:11">
      <c r="B1002" s="117"/>
      <c r="C1002" s="117"/>
      <c r="D1002" s="117"/>
      <c r="E1002" s="118"/>
      <c r="F1002" s="118"/>
      <c r="G1002" s="118"/>
      <c r="H1002" s="118"/>
      <c r="I1002" s="118"/>
      <c r="J1002" s="118"/>
      <c r="K1002" s="118"/>
    </row>
    <row r="1003" spans="2:11">
      <c r="B1003" s="117"/>
      <c r="C1003" s="117"/>
      <c r="D1003" s="117"/>
      <c r="E1003" s="118"/>
      <c r="F1003" s="118"/>
      <c r="G1003" s="118"/>
      <c r="H1003" s="118"/>
      <c r="I1003" s="118"/>
      <c r="J1003" s="118"/>
      <c r="K1003" s="118"/>
    </row>
    <row r="1004" spans="2:11">
      <c r="B1004" s="117"/>
      <c r="C1004" s="117"/>
      <c r="D1004" s="117"/>
      <c r="E1004" s="118"/>
      <c r="F1004" s="118"/>
      <c r="G1004" s="118"/>
      <c r="H1004" s="118"/>
      <c r="I1004" s="118"/>
      <c r="J1004" s="118"/>
      <c r="K1004" s="118"/>
    </row>
    <row r="1005" spans="2:11">
      <c r="B1005" s="117"/>
      <c r="C1005" s="117"/>
      <c r="D1005" s="117"/>
      <c r="E1005" s="118"/>
      <c r="F1005" s="118"/>
      <c r="G1005" s="118"/>
      <c r="H1005" s="118"/>
      <c r="I1005" s="118"/>
      <c r="J1005" s="118"/>
      <c r="K1005" s="118"/>
    </row>
    <row r="1006" spans="2:11">
      <c r="B1006" s="117"/>
      <c r="C1006" s="117"/>
      <c r="D1006" s="117"/>
      <c r="E1006" s="118"/>
      <c r="F1006" s="118"/>
      <c r="G1006" s="118"/>
      <c r="H1006" s="118"/>
      <c r="I1006" s="118"/>
      <c r="J1006" s="118"/>
      <c r="K1006" s="118"/>
    </row>
    <row r="1007" spans="2:11">
      <c r="B1007" s="117"/>
      <c r="C1007" s="117"/>
      <c r="D1007" s="117"/>
      <c r="E1007" s="118"/>
      <c r="F1007" s="118"/>
      <c r="G1007" s="118"/>
      <c r="H1007" s="118"/>
      <c r="I1007" s="118"/>
      <c r="J1007" s="118"/>
      <c r="K1007" s="118"/>
    </row>
    <row r="1008" spans="2:11">
      <c r="B1008" s="117"/>
      <c r="C1008" s="117"/>
      <c r="D1008" s="117"/>
      <c r="E1008" s="118"/>
      <c r="F1008" s="118"/>
      <c r="G1008" s="118"/>
      <c r="H1008" s="118"/>
      <c r="I1008" s="118"/>
      <c r="J1008" s="118"/>
      <c r="K1008" s="118"/>
    </row>
    <row r="1009" spans="2:11">
      <c r="B1009" s="117"/>
      <c r="C1009" s="117"/>
      <c r="D1009" s="117"/>
      <c r="E1009" s="118"/>
      <c r="F1009" s="118"/>
      <c r="G1009" s="118"/>
      <c r="H1009" s="118"/>
      <c r="I1009" s="118"/>
      <c r="J1009" s="118"/>
      <c r="K1009" s="118"/>
    </row>
    <row r="1010" spans="2:11">
      <c r="B1010" s="117"/>
      <c r="C1010" s="117"/>
      <c r="D1010" s="117"/>
      <c r="E1010" s="118"/>
      <c r="F1010" s="118"/>
      <c r="G1010" s="118"/>
      <c r="H1010" s="118"/>
      <c r="I1010" s="118"/>
      <c r="J1010" s="118"/>
      <c r="K1010" s="118"/>
    </row>
    <row r="1011" spans="2:11">
      <c r="B1011" s="117"/>
      <c r="C1011" s="117"/>
      <c r="D1011" s="117"/>
      <c r="E1011" s="118"/>
      <c r="F1011" s="118"/>
      <c r="G1011" s="118"/>
      <c r="H1011" s="118"/>
      <c r="I1011" s="118"/>
      <c r="J1011" s="118"/>
      <c r="K1011" s="118"/>
    </row>
    <row r="1012" spans="2:11">
      <c r="B1012" s="117"/>
      <c r="C1012" s="117"/>
      <c r="D1012" s="117"/>
      <c r="E1012" s="118"/>
      <c r="F1012" s="118"/>
      <c r="G1012" s="118"/>
      <c r="H1012" s="118"/>
      <c r="I1012" s="118"/>
      <c r="J1012" s="118"/>
      <c r="K1012" s="118"/>
    </row>
    <row r="1013" spans="2:11">
      <c r="B1013" s="117"/>
      <c r="C1013" s="117"/>
      <c r="D1013" s="117"/>
      <c r="E1013" s="118"/>
      <c r="F1013" s="118"/>
      <c r="G1013" s="118"/>
      <c r="H1013" s="118"/>
      <c r="I1013" s="118"/>
      <c r="J1013" s="118"/>
      <c r="K1013" s="118"/>
    </row>
    <row r="1014" spans="2:11">
      <c r="B1014" s="117"/>
      <c r="C1014" s="117"/>
      <c r="D1014" s="117"/>
      <c r="E1014" s="118"/>
      <c r="F1014" s="118"/>
      <c r="G1014" s="118"/>
      <c r="H1014" s="118"/>
      <c r="I1014" s="118"/>
      <c r="J1014" s="118"/>
      <c r="K1014" s="118"/>
    </row>
    <row r="1015" spans="2:11">
      <c r="B1015" s="117"/>
      <c r="C1015" s="117"/>
      <c r="D1015" s="117"/>
      <c r="E1015" s="118"/>
      <c r="F1015" s="118"/>
      <c r="G1015" s="118"/>
      <c r="H1015" s="118"/>
      <c r="I1015" s="118"/>
      <c r="J1015" s="118"/>
      <c r="K1015" s="118"/>
    </row>
    <row r="1016" spans="2:11">
      <c r="B1016" s="117"/>
      <c r="C1016" s="117"/>
      <c r="D1016" s="117"/>
      <c r="E1016" s="118"/>
      <c r="F1016" s="118"/>
      <c r="G1016" s="118"/>
      <c r="H1016" s="118"/>
      <c r="I1016" s="118"/>
      <c r="J1016" s="118"/>
      <c r="K1016" s="118"/>
    </row>
    <row r="1017" spans="2:11">
      <c r="B1017" s="117"/>
      <c r="C1017" s="117"/>
      <c r="D1017" s="117"/>
      <c r="E1017" s="118"/>
      <c r="F1017" s="118"/>
      <c r="G1017" s="118"/>
      <c r="H1017" s="118"/>
      <c r="I1017" s="118"/>
      <c r="J1017" s="118"/>
      <c r="K1017" s="118"/>
    </row>
    <row r="1018" spans="2:11">
      <c r="B1018" s="117"/>
      <c r="C1018" s="117"/>
      <c r="D1018" s="117"/>
      <c r="E1018" s="118"/>
      <c r="F1018" s="118"/>
      <c r="G1018" s="118"/>
      <c r="H1018" s="118"/>
      <c r="I1018" s="118"/>
      <c r="J1018" s="118"/>
      <c r="K1018" s="118"/>
    </row>
    <row r="1019" spans="2:11">
      <c r="B1019" s="117"/>
      <c r="C1019" s="117"/>
      <c r="D1019" s="117"/>
      <c r="E1019" s="118"/>
      <c r="F1019" s="118"/>
      <c r="G1019" s="118"/>
      <c r="H1019" s="118"/>
      <c r="I1019" s="118"/>
      <c r="J1019" s="118"/>
      <c r="K1019" s="118"/>
    </row>
    <row r="1020" spans="2:11">
      <c r="B1020" s="117"/>
      <c r="C1020" s="117"/>
      <c r="D1020" s="117"/>
      <c r="E1020" s="118"/>
      <c r="F1020" s="118"/>
      <c r="G1020" s="118"/>
      <c r="H1020" s="118"/>
      <c r="I1020" s="118"/>
      <c r="J1020" s="118"/>
      <c r="K1020" s="118"/>
    </row>
    <row r="1021" spans="2:11">
      <c r="B1021" s="117"/>
      <c r="C1021" s="117"/>
      <c r="D1021" s="117"/>
      <c r="E1021" s="118"/>
      <c r="F1021" s="118"/>
      <c r="G1021" s="118"/>
      <c r="H1021" s="118"/>
      <c r="I1021" s="118"/>
      <c r="J1021" s="118"/>
      <c r="K1021" s="118"/>
    </row>
    <row r="1022" spans="2:11">
      <c r="B1022" s="117"/>
      <c r="C1022" s="117"/>
      <c r="D1022" s="117"/>
      <c r="E1022" s="118"/>
      <c r="F1022" s="118"/>
      <c r="G1022" s="118"/>
      <c r="H1022" s="118"/>
      <c r="I1022" s="118"/>
      <c r="J1022" s="118"/>
      <c r="K1022" s="118"/>
    </row>
    <row r="1023" spans="2:11">
      <c r="B1023" s="117"/>
      <c r="C1023" s="117"/>
      <c r="D1023" s="117"/>
      <c r="E1023" s="118"/>
      <c r="F1023" s="118"/>
      <c r="G1023" s="118"/>
      <c r="H1023" s="118"/>
      <c r="I1023" s="118"/>
      <c r="J1023" s="118"/>
      <c r="K1023" s="118"/>
    </row>
    <row r="1024" spans="2:11">
      <c r="B1024" s="117"/>
      <c r="C1024" s="117"/>
      <c r="D1024" s="117"/>
      <c r="E1024" s="118"/>
      <c r="F1024" s="118"/>
      <c r="G1024" s="118"/>
      <c r="H1024" s="118"/>
      <c r="I1024" s="118"/>
      <c r="J1024" s="118"/>
      <c r="K1024" s="118"/>
    </row>
    <row r="1025" spans="2:11">
      <c r="B1025" s="117"/>
      <c r="C1025" s="117"/>
      <c r="D1025" s="117"/>
      <c r="E1025" s="118"/>
      <c r="F1025" s="118"/>
      <c r="G1025" s="118"/>
      <c r="H1025" s="118"/>
      <c r="I1025" s="118"/>
      <c r="J1025" s="118"/>
      <c r="K1025" s="118"/>
    </row>
    <row r="1026" spans="2:11">
      <c r="B1026" s="117"/>
      <c r="C1026" s="117"/>
      <c r="D1026" s="117"/>
      <c r="E1026" s="118"/>
      <c r="F1026" s="118"/>
      <c r="G1026" s="118"/>
      <c r="H1026" s="118"/>
      <c r="I1026" s="118"/>
      <c r="J1026" s="118"/>
      <c r="K1026" s="118"/>
    </row>
    <row r="1027" spans="2:11">
      <c r="B1027" s="117"/>
      <c r="C1027" s="117"/>
      <c r="D1027" s="117"/>
      <c r="E1027" s="118"/>
      <c r="F1027" s="118"/>
      <c r="G1027" s="118"/>
      <c r="H1027" s="118"/>
      <c r="I1027" s="118"/>
      <c r="J1027" s="118"/>
      <c r="K1027" s="118"/>
    </row>
    <row r="1028" spans="2:11">
      <c r="B1028" s="117"/>
      <c r="C1028" s="117"/>
      <c r="D1028" s="117"/>
      <c r="E1028" s="118"/>
      <c r="F1028" s="118"/>
      <c r="G1028" s="118"/>
      <c r="H1028" s="118"/>
      <c r="I1028" s="118"/>
      <c r="J1028" s="118"/>
      <c r="K1028" s="118"/>
    </row>
    <row r="1029" spans="2:11">
      <c r="B1029" s="117"/>
      <c r="C1029" s="117"/>
      <c r="D1029" s="117"/>
      <c r="E1029" s="118"/>
      <c r="F1029" s="118"/>
      <c r="G1029" s="118"/>
      <c r="H1029" s="118"/>
      <c r="I1029" s="118"/>
      <c r="J1029" s="118"/>
      <c r="K1029" s="118"/>
    </row>
    <row r="1030" spans="2:11">
      <c r="B1030" s="117"/>
      <c r="C1030" s="117"/>
      <c r="D1030" s="117"/>
      <c r="E1030" s="118"/>
      <c r="F1030" s="118"/>
      <c r="G1030" s="118"/>
      <c r="H1030" s="118"/>
      <c r="I1030" s="118"/>
      <c r="J1030" s="118"/>
      <c r="K1030" s="118"/>
    </row>
    <row r="1031" spans="2:11">
      <c r="B1031" s="117"/>
      <c r="C1031" s="117"/>
      <c r="D1031" s="117"/>
      <c r="E1031" s="118"/>
      <c r="F1031" s="118"/>
      <c r="G1031" s="118"/>
      <c r="H1031" s="118"/>
      <c r="I1031" s="118"/>
      <c r="J1031" s="118"/>
      <c r="K1031" s="118"/>
    </row>
    <row r="1032" spans="2:11">
      <c r="B1032" s="117"/>
      <c r="C1032" s="117"/>
      <c r="D1032" s="117"/>
      <c r="E1032" s="118"/>
      <c r="F1032" s="118"/>
      <c r="G1032" s="118"/>
      <c r="H1032" s="118"/>
      <c r="I1032" s="118"/>
      <c r="J1032" s="118"/>
      <c r="K1032" s="118"/>
    </row>
    <row r="1033" spans="2:11">
      <c r="B1033" s="117"/>
      <c r="C1033" s="117"/>
      <c r="D1033" s="117"/>
      <c r="E1033" s="118"/>
      <c r="F1033" s="118"/>
      <c r="G1033" s="118"/>
      <c r="H1033" s="118"/>
      <c r="I1033" s="118"/>
      <c r="J1033" s="118"/>
      <c r="K1033" s="118"/>
    </row>
    <row r="1034" spans="2:11">
      <c r="B1034" s="117"/>
      <c r="C1034" s="117"/>
      <c r="D1034" s="117"/>
      <c r="E1034" s="118"/>
      <c r="F1034" s="118"/>
      <c r="G1034" s="118"/>
      <c r="H1034" s="118"/>
      <c r="I1034" s="118"/>
      <c r="J1034" s="118"/>
      <c r="K1034" s="118"/>
    </row>
    <row r="1035" spans="2:11">
      <c r="B1035" s="117"/>
      <c r="C1035" s="117"/>
      <c r="D1035" s="117"/>
      <c r="E1035" s="118"/>
      <c r="F1035" s="118"/>
      <c r="G1035" s="118"/>
      <c r="H1035" s="118"/>
      <c r="I1035" s="118"/>
      <c r="J1035" s="118"/>
      <c r="K1035" s="118"/>
    </row>
    <row r="1036" spans="2:11">
      <c r="B1036" s="117"/>
      <c r="C1036" s="117"/>
      <c r="D1036" s="117"/>
      <c r="E1036" s="118"/>
      <c r="F1036" s="118"/>
      <c r="G1036" s="118"/>
      <c r="H1036" s="118"/>
      <c r="I1036" s="118"/>
      <c r="J1036" s="118"/>
      <c r="K1036" s="118"/>
    </row>
    <row r="1037" spans="2:11">
      <c r="B1037" s="117"/>
      <c r="C1037" s="117"/>
      <c r="D1037" s="117"/>
      <c r="E1037" s="118"/>
      <c r="F1037" s="118"/>
      <c r="G1037" s="118"/>
      <c r="H1037" s="118"/>
      <c r="I1037" s="118"/>
      <c r="J1037" s="118"/>
      <c r="K1037" s="118"/>
    </row>
    <row r="1038" spans="2:11">
      <c r="B1038" s="117"/>
      <c r="C1038" s="117"/>
      <c r="D1038" s="117"/>
      <c r="E1038" s="118"/>
      <c r="F1038" s="118"/>
      <c r="G1038" s="118"/>
      <c r="H1038" s="118"/>
      <c r="I1038" s="118"/>
      <c r="J1038" s="118"/>
      <c r="K1038" s="118"/>
    </row>
    <row r="1039" spans="2:11">
      <c r="B1039" s="117"/>
      <c r="C1039" s="117"/>
      <c r="D1039" s="117"/>
      <c r="E1039" s="118"/>
      <c r="F1039" s="118"/>
      <c r="G1039" s="118"/>
      <c r="H1039" s="118"/>
      <c r="I1039" s="118"/>
      <c r="J1039" s="118"/>
      <c r="K1039" s="118"/>
    </row>
    <row r="1040" spans="2:11">
      <c r="B1040" s="117"/>
      <c r="C1040" s="117"/>
      <c r="D1040" s="117"/>
      <c r="E1040" s="118"/>
      <c r="F1040" s="118"/>
      <c r="G1040" s="118"/>
      <c r="H1040" s="118"/>
      <c r="I1040" s="118"/>
      <c r="J1040" s="118"/>
      <c r="K1040" s="118"/>
    </row>
    <row r="1041" spans="2:11">
      <c r="B1041" s="117"/>
      <c r="C1041" s="117"/>
      <c r="D1041" s="117"/>
      <c r="E1041" s="118"/>
      <c r="F1041" s="118"/>
      <c r="G1041" s="118"/>
      <c r="H1041" s="118"/>
      <c r="I1041" s="118"/>
      <c r="J1041" s="118"/>
      <c r="K1041" s="118"/>
    </row>
    <row r="1042" spans="2:11">
      <c r="B1042" s="117"/>
      <c r="C1042" s="117"/>
      <c r="D1042" s="117"/>
      <c r="E1042" s="118"/>
      <c r="F1042" s="118"/>
      <c r="G1042" s="118"/>
      <c r="H1042" s="118"/>
      <c r="I1042" s="118"/>
      <c r="J1042" s="118"/>
      <c r="K1042" s="118"/>
    </row>
    <row r="1043" spans="2:11">
      <c r="B1043" s="117"/>
      <c r="C1043" s="117"/>
      <c r="D1043" s="117"/>
      <c r="E1043" s="118"/>
      <c r="F1043" s="118"/>
      <c r="G1043" s="118"/>
      <c r="H1043" s="118"/>
      <c r="I1043" s="118"/>
      <c r="J1043" s="118"/>
      <c r="K1043" s="118"/>
    </row>
    <row r="1044" spans="2:11">
      <c r="B1044" s="117"/>
      <c r="C1044" s="117"/>
      <c r="D1044" s="117"/>
      <c r="E1044" s="118"/>
      <c r="F1044" s="118"/>
      <c r="G1044" s="118"/>
      <c r="H1044" s="118"/>
      <c r="I1044" s="118"/>
      <c r="J1044" s="118"/>
      <c r="K1044" s="118"/>
    </row>
    <row r="1045" spans="2:11">
      <c r="B1045" s="117"/>
      <c r="C1045" s="117"/>
      <c r="D1045" s="117"/>
      <c r="E1045" s="118"/>
      <c r="F1045" s="118"/>
      <c r="G1045" s="118"/>
      <c r="H1045" s="118"/>
      <c r="I1045" s="118"/>
      <c r="J1045" s="118"/>
      <c r="K1045" s="118"/>
    </row>
    <row r="1046" spans="2:11">
      <c r="B1046" s="117"/>
      <c r="C1046" s="117"/>
      <c r="D1046" s="117"/>
      <c r="E1046" s="118"/>
      <c r="F1046" s="118"/>
      <c r="G1046" s="118"/>
      <c r="H1046" s="118"/>
      <c r="I1046" s="118"/>
      <c r="J1046" s="118"/>
      <c r="K1046" s="118"/>
    </row>
    <row r="1047" spans="2:11">
      <c r="B1047" s="117"/>
      <c r="C1047" s="117"/>
      <c r="D1047" s="117"/>
      <c r="E1047" s="118"/>
      <c r="F1047" s="118"/>
      <c r="G1047" s="118"/>
      <c r="H1047" s="118"/>
      <c r="I1047" s="118"/>
      <c r="J1047" s="118"/>
      <c r="K1047" s="118"/>
    </row>
    <row r="1048" spans="2:11">
      <c r="B1048" s="117"/>
      <c r="C1048" s="117"/>
      <c r="D1048" s="117"/>
      <c r="E1048" s="118"/>
      <c r="F1048" s="118"/>
      <c r="G1048" s="118"/>
      <c r="H1048" s="118"/>
      <c r="I1048" s="118"/>
      <c r="J1048" s="118"/>
      <c r="K1048" s="118"/>
    </row>
    <row r="1049" spans="2:11">
      <c r="B1049" s="117"/>
      <c r="C1049" s="117"/>
      <c r="D1049" s="117"/>
      <c r="E1049" s="118"/>
      <c r="F1049" s="118"/>
      <c r="G1049" s="118"/>
      <c r="H1049" s="118"/>
      <c r="I1049" s="118"/>
      <c r="J1049" s="118"/>
      <c r="K1049" s="118"/>
    </row>
    <row r="1050" spans="2:11">
      <c r="B1050" s="117"/>
      <c r="C1050" s="117"/>
      <c r="D1050" s="117"/>
      <c r="E1050" s="118"/>
      <c r="F1050" s="118"/>
      <c r="G1050" s="118"/>
      <c r="H1050" s="118"/>
      <c r="I1050" s="118"/>
      <c r="J1050" s="118"/>
      <c r="K1050" s="118"/>
    </row>
    <row r="1051" spans="2:11">
      <c r="B1051" s="117"/>
      <c r="C1051" s="117"/>
      <c r="D1051" s="117"/>
      <c r="E1051" s="118"/>
      <c r="F1051" s="118"/>
      <c r="G1051" s="118"/>
      <c r="H1051" s="118"/>
      <c r="I1051" s="118"/>
      <c r="J1051" s="118"/>
      <c r="K1051" s="118"/>
    </row>
    <row r="1052" spans="2:11">
      <c r="B1052" s="117"/>
      <c r="C1052" s="117"/>
      <c r="D1052" s="117"/>
      <c r="E1052" s="118"/>
      <c r="F1052" s="118"/>
      <c r="G1052" s="118"/>
      <c r="H1052" s="118"/>
      <c r="I1052" s="118"/>
      <c r="J1052" s="118"/>
      <c r="K1052" s="118"/>
    </row>
    <row r="1053" spans="2:11">
      <c r="B1053" s="117"/>
      <c r="C1053" s="117"/>
      <c r="D1053" s="117"/>
      <c r="E1053" s="118"/>
      <c r="F1053" s="118"/>
      <c r="G1053" s="118"/>
      <c r="H1053" s="118"/>
      <c r="I1053" s="118"/>
      <c r="J1053" s="118"/>
      <c r="K1053" s="118"/>
    </row>
    <row r="1054" spans="2:11">
      <c r="B1054" s="117"/>
      <c r="C1054" s="117"/>
      <c r="D1054" s="117"/>
      <c r="E1054" s="118"/>
      <c r="F1054" s="118"/>
      <c r="G1054" s="118"/>
      <c r="H1054" s="118"/>
      <c r="I1054" s="118"/>
      <c r="J1054" s="118"/>
      <c r="K1054" s="118"/>
    </row>
    <row r="1055" spans="2:11">
      <c r="B1055" s="117"/>
      <c r="C1055" s="117"/>
      <c r="D1055" s="117"/>
      <c r="E1055" s="118"/>
      <c r="F1055" s="118"/>
      <c r="G1055" s="118"/>
      <c r="H1055" s="118"/>
      <c r="I1055" s="118"/>
      <c r="J1055" s="118"/>
      <c r="K1055" s="118"/>
    </row>
    <row r="1056" spans="2:11">
      <c r="B1056" s="117"/>
      <c r="C1056" s="117"/>
      <c r="D1056" s="117"/>
      <c r="E1056" s="118"/>
      <c r="F1056" s="118"/>
      <c r="G1056" s="118"/>
      <c r="H1056" s="118"/>
      <c r="I1056" s="118"/>
      <c r="J1056" s="118"/>
      <c r="K1056" s="118"/>
    </row>
    <row r="1057" spans="2:11">
      <c r="B1057" s="117"/>
      <c r="C1057" s="117"/>
      <c r="D1057" s="117"/>
      <c r="E1057" s="118"/>
      <c r="F1057" s="118"/>
      <c r="G1057" s="118"/>
      <c r="H1057" s="118"/>
      <c r="I1057" s="118"/>
      <c r="J1057" s="118"/>
      <c r="K1057" s="118"/>
    </row>
    <row r="1058" spans="2:11">
      <c r="B1058" s="117"/>
      <c r="C1058" s="117"/>
      <c r="D1058" s="117"/>
      <c r="E1058" s="118"/>
      <c r="F1058" s="118"/>
      <c r="G1058" s="118"/>
      <c r="H1058" s="118"/>
      <c r="I1058" s="118"/>
      <c r="J1058" s="118"/>
      <c r="K1058" s="118"/>
    </row>
    <row r="1059" spans="2:11">
      <c r="B1059" s="117"/>
      <c r="C1059" s="117"/>
      <c r="D1059" s="117"/>
      <c r="E1059" s="118"/>
      <c r="F1059" s="118"/>
      <c r="G1059" s="118"/>
      <c r="H1059" s="118"/>
      <c r="I1059" s="118"/>
      <c r="J1059" s="118"/>
      <c r="K1059" s="118"/>
    </row>
    <row r="1060" spans="2:11">
      <c r="B1060" s="117"/>
      <c r="C1060" s="117"/>
      <c r="D1060" s="117"/>
      <c r="E1060" s="118"/>
      <c r="F1060" s="118"/>
      <c r="G1060" s="118"/>
      <c r="H1060" s="118"/>
      <c r="I1060" s="118"/>
      <c r="J1060" s="118"/>
      <c r="K1060" s="118"/>
    </row>
    <row r="1061" spans="2:11">
      <c r="B1061" s="117"/>
      <c r="C1061" s="117"/>
      <c r="D1061" s="117"/>
      <c r="E1061" s="118"/>
      <c r="F1061" s="118"/>
      <c r="G1061" s="118"/>
      <c r="H1061" s="118"/>
      <c r="I1061" s="118"/>
      <c r="J1061" s="118"/>
      <c r="K1061" s="118"/>
    </row>
    <row r="1062" spans="2:11">
      <c r="B1062" s="117"/>
      <c r="C1062" s="117"/>
      <c r="D1062" s="117"/>
      <c r="E1062" s="118"/>
      <c r="F1062" s="118"/>
      <c r="G1062" s="118"/>
      <c r="H1062" s="118"/>
      <c r="I1062" s="118"/>
      <c r="J1062" s="118"/>
      <c r="K1062" s="118"/>
    </row>
    <row r="1063" spans="2:11">
      <c r="B1063" s="117"/>
      <c r="C1063" s="117"/>
      <c r="D1063" s="117"/>
      <c r="E1063" s="118"/>
      <c r="F1063" s="118"/>
      <c r="G1063" s="118"/>
      <c r="H1063" s="118"/>
      <c r="I1063" s="118"/>
      <c r="J1063" s="118"/>
      <c r="K1063" s="118"/>
    </row>
    <row r="1064" spans="2:11">
      <c r="B1064" s="117"/>
      <c r="C1064" s="117"/>
      <c r="D1064" s="117"/>
      <c r="E1064" s="118"/>
      <c r="F1064" s="118"/>
      <c r="G1064" s="118"/>
      <c r="H1064" s="118"/>
      <c r="I1064" s="118"/>
      <c r="J1064" s="118"/>
      <c r="K1064" s="118"/>
    </row>
    <row r="1065" spans="2:11">
      <c r="B1065" s="117"/>
      <c r="C1065" s="117"/>
      <c r="D1065" s="117"/>
      <c r="E1065" s="118"/>
      <c r="F1065" s="118"/>
      <c r="G1065" s="118"/>
      <c r="H1065" s="118"/>
      <c r="I1065" s="118"/>
      <c r="J1065" s="118"/>
      <c r="K1065" s="118"/>
    </row>
    <row r="1066" spans="2:11">
      <c r="B1066" s="117"/>
      <c r="C1066" s="117"/>
      <c r="D1066" s="117"/>
      <c r="E1066" s="118"/>
      <c r="F1066" s="118"/>
      <c r="G1066" s="118"/>
      <c r="H1066" s="118"/>
      <c r="I1066" s="118"/>
      <c r="J1066" s="118"/>
      <c r="K1066" s="118"/>
    </row>
    <row r="1067" spans="2:11">
      <c r="B1067" s="117"/>
      <c r="C1067" s="117"/>
      <c r="D1067" s="117"/>
      <c r="E1067" s="118"/>
      <c r="F1067" s="118"/>
      <c r="G1067" s="118"/>
      <c r="H1067" s="118"/>
      <c r="I1067" s="118"/>
      <c r="J1067" s="118"/>
      <c r="K1067" s="118"/>
    </row>
    <row r="1068" spans="2:11">
      <c r="B1068" s="117"/>
      <c r="C1068" s="117"/>
      <c r="D1068" s="117"/>
      <c r="E1068" s="118"/>
      <c r="F1068" s="118"/>
      <c r="G1068" s="118"/>
      <c r="H1068" s="118"/>
      <c r="I1068" s="118"/>
      <c r="J1068" s="118"/>
      <c r="K1068" s="118"/>
    </row>
    <row r="1069" spans="2:11">
      <c r="B1069" s="117"/>
      <c r="C1069" s="117"/>
      <c r="D1069" s="117"/>
      <c r="E1069" s="118"/>
      <c r="F1069" s="118"/>
      <c r="G1069" s="118"/>
      <c r="H1069" s="118"/>
      <c r="I1069" s="118"/>
      <c r="J1069" s="118"/>
      <c r="K1069" s="118"/>
    </row>
    <row r="1070" spans="2:11">
      <c r="B1070" s="117"/>
      <c r="C1070" s="117"/>
      <c r="D1070" s="117"/>
      <c r="E1070" s="118"/>
      <c r="F1070" s="118"/>
      <c r="G1070" s="118"/>
      <c r="H1070" s="118"/>
      <c r="I1070" s="118"/>
      <c r="J1070" s="118"/>
      <c r="K1070" s="118"/>
    </row>
    <row r="1071" spans="2:11">
      <c r="B1071" s="117"/>
      <c r="C1071" s="117"/>
      <c r="D1071" s="117"/>
      <c r="E1071" s="118"/>
      <c r="F1071" s="118"/>
      <c r="G1071" s="118"/>
      <c r="H1071" s="118"/>
      <c r="I1071" s="118"/>
      <c r="J1071" s="118"/>
      <c r="K1071" s="118"/>
    </row>
    <row r="1072" spans="2:11">
      <c r="B1072" s="117"/>
      <c r="C1072" s="117"/>
      <c r="D1072" s="117"/>
      <c r="E1072" s="118"/>
      <c r="F1072" s="118"/>
      <c r="G1072" s="118"/>
      <c r="H1072" s="118"/>
      <c r="I1072" s="118"/>
      <c r="J1072" s="118"/>
      <c r="K1072" s="118"/>
    </row>
    <row r="1073" spans="2:11">
      <c r="B1073" s="117"/>
      <c r="C1073" s="117"/>
      <c r="D1073" s="117"/>
      <c r="E1073" s="118"/>
      <c r="F1073" s="118"/>
      <c r="G1073" s="118"/>
      <c r="H1073" s="118"/>
      <c r="I1073" s="118"/>
      <c r="J1073" s="118"/>
      <c r="K1073" s="118"/>
    </row>
    <row r="1074" spans="2:11">
      <c r="B1074" s="117"/>
      <c r="C1074" s="117"/>
      <c r="D1074" s="117"/>
      <c r="E1074" s="118"/>
      <c r="F1074" s="118"/>
      <c r="G1074" s="118"/>
      <c r="H1074" s="118"/>
      <c r="I1074" s="118"/>
      <c r="J1074" s="118"/>
      <c r="K1074" s="118"/>
    </row>
    <row r="1075" spans="2:11">
      <c r="B1075" s="117"/>
      <c r="C1075" s="117"/>
      <c r="D1075" s="117"/>
      <c r="E1075" s="118"/>
      <c r="F1075" s="118"/>
      <c r="G1075" s="118"/>
      <c r="H1075" s="118"/>
      <c r="I1075" s="118"/>
      <c r="J1075" s="118"/>
      <c r="K1075" s="118"/>
    </row>
    <row r="1076" spans="2:11">
      <c r="B1076" s="117"/>
      <c r="C1076" s="117"/>
      <c r="D1076" s="117"/>
      <c r="E1076" s="118"/>
      <c r="F1076" s="118"/>
      <c r="G1076" s="118"/>
      <c r="H1076" s="118"/>
      <c r="I1076" s="118"/>
      <c r="J1076" s="118"/>
      <c r="K1076" s="118"/>
    </row>
    <row r="1077" spans="2:11">
      <c r="B1077" s="117"/>
      <c r="C1077" s="117"/>
      <c r="D1077" s="117"/>
      <c r="E1077" s="118"/>
      <c r="F1077" s="118"/>
      <c r="G1077" s="118"/>
      <c r="H1077" s="118"/>
      <c r="I1077" s="118"/>
      <c r="J1077" s="118"/>
      <c r="K1077" s="118"/>
    </row>
    <row r="1078" spans="2:11">
      <c r="B1078" s="117"/>
      <c r="C1078" s="117"/>
      <c r="D1078" s="117"/>
      <c r="E1078" s="118"/>
      <c r="F1078" s="118"/>
      <c r="G1078" s="118"/>
      <c r="H1078" s="118"/>
      <c r="I1078" s="118"/>
      <c r="J1078" s="118"/>
      <c r="K1078" s="118"/>
    </row>
    <row r="1079" spans="2:11">
      <c r="B1079" s="117"/>
      <c r="C1079" s="117"/>
      <c r="D1079" s="117"/>
      <c r="E1079" s="118"/>
      <c r="F1079" s="118"/>
      <c r="G1079" s="118"/>
      <c r="H1079" s="118"/>
      <c r="I1079" s="118"/>
      <c r="J1079" s="118"/>
      <c r="K1079" s="118"/>
    </row>
    <row r="1080" spans="2:11">
      <c r="B1080" s="117"/>
      <c r="C1080" s="117"/>
      <c r="D1080" s="117"/>
      <c r="E1080" s="118"/>
      <c r="F1080" s="118"/>
      <c r="G1080" s="118"/>
      <c r="H1080" s="118"/>
      <c r="I1080" s="118"/>
      <c r="J1080" s="118"/>
      <c r="K1080" s="118"/>
    </row>
    <row r="1081" spans="2:11">
      <c r="B1081" s="117"/>
      <c r="C1081" s="117"/>
      <c r="D1081" s="117"/>
      <c r="E1081" s="118"/>
      <c r="F1081" s="118"/>
      <c r="G1081" s="118"/>
      <c r="H1081" s="118"/>
      <c r="I1081" s="118"/>
      <c r="J1081" s="118"/>
      <c r="K1081" s="118"/>
    </row>
    <row r="1082" spans="2:11">
      <c r="B1082" s="117"/>
      <c r="C1082" s="117"/>
      <c r="D1082" s="117"/>
      <c r="E1082" s="118"/>
      <c r="F1082" s="118"/>
      <c r="G1082" s="118"/>
      <c r="H1082" s="118"/>
      <c r="I1082" s="118"/>
      <c r="J1082" s="118"/>
      <c r="K1082" s="118"/>
    </row>
    <row r="1083" spans="2:11">
      <c r="B1083" s="117"/>
      <c r="C1083" s="117"/>
      <c r="D1083" s="117"/>
      <c r="E1083" s="118"/>
      <c r="F1083" s="118"/>
      <c r="G1083" s="118"/>
      <c r="H1083" s="118"/>
      <c r="I1083" s="118"/>
      <c r="J1083" s="118"/>
      <c r="K1083" s="118"/>
    </row>
    <row r="1084" spans="2:11">
      <c r="B1084" s="117"/>
      <c r="C1084" s="117"/>
      <c r="D1084" s="117"/>
      <c r="E1084" s="118"/>
      <c r="F1084" s="118"/>
      <c r="G1084" s="118"/>
      <c r="H1084" s="118"/>
      <c r="I1084" s="118"/>
      <c r="J1084" s="118"/>
      <c r="K1084" s="118"/>
    </row>
    <row r="1085" spans="2:11">
      <c r="B1085" s="117"/>
      <c r="C1085" s="117"/>
      <c r="D1085" s="117"/>
      <c r="E1085" s="118"/>
      <c r="F1085" s="118"/>
      <c r="G1085" s="118"/>
      <c r="H1085" s="118"/>
      <c r="I1085" s="118"/>
      <c r="J1085" s="118"/>
      <c r="K1085" s="118"/>
    </row>
    <row r="1086" spans="2:11">
      <c r="B1086" s="117"/>
      <c r="C1086" s="117"/>
      <c r="D1086" s="117"/>
      <c r="E1086" s="118"/>
      <c r="F1086" s="118"/>
      <c r="G1086" s="118"/>
      <c r="H1086" s="118"/>
      <c r="I1086" s="118"/>
      <c r="J1086" s="118"/>
      <c r="K1086" s="118"/>
    </row>
    <row r="1087" spans="2:11">
      <c r="B1087" s="117"/>
      <c r="C1087" s="117"/>
      <c r="D1087" s="117"/>
      <c r="E1087" s="118"/>
      <c r="F1087" s="118"/>
      <c r="G1087" s="118"/>
      <c r="H1087" s="118"/>
      <c r="I1087" s="118"/>
      <c r="J1087" s="118"/>
      <c r="K1087" s="118"/>
    </row>
    <row r="1088" spans="2:11">
      <c r="B1088" s="117"/>
      <c r="C1088" s="117"/>
      <c r="D1088" s="117"/>
      <c r="E1088" s="118"/>
      <c r="F1088" s="118"/>
      <c r="G1088" s="118"/>
      <c r="H1088" s="118"/>
      <c r="I1088" s="118"/>
      <c r="J1088" s="118"/>
      <c r="K1088" s="118"/>
    </row>
    <row r="1089" spans="2:11">
      <c r="B1089" s="117"/>
      <c r="C1089" s="117"/>
      <c r="D1089" s="117"/>
      <c r="E1089" s="118"/>
      <c r="F1089" s="118"/>
      <c r="G1089" s="118"/>
      <c r="H1089" s="118"/>
      <c r="I1089" s="118"/>
      <c r="J1089" s="118"/>
      <c r="K1089" s="118"/>
    </row>
    <row r="1090" spans="2:11">
      <c r="B1090" s="117"/>
      <c r="C1090" s="117"/>
      <c r="D1090" s="117"/>
      <c r="E1090" s="118"/>
      <c r="F1090" s="118"/>
      <c r="G1090" s="118"/>
      <c r="H1090" s="118"/>
      <c r="I1090" s="118"/>
      <c r="J1090" s="118"/>
      <c r="K1090" s="118"/>
    </row>
    <row r="1091" spans="2:11">
      <c r="B1091" s="117"/>
      <c r="C1091" s="117"/>
      <c r="D1091" s="117"/>
      <c r="E1091" s="118"/>
      <c r="F1091" s="118"/>
      <c r="G1091" s="118"/>
      <c r="H1091" s="118"/>
      <c r="I1091" s="118"/>
      <c r="J1091" s="118"/>
      <c r="K1091" s="118"/>
    </row>
    <row r="1092" spans="2:11">
      <c r="B1092" s="117"/>
      <c r="C1092" s="117"/>
      <c r="D1092" s="117"/>
      <c r="E1092" s="118"/>
      <c r="F1092" s="118"/>
      <c r="G1092" s="118"/>
      <c r="H1092" s="118"/>
      <c r="I1092" s="118"/>
      <c r="J1092" s="118"/>
      <c r="K1092" s="118"/>
    </row>
    <row r="1093" spans="2:11">
      <c r="B1093" s="117"/>
      <c r="C1093" s="117"/>
      <c r="D1093" s="117"/>
      <c r="E1093" s="118"/>
      <c r="F1093" s="118"/>
      <c r="G1093" s="118"/>
      <c r="H1093" s="118"/>
      <c r="I1093" s="118"/>
      <c r="J1093" s="118"/>
      <c r="K1093" s="118"/>
    </row>
    <row r="1094" spans="2:11">
      <c r="B1094" s="117"/>
      <c r="C1094" s="117"/>
      <c r="D1094" s="117"/>
      <c r="E1094" s="118"/>
      <c r="F1094" s="118"/>
      <c r="G1094" s="118"/>
      <c r="H1094" s="118"/>
      <c r="I1094" s="118"/>
      <c r="J1094" s="118"/>
      <c r="K1094" s="118"/>
    </row>
    <row r="1095" spans="2:11">
      <c r="B1095" s="117"/>
      <c r="C1095" s="117"/>
      <c r="D1095" s="117"/>
      <c r="E1095" s="118"/>
      <c r="F1095" s="118"/>
      <c r="G1095" s="118"/>
      <c r="H1095" s="118"/>
      <c r="I1095" s="118"/>
      <c r="J1095" s="118"/>
      <c r="K1095" s="118"/>
    </row>
    <row r="1096" spans="2:11">
      <c r="B1096" s="117"/>
      <c r="C1096" s="117"/>
      <c r="D1096" s="117"/>
      <c r="E1096" s="118"/>
      <c r="F1096" s="118"/>
      <c r="G1096" s="118"/>
      <c r="H1096" s="118"/>
      <c r="I1096" s="118"/>
      <c r="J1096" s="118"/>
      <c r="K1096" s="118"/>
    </row>
    <row r="1097" spans="2:11">
      <c r="B1097" s="117"/>
      <c r="C1097" s="117"/>
      <c r="D1097" s="117"/>
      <c r="E1097" s="118"/>
      <c r="F1097" s="118"/>
      <c r="G1097" s="118"/>
      <c r="H1097" s="118"/>
      <c r="I1097" s="118"/>
      <c r="J1097" s="118"/>
      <c r="K1097" s="118"/>
    </row>
    <row r="1098" spans="2:11">
      <c r="B1098" s="117"/>
      <c r="C1098" s="117"/>
      <c r="D1098" s="117"/>
      <c r="E1098" s="118"/>
      <c r="F1098" s="118"/>
      <c r="G1098" s="118"/>
      <c r="H1098" s="118"/>
      <c r="I1098" s="118"/>
      <c r="J1098" s="118"/>
      <c r="K1098" s="118"/>
    </row>
    <row r="1099" spans="2:11">
      <c r="B1099" s="117"/>
      <c r="C1099" s="117"/>
      <c r="D1099" s="117"/>
      <c r="E1099" s="118"/>
      <c r="F1099" s="118"/>
      <c r="G1099" s="118"/>
      <c r="H1099" s="118"/>
      <c r="I1099" s="118"/>
      <c r="J1099" s="118"/>
      <c r="K1099" s="118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141</v>
      </c>
      <c r="C1" s="67" t="s" vm="1">
        <v>223</v>
      </c>
    </row>
    <row r="2" spans="2:17">
      <c r="B2" s="46" t="s">
        <v>140</v>
      </c>
      <c r="C2" s="67" t="s">
        <v>224</v>
      </c>
    </row>
    <row r="3" spans="2:17">
      <c r="B3" s="46" t="s">
        <v>142</v>
      </c>
      <c r="C3" s="67" t="s">
        <v>225</v>
      </c>
    </row>
    <row r="4" spans="2:17">
      <c r="B4" s="46" t="s">
        <v>143</v>
      </c>
      <c r="C4" s="67">
        <v>9454</v>
      </c>
    </row>
    <row r="6" spans="2:17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17" ht="26.25" customHeight="1">
      <c r="B7" s="135" t="s">
        <v>97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17" s="3" customFormat="1" ht="47.25">
      <c r="B8" s="21" t="s">
        <v>111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106</v>
      </c>
      <c r="O8" s="29" t="s">
        <v>58</v>
      </c>
      <c r="P8" s="29" t="s">
        <v>144</v>
      </c>
      <c r="Q8" s="30" t="s">
        <v>146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206</v>
      </c>
      <c r="M9" s="15"/>
      <c r="N9" s="15" t="s">
        <v>202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17" s="4" customFormat="1" ht="18" customHeight="1">
      <c r="B11" s="122" t="s">
        <v>2406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3">
        <v>0</v>
      </c>
      <c r="O11" s="88"/>
      <c r="P11" s="88"/>
      <c r="Q11" s="88"/>
    </row>
    <row r="12" spans="2:17" ht="18" customHeight="1">
      <c r="B12" s="119" t="s">
        <v>214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9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9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9" t="s">
        <v>205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  <row r="177" spans="2:17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</row>
    <row r="178" spans="2:17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 spans="2:17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 spans="2:17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</row>
    <row r="181" spans="2:17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</row>
    <row r="182" spans="2:17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</row>
    <row r="183" spans="2:17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</row>
    <row r="184" spans="2:17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</row>
    <row r="185" spans="2:17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</row>
    <row r="186" spans="2:17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</row>
    <row r="187" spans="2:17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</row>
    <row r="188" spans="2:17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</row>
    <row r="189" spans="2:17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</row>
    <row r="190" spans="2:17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</row>
    <row r="191" spans="2:17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</row>
    <row r="192" spans="2:17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</row>
    <row r="193" spans="2:17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</row>
    <row r="194" spans="2:17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</row>
    <row r="195" spans="2:17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</row>
    <row r="196" spans="2:17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</row>
    <row r="197" spans="2:17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 spans="2:17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 spans="2:17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</row>
    <row r="200" spans="2:17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</row>
    <row r="201" spans="2:17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</row>
    <row r="202" spans="2:17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</row>
    <row r="203" spans="2:17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</row>
    <row r="204" spans="2:17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</row>
    <row r="205" spans="2:17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</row>
    <row r="206" spans="2:17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</row>
    <row r="207" spans="2:17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 spans="2:17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 spans="2:17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2:17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2:17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2:17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2:17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 spans="2:17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 spans="2:17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2:17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2:17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 spans="2:17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2:17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 spans="2:17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 spans="2:17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 spans="2:17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 spans="2:17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 spans="2:17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 spans="2:17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 spans="2:17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 spans="2:17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 spans="2:17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 spans="2:17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 spans="2:17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 spans="2:17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 spans="2:17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2:17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 spans="2:17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 spans="2:17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 spans="2:17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 spans="2:17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2:17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2:17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 spans="2:17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 spans="2:17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 spans="2:17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 spans="2:17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 spans="2:17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 spans="2:17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 spans="2:17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 spans="2:17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 spans="2:17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 spans="2:17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 spans="2:17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 spans="2:17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 spans="2:17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2:17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 spans="2:17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 spans="2:17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 spans="2:17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 spans="2:17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2:17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 spans="2:17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 spans="2:17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 spans="2:17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 spans="2:17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 spans="2:17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 spans="2:17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 spans="2:17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 spans="2:17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 spans="2:17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 spans="2:17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 spans="2:17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 spans="2:17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 spans="2:17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 spans="2:17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 spans="2:17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 spans="2:17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 spans="2:17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 spans="2:17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 spans="2:17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 spans="2:17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 spans="2:17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 spans="2:17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 spans="2:17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 spans="2:17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 spans="2:17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 spans="2:17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 spans="2:17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 spans="2:17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 spans="2:17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 spans="2:17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 spans="2:17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 spans="2:17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 spans="2:17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 spans="2:17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 spans="2:17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 spans="2:17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 spans="2:17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 spans="2:17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 spans="2:17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 spans="2:17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 spans="2:17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 spans="2:17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 spans="2:17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 spans="2:17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 spans="2:17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 spans="2:17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 spans="2:17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 spans="2:17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 spans="2:17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 spans="2:17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 spans="2:17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 spans="2:17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 spans="2:17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 spans="2:17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 spans="2:17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 spans="2:17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 spans="2:17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 spans="2:17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 spans="2:17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 spans="2:17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 spans="2:17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 spans="2:17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 spans="2:17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 spans="2:17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 spans="2:17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 spans="2:17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 spans="2:17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 spans="2:17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 spans="2:17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 spans="2:17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 spans="2:17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 spans="2:17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 spans="2:17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 spans="2:17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 spans="2:17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 spans="2:17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 spans="2:17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 spans="2:17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 spans="2:17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 spans="2:17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 spans="2:17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 spans="2:17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 spans="2:17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 spans="2:17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 spans="2:17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 spans="2:17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 spans="2:17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 spans="2:17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 spans="2:17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 spans="2:17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 spans="2:17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 spans="2:17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 spans="2:17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 spans="2:17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 spans="2:17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 spans="2:17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 spans="2:17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 spans="2:17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 spans="2:17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 spans="2:17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 spans="2:17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2:17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 spans="2:17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 spans="2:17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 spans="2:17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2:17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 spans="2:17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 spans="2:17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 spans="2:17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 spans="2:17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 spans="2:17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 spans="2:17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 spans="2:17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 spans="2:17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 spans="2:17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 spans="2:17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 spans="2:17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 spans="2:17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 spans="2:17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 spans="2:17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 spans="2:17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 spans="2:17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 spans="2:17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 spans="2:17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2:17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 spans="2:17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 spans="2:17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 spans="2:17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 spans="2:17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 spans="2:17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 spans="2:17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 spans="2:17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 spans="2:17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 spans="2:17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2:17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 spans="2:17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 spans="2:17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 spans="2:17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 spans="2:17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 spans="2:17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 spans="2:17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 spans="2:17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 spans="2:17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 spans="2:17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 spans="2:17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 spans="2:17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 spans="2:17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 spans="2:17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 spans="2:17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 spans="2:17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 spans="2:17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 spans="2:17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 spans="2:17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 spans="2:17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 spans="2:17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 spans="2:17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 spans="2:17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 spans="2:17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 spans="2:17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 spans="2:17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 spans="2:17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 spans="2:17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 spans="2:17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 spans="2:17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 spans="2:17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 spans="2:17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 spans="2:17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</row>
    <row r="426" spans="2:17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</row>
    <row r="427" spans="2:17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</row>
    <row r="428" spans="2:17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</row>
    <row r="429" spans="2:17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</row>
    <row r="430" spans="2:17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</row>
    <row r="431" spans="2:17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</row>
    <row r="432" spans="2:17">
      <c r="B432" s="117"/>
      <c r="C432" s="117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</row>
    <row r="433" spans="2:17">
      <c r="B433" s="117"/>
      <c r="C433" s="117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</row>
    <row r="434" spans="2:17">
      <c r="B434" s="117"/>
      <c r="C434" s="117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</row>
    <row r="435" spans="2:17">
      <c r="B435" s="117"/>
      <c r="C435" s="117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</row>
    <row r="436" spans="2:17">
      <c r="B436" s="117"/>
      <c r="C436" s="117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</row>
    <row r="437" spans="2:17">
      <c r="B437" s="117"/>
      <c r="C437" s="117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</row>
    <row r="438" spans="2:17">
      <c r="B438" s="117"/>
      <c r="C438" s="117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</row>
    <row r="439" spans="2:17">
      <c r="B439" s="117"/>
      <c r="C439" s="117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</row>
    <row r="440" spans="2:17">
      <c r="B440" s="117"/>
      <c r="C440" s="117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</row>
    <row r="441" spans="2:17">
      <c r="B441" s="117"/>
      <c r="C441" s="117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</row>
    <row r="442" spans="2:17">
      <c r="B442" s="117"/>
      <c r="C442" s="117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</row>
    <row r="443" spans="2:17">
      <c r="B443" s="117"/>
      <c r="C443" s="117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</row>
    <row r="444" spans="2:17">
      <c r="B444" s="117"/>
      <c r="C444" s="117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</row>
    <row r="445" spans="2:17">
      <c r="B445" s="117"/>
      <c r="C445" s="117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</row>
    <row r="446" spans="2:17">
      <c r="B446" s="117"/>
      <c r="C446" s="117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</row>
    <row r="447" spans="2:17">
      <c r="B447" s="117"/>
      <c r="C447" s="117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</row>
    <row r="448" spans="2:17">
      <c r="B448" s="117"/>
      <c r="C448" s="117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</row>
    <row r="449" spans="2:17">
      <c r="B449" s="117"/>
      <c r="C449" s="117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</row>
    <row r="450" spans="2:17">
      <c r="B450" s="117"/>
      <c r="C450" s="117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</row>
    <row r="451" spans="2:17">
      <c r="B451" s="117"/>
      <c r="C451" s="117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</row>
    <row r="452" spans="2:17">
      <c r="B452" s="117"/>
      <c r="C452" s="117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</row>
    <row r="453" spans="2:17">
      <c r="B453" s="117"/>
      <c r="C453" s="117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</row>
    <row r="454" spans="2:17">
      <c r="B454" s="117"/>
      <c r="C454" s="117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</row>
    <row r="455" spans="2:17">
      <c r="B455" s="117"/>
      <c r="C455" s="117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</row>
    <row r="456" spans="2:17">
      <c r="B456" s="117"/>
      <c r="C456" s="117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</row>
    <row r="457" spans="2:17">
      <c r="B457" s="117"/>
      <c r="C457" s="117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</row>
    <row r="458" spans="2:17">
      <c r="B458" s="117"/>
      <c r="C458" s="117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</row>
    <row r="459" spans="2:17">
      <c r="B459" s="117"/>
      <c r="C459" s="117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</row>
    <row r="460" spans="2:17">
      <c r="B460" s="117"/>
      <c r="C460" s="117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</row>
    <row r="461" spans="2:17">
      <c r="B461" s="117"/>
      <c r="C461" s="117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</row>
    <row r="462" spans="2:17">
      <c r="B462" s="117"/>
      <c r="C462" s="117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</row>
    <row r="463" spans="2:17">
      <c r="B463" s="117"/>
      <c r="C463" s="117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</row>
    <row r="464" spans="2:17">
      <c r="B464" s="117"/>
      <c r="C464" s="117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</row>
    <row r="465" spans="2:17">
      <c r="B465" s="117"/>
      <c r="C465" s="117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</row>
    <row r="466" spans="2:17">
      <c r="B466" s="117"/>
      <c r="C466" s="117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</row>
    <row r="467" spans="2:17">
      <c r="B467" s="117"/>
      <c r="C467" s="117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</row>
    <row r="468" spans="2:17">
      <c r="B468" s="117"/>
      <c r="C468" s="117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</row>
    <row r="469" spans="2:17">
      <c r="B469" s="117"/>
      <c r="C469" s="117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</row>
    <row r="470" spans="2:17">
      <c r="B470" s="117"/>
      <c r="C470" s="117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</row>
    <row r="471" spans="2:17">
      <c r="B471" s="117"/>
      <c r="C471" s="117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</row>
    <row r="472" spans="2:17">
      <c r="B472" s="117"/>
      <c r="C472" s="117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</row>
    <row r="473" spans="2:17">
      <c r="B473" s="117"/>
      <c r="C473" s="117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</row>
    <row r="474" spans="2:17">
      <c r="B474" s="117"/>
      <c r="C474" s="117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</row>
    <row r="475" spans="2:17">
      <c r="B475" s="117"/>
      <c r="C475" s="117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</row>
    <row r="476" spans="2:17">
      <c r="B476" s="117"/>
      <c r="C476" s="117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</row>
    <row r="477" spans="2:17">
      <c r="B477" s="117"/>
      <c r="C477" s="117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</row>
    <row r="478" spans="2:17">
      <c r="B478" s="117"/>
      <c r="C478" s="117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</row>
    <row r="479" spans="2:17">
      <c r="B479" s="117"/>
      <c r="C479" s="117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</row>
    <row r="480" spans="2:17">
      <c r="B480" s="117"/>
      <c r="C480" s="117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</row>
    <row r="481" spans="2:17">
      <c r="B481" s="117"/>
      <c r="C481" s="117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</row>
    <row r="482" spans="2:17">
      <c r="B482" s="117"/>
      <c r="C482" s="117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</row>
    <row r="483" spans="2:17">
      <c r="B483" s="117"/>
      <c r="C483" s="117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</row>
    <row r="484" spans="2:17">
      <c r="B484" s="117"/>
      <c r="C484" s="117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</row>
    <row r="485" spans="2:17">
      <c r="B485" s="117"/>
      <c r="C485" s="117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</row>
    <row r="486" spans="2:17">
      <c r="B486" s="117"/>
      <c r="C486" s="117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</row>
    <row r="487" spans="2:17">
      <c r="B487" s="117"/>
      <c r="C487" s="117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</row>
    <row r="488" spans="2:17">
      <c r="B488" s="117"/>
      <c r="C488" s="117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</row>
    <row r="489" spans="2:17">
      <c r="B489" s="117"/>
      <c r="C489" s="117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</row>
    <row r="490" spans="2:17">
      <c r="B490" s="117"/>
      <c r="C490" s="117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</row>
    <row r="491" spans="2:17">
      <c r="B491" s="117"/>
      <c r="C491" s="117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</row>
    <row r="492" spans="2:17">
      <c r="B492" s="117"/>
      <c r="C492" s="117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</row>
    <row r="493" spans="2:17">
      <c r="B493" s="117"/>
      <c r="C493" s="117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</row>
    <row r="494" spans="2:17">
      <c r="B494" s="117"/>
      <c r="C494" s="117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</row>
    <row r="495" spans="2:17">
      <c r="B495" s="117"/>
      <c r="C495" s="117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</row>
    <row r="496" spans="2:17">
      <c r="B496" s="117"/>
      <c r="C496" s="117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</row>
    <row r="497" spans="2:17">
      <c r="B497" s="117"/>
      <c r="C497" s="117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</row>
    <row r="498" spans="2:17">
      <c r="B498" s="117"/>
      <c r="C498" s="117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</row>
    <row r="499" spans="2:17">
      <c r="B499" s="117"/>
      <c r="C499" s="117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</row>
    <row r="500" spans="2:17">
      <c r="B500" s="117"/>
      <c r="C500" s="117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</row>
    <row r="501" spans="2:17">
      <c r="B501" s="117"/>
      <c r="C501" s="117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</row>
    <row r="502" spans="2:17">
      <c r="B502" s="117"/>
      <c r="C502" s="117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</row>
    <row r="503" spans="2:17">
      <c r="B503" s="117"/>
      <c r="C503" s="117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</row>
    <row r="504" spans="2:17">
      <c r="B504" s="117"/>
      <c r="C504" s="117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</row>
    <row r="505" spans="2:17">
      <c r="B505" s="117"/>
      <c r="C505" s="117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</row>
    <row r="506" spans="2:17">
      <c r="B506" s="117"/>
      <c r="C506" s="117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</row>
    <row r="507" spans="2:17">
      <c r="B507" s="117"/>
      <c r="C507" s="117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</row>
    <row r="508" spans="2:17">
      <c r="B508" s="117"/>
      <c r="C508" s="117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</row>
    <row r="509" spans="2:17">
      <c r="B509" s="117"/>
      <c r="C509" s="117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</row>
    <row r="510" spans="2:17">
      <c r="B510" s="117"/>
      <c r="C510" s="117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</row>
    <row r="511" spans="2:17">
      <c r="B511" s="117"/>
      <c r="C511" s="117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</row>
    <row r="512" spans="2:17">
      <c r="B512" s="117"/>
      <c r="C512" s="117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</row>
    <row r="513" spans="2:17">
      <c r="B513" s="117"/>
      <c r="C513" s="117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</row>
    <row r="514" spans="2:17">
      <c r="B514" s="117"/>
      <c r="C514" s="117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</row>
    <row r="515" spans="2:17">
      <c r="B515" s="117"/>
      <c r="C515" s="117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</row>
    <row r="516" spans="2:17">
      <c r="B516" s="117"/>
      <c r="C516" s="117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</row>
    <row r="517" spans="2:17">
      <c r="B517" s="117"/>
      <c r="C517" s="117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</row>
    <row r="518" spans="2:17">
      <c r="B518" s="117"/>
      <c r="C518" s="117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</row>
    <row r="519" spans="2:17">
      <c r="B519" s="117"/>
      <c r="C519" s="117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</row>
    <row r="520" spans="2:17">
      <c r="B520" s="117"/>
      <c r="C520" s="117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</row>
    <row r="521" spans="2:17">
      <c r="B521" s="117"/>
      <c r="C521" s="117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</row>
    <row r="522" spans="2:17">
      <c r="B522" s="117"/>
      <c r="C522" s="117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</row>
    <row r="523" spans="2:17">
      <c r="B523" s="117"/>
      <c r="C523" s="117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</row>
    <row r="524" spans="2:17">
      <c r="B524" s="117"/>
      <c r="C524" s="117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</row>
    <row r="525" spans="2:17">
      <c r="B525" s="117"/>
      <c r="C525" s="117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</row>
    <row r="526" spans="2:17">
      <c r="B526" s="117"/>
      <c r="C526" s="117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</row>
    <row r="527" spans="2:17">
      <c r="B527" s="117"/>
      <c r="C527" s="117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</row>
    <row r="528" spans="2:17">
      <c r="B528" s="117"/>
      <c r="C528" s="117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</row>
    <row r="529" spans="2:17">
      <c r="B529" s="117"/>
      <c r="C529" s="117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</row>
    <row r="530" spans="2:17">
      <c r="B530" s="117"/>
      <c r="C530" s="117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</row>
    <row r="531" spans="2:17">
      <c r="B531" s="117"/>
      <c r="C531" s="117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</row>
    <row r="532" spans="2:17">
      <c r="B532" s="117"/>
      <c r="C532" s="117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</row>
    <row r="533" spans="2:17">
      <c r="B533" s="117"/>
      <c r="C533" s="117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</row>
    <row r="534" spans="2:17">
      <c r="B534" s="117"/>
      <c r="C534" s="117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</row>
    <row r="535" spans="2:17">
      <c r="B535" s="117"/>
      <c r="C535" s="117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</row>
    <row r="536" spans="2:17">
      <c r="B536" s="117"/>
      <c r="C536" s="117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</row>
    <row r="537" spans="2:17">
      <c r="B537" s="117"/>
      <c r="C537" s="117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</row>
    <row r="538" spans="2:17">
      <c r="B538" s="117"/>
      <c r="C538" s="117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</row>
    <row r="539" spans="2:17">
      <c r="B539" s="117"/>
      <c r="C539" s="117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</row>
    <row r="540" spans="2:17">
      <c r="B540" s="117"/>
      <c r="C540" s="117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</row>
    <row r="541" spans="2:17">
      <c r="B541" s="117"/>
      <c r="C541" s="117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</row>
    <row r="542" spans="2:17">
      <c r="B542" s="117"/>
      <c r="C542" s="117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</row>
    <row r="543" spans="2:17">
      <c r="B543" s="117"/>
      <c r="C543" s="117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</row>
    <row r="544" spans="2:17">
      <c r="B544" s="117"/>
      <c r="C544" s="117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</row>
    <row r="545" spans="2:17">
      <c r="B545" s="117"/>
      <c r="C545" s="117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</row>
    <row r="546" spans="2:17">
      <c r="B546" s="117"/>
      <c r="C546" s="117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</row>
    <row r="547" spans="2:17">
      <c r="B547" s="117"/>
      <c r="C547" s="117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</row>
    <row r="548" spans="2:17">
      <c r="B548" s="117"/>
      <c r="C548" s="117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</row>
    <row r="549" spans="2:17">
      <c r="B549" s="117"/>
      <c r="C549" s="117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</row>
    <row r="550" spans="2:17">
      <c r="B550" s="117"/>
      <c r="C550" s="117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</row>
    <row r="551" spans="2:17">
      <c r="B551" s="117"/>
      <c r="C551" s="117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</row>
    <row r="552" spans="2:17">
      <c r="B552" s="117"/>
      <c r="C552" s="117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</row>
    <row r="553" spans="2:17">
      <c r="B553" s="117"/>
      <c r="C553" s="117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</row>
    <row r="554" spans="2:17">
      <c r="B554" s="117"/>
      <c r="C554" s="117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</row>
    <row r="555" spans="2:17">
      <c r="B555" s="117"/>
      <c r="C555" s="117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</row>
    <row r="556" spans="2:17">
      <c r="B556" s="117"/>
      <c r="C556" s="117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</row>
    <row r="557" spans="2:17">
      <c r="B557" s="117"/>
      <c r="C557" s="117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</row>
    <row r="558" spans="2:17">
      <c r="B558" s="117"/>
      <c r="C558" s="117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6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topLeftCell="C1" zoomScale="70" zoomScaleNormal="70" workbookViewId="0">
      <selection activeCell="AA112" sqref="AA112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60.140625" style="2" bestFit="1" customWidth="1"/>
    <col min="4" max="4" width="17.85546875" style="2" customWidth="1"/>
    <col min="5" max="5" width="11.28515625" style="2" bestFit="1" customWidth="1"/>
    <col min="6" max="6" width="7.28515625" style="1" bestFit="1" customWidth="1"/>
    <col min="7" max="7" width="16.85546875" style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42578125" style="1" bestFit="1" customWidth="1"/>
    <col min="13" max="13" width="8" style="1" bestFit="1" customWidth="1"/>
    <col min="14" max="14" width="11.42578125" style="1" bestFit="1" customWidth="1"/>
    <col min="15" max="15" width="8.140625" style="1" bestFit="1" customWidth="1"/>
    <col min="16" max="17" width="10" style="1" bestFit="1" customWidth="1"/>
    <col min="18" max="18" width="9" style="1" customWidth="1"/>
    <col min="19" max="21" width="9.140625" style="1"/>
    <col min="22" max="22" width="21.42578125" style="1" customWidth="1"/>
    <col min="23" max="16384" width="9.140625" style="1"/>
  </cols>
  <sheetData>
    <row r="1" spans="2:18">
      <c r="B1" s="46" t="s">
        <v>141</v>
      </c>
      <c r="C1" s="67" t="s" vm="1">
        <v>223</v>
      </c>
    </row>
    <row r="2" spans="2:18">
      <c r="B2" s="46" t="s">
        <v>140</v>
      </c>
      <c r="C2" s="67" t="s">
        <v>224</v>
      </c>
    </row>
    <row r="3" spans="2:18">
      <c r="B3" s="46" t="s">
        <v>142</v>
      </c>
      <c r="C3" s="67" t="s">
        <v>225</v>
      </c>
    </row>
    <row r="4" spans="2:18">
      <c r="B4" s="46" t="s">
        <v>143</v>
      </c>
      <c r="C4" s="67">
        <v>9454</v>
      </c>
    </row>
    <row r="6" spans="2:18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s="3" customFormat="1" ht="78.75">
      <c r="B7" s="47" t="s">
        <v>111</v>
      </c>
      <c r="C7" s="48" t="s">
        <v>183</v>
      </c>
      <c r="D7" s="48" t="s">
        <v>44</v>
      </c>
      <c r="E7" s="48" t="s">
        <v>112</v>
      </c>
      <c r="F7" s="48" t="s">
        <v>14</v>
      </c>
      <c r="G7" s="48" t="s">
        <v>99</v>
      </c>
      <c r="H7" s="48" t="s">
        <v>66</v>
      </c>
      <c r="I7" s="48" t="s">
        <v>17</v>
      </c>
      <c r="J7" s="48" t="s">
        <v>222</v>
      </c>
      <c r="K7" s="48" t="s">
        <v>98</v>
      </c>
      <c r="L7" s="48" t="s">
        <v>35</v>
      </c>
      <c r="M7" s="48" t="s">
        <v>18</v>
      </c>
      <c r="N7" s="48" t="s">
        <v>199</v>
      </c>
      <c r="O7" s="48" t="s">
        <v>198</v>
      </c>
      <c r="P7" s="48" t="s">
        <v>106</v>
      </c>
      <c r="Q7" s="48" t="s">
        <v>144</v>
      </c>
      <c r="R7" s="50" t="s">
        <v>146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206</v>
      </c>
      <c r="O8" s="15"/>
      <c r="P8" s="15" t="s">
        <v>202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108</v>
      </c>
      <c r="R9" s="19" t="s">
        <v>109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5.1663490593400914</v>
      </c>
      <c r="J10" s="69"/>
      <c r="K10" s="69"/>
      <c r="L10" s="69"/>
      <c r="M10" s="90">
        <v>2.7237280943686434E-2</v>
      </c>
      <c r="N10" s="77"/>
      <c r="O10" s="79"/>
      <c r="P10" s="77">
        <f>P11+P108</f>
        <v>2760.5592322010007</v>
      </c>
      <c r="Q10" s="78">
        <f>P10/$P$10</f>
        <v>1</v>
      </c>
      <c r="R10" s="78">
        <f>P10/'סכום נכסי הקרן'!$C$42</f>
        <v>3.7555012338853201E-2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6.5668037869364255</v>
      </c>
      <c r="J11" s="71"/>
      <c r="K11" s="71"/>
      <c r="L11" s="71"/>
      <c r="M11" s="91">
        <v>2.2290872269434377E-2</v>
      </c>
      <c r="N11" s="80"/>
      <c r="O11" s="82"/>
      <c r="P11" s="80">
        <f>P12+P33</f>
        <v>1037.0446022010005</v>
      </c>
      <c r="Q11" s="81">
        <f t="shared" ref="Q11:Q31" si="0">P11/$P$10</f>
        <v>0.37566468058508651</v>
      </c>
      <c r="R11" s="81">
        <f>P11/'סכום נכסי הקרן'!$C$42</f>
        <v>1.4108091714644269E-2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7.9686047710927923</v>
      </c>
      <c r="J12" s="71"/>
      <c r="K12" s="71"/>
      <c r="L12" s="71"/>
      <c r="M12" s="91">
        <v>1.8084816488870292E-2</v>
      </c>
      <c r="N12" s="80"/>
      <c r="O12" s="82"/>
      <c r="P12" s="80">
        <f>SUM(P13:P31)</f>
        <v>296.67897755200005</v>
      </c>
      <c r="Q12" s="81">
        <f t="shared" si="0"/>
        <v>0.10747060743755792</v>
      </c>
      <c r="R12" s="81">
        <f>P12/'סכום נכסי הקרן'!$C$42</f>
        <v>4.0360599883815362E-3</v>
      </c>
    </row>
    <row r="13" spans="2:18">
      <c r="B13" s="129" t="s">
        <v>2444</v>
      </c>
      <c r="C13" s="86" t="s">
        <v>2398</v>
      </c>
      <c r="D13" s="73">
        <v>6028</v>
      </c>
      <c r="E13" s="73"/>
      <c r="F13" s="73" t="s">
        <v>641</v>
      </c>
      <c r="G13" s="101">
        <v>43100</v>
      </c>
      <c r="H13" s="73"/>
      <c r="I13" s="83">
        <v>9.3199999997651783</v>
      </c>
      <c r="J13" s="86" t="s">
        <v>28</v>
      </c>
      <c r="K13" s="86" t="s">
        <v>128</v>
      </c>
      <c r="L13" s="87">
        <v>3.099999999882589E-2</v>
      </c>
      <c r="M13" s="87">
        <v>3.099999999882589E-2</v>
      </c>
      <c r="N13" s="83">
        <v>8370.6333660000018</v>
      </c>
      <c r="O13" s="85">
        <v>101.75</v>
      </c>
      <c r="P13" s="83">
        <v>8.5171194500000027</v>
      </c>
      <c r="Q13" s="84">
        <f t="shared" si="0"/>
        <v>3.0852877020897257E-3</v>
      </c>
      <c r="R13" s="84">
        <f>P13/'סכום נכסי הקרן'!$C$42</f>
        <v>1.1586801772089167E-4</v>
      </c>
    </row>
    <row r="14" spans="2:18">
      <c r="B14" s="129" t="s">
        <v>2444</v>
      </c>
      <c r="C14" s="86" t="s">
        <v>2398</v>
      </c>
      <c r="D14" s="73">
        <v>6869</v>
      </c>
      <c r="E14" s="73"/>
      <c r="F14" s="73" t="s">
        <v>641</v>
      </c>
      <c r="G14" s="101">
        <v>43555</v>
      </c>
      <c r="H14" s="73"/>
      <c r="I14" s="83">
        <v>4.7000000005564173</v>
      </c>
      <c r="J14" s="86" t="s">
        <v>28</v>
      </c>
      <c r="K14" s="86" t="s">
        <v>128</v>
      </c>
      <c r="L14" s="87">
        <v>3.1000000004769292E-2</v>
      </c>
      <c r="M14" s="87">
        <v>3.1000000004769292E-2</v>
      </c>
      <c r="N14" s="83">
        <v>2235.3389830000001</v>
      </c>
      <c r="O14" s="85">
        <v>112.56</v>
      </c>
      <c r="P14" s="83">
        <v>2.5160975580000002</v>
      </c>
      <c r="Q14" s="84">
        <f t="shared" si="0"/>
        <v>9.1144487270932762E-4</v>
      </c>
      <c r="R14" s="84">
        <f>P14/'סכום נכסי הקרן'!$C$42</f>
        <v>3.4229323440783278E-5</v>
      </c>
    </row>
    <row r="15" spans="2:18">
      <c r="B15" s="129" t="s">
        <v>2444</v>
      </c>
      <c r="C15" s="86" t="s">
        <v>2398</v>
      </c>
      <c r="D15" s="73">
        <v>6870</v>
      </c>
      <c r="E15" s="73"/>
      <c r="F15" s="73" t="s">
        <v>641</v>
      </c>
      <c r="G15" s="101">
        <v>43555</v>
      </c>
      <c r="H15" s="73"/>
      <c r="I15" s="83">
        <v>6.6300000001017594</v>
      </c>
      <c r="J15" s="86" t="s">
        <v>28</v>
      </c>
      <c r="K15" s="86" t="s">
        <v>128</v>
      </c>
      <c r="L15" s="87">
        <v>1.2200000000334901E-2</v>
      </c>
      <c r="M15" s="87">
        <v>1.2200000000334901E-2</v>
      </c>
      <c r="N15" s="83">
        <v>22896.643632000007</v>
      </c>
      <c r="O15" s="85">
        <v>101.72</v>
      </c>
      <c r="P15" s="83">
        <v>23.290465103000003</v>
      </c>
      <c r="Q15" s="84">
        <f t="shared" si="0"/>
        <v>8.4368648320689923E-3</v>
      </c>
      <c r="R15" s="84">
        <f>P15/'סכום נכסי הקרן'!$C$42</f>
        <v>3.168465628695876E-4</v>
      </c>
    </row>
    <row r="16" spans="2:18">
      <c r="B16" s="129" t="s">
        <v>2444</v>
      </c>
      <c r="C16" s="86" t="s">
        <v>2398</v>
      </c>
      <c r="D16" s="73">
        <v>6868</v>
      </c>
      <c r="E16" s="73"/>
      <c r="F16" s="73" t="s">
        <v>641</v>
      </c>
      <c r="G16" s="101">
        <v>43555</v>
      </c>
      <c r="H16" s="73"/>
      <c r="I16" s="83">
        <v>6.3599999989590073</v>
      </c>
      <c r="J16" s="86" t="s">
        <v>28</v>
      </c>
      <c r="K16" s="86" t="s">
        <v>128</v>
      </c>
      <c r="L16" s="87">
        <v>2.6299999997308799E-2</v>
      </c>
      <c r="M16" s="87">
        <v>2.6299999997308799E-2</v>
      </c>
      <c r="N16" s="83">
        <v>3063.4052810000007</v>
      </c>
      <c r="O16" s="85">
        <v>110.38</v>
      </c>
      <c r="P16" s="83">
        <v>3.3813863570000002</v>
      </c>
      <c r="Q16" s="84">
        <f t="shared" si="0"/>
        <v>1.2248917964002579E-3</v>
      </c>
      <c r="R16" s="84">
        <f>P16/'סכום נכסי הקרן'!$C$42</f>
        <v>4.600082652757174E-5</v>
      </c>
    </row>
    <row r="17" spans="2:18">
      <c r="B17" s="129" t="s">
        <v>2444</v>
      </c>
      <c r="C17" s="86" t="s">
        <v>2398</v>
      </c>
      <c r="D17" s="73">
        <v>6867</v>
      </c>
      <c r="E17" s="73"/>
      <c r="F17" s="73" t="s">
        <v>641</v>
      </c>
      <c r="G17" s="101">
        <v>43555</v>
      </c>
      <c r="H17" s="73"/>
      <c r="I17" s="83">
        <v>6.4099999997780763</v>
      </c>
      <c r="J17" s="86" t="s">
        <v>28</v>
      </c>
      <c r="K17" s="86" t="s">
        <v>128</v>
      </c>
      <c r="L17" s="87">
        <v>1.7399999998920369E-2</v>
      </c>
      <c r="M17" s="87">
        <v>1.7399999998920369E-2</v>
      </c>
      <c r="N17" s="83">
        <v>7798.822685000001</v>
      </c>
      <c r="O17" s="85">
        <v>106.89</v>
      </c>
      <c r="P17" s="83">
        <v>8.336160585</v>
      </c>
      <c r="Q17" s="84">
        <f t="shared" si="0"/>
        <v>3.0197361780038888E-3</v>
      </c>
      <c r="R17" s="84">
        <f>P17/'סכום נכסי הקרן'!$C$42</f>
        <v>1.1340622942501745E-4</v>
      </c>
    </row>
    <row r="18" spans="2:18">
      <c r="B18" s="129" t="s">
        <v>2444</v>
      </c>
      <c r="C18" s="86" t="s">
        <v>2398</v>
      </c>
      <c r="D18" s="73">
        <v>6866</v>
      </c>
      <c r="E18" s="73"/>
      <c r="F18" s="73" t="s">
        <v>641</v>
      </c>
      <c r="G18" s="101">
        <v>43555</v>
      </c>
      <c r="H18" s="73"/>
      <c r="I18" s="83">
        <v>7.2199999997702742</v>
      </c>
      <c r="J18" s="86" t="s">
        <v>28</v>
      </c>
      <c r="K18" s="86" t="s">
        <v>128</v>
      </c>
      <c r="L18" s="87">
        <v>4.3999999997895636E-3</v>
      </c>
      <c r="M18" s="87">
        <v>4.3999999997895636E-3</v>
      </c>
      <c r="N18" s="83">
        <v>10865.940255000001</v>
      </c>
      <c r="O18" s="85">
        <v>104.96</v>
      </c>
      <c r="P18" s="83">
        <v>11.404888811999999</v>
      </c>
      <c r="Q18" s="84">
        <f t="shared" si="0"/>
        <v>4.1313689918208545E-3</v>
      </c>
      <c r="R18" s="84">
        <f>P18/'סכום נכסי הקרן'!$C$42</f>
        <v>1.5515361346418768E-4</v>
      </c>
    </row>
    <row r="19" spans="2:18">
      <c r="B19" s="129" t="s">
        <v>2444</v>
      </c>
      <c r="C19" s="86" t="s">
        <v>2398</v>
      </c>
      <c r="D19" s="73">
        <v>6865</v>
      </c>
      <c r="E19" s="73"/>
      <c r="F19" s="73" t="s">
        <v>641</v>
      </c>
      <c r="G19" s="101">
        <v>43555</v>
      </c>
      <c r="H19" s="73"/>
      <c r="I19" s="83">
        <v>4.7999999996886782</v>
      </c>
      <c r="J19" s="86" t="s">
        <v>28</v>
      </c>
      <c r="K19" s="86" t="s">
        <v>128</v>
      </c>
      <c r="L19" s="87">
        <v>1.8499999998862478E-2</v>
      </c>
      <c r="M19" s="87">
        <v>1.8499999998862478E-2</v>
      </c>
      <c r="N19" s="83">
        <v>7252.7208820000014</v>
      </c>
      <c r="O19" s="85">
        <v>115.15</v>
      </c>
      <c r="P19" s="83">
        <v>8.3515089270000029</v>
      </c>
      <c r="Q19" s="84">
        <f t="shared" si="0"/>
        <v>3.0252960449398958E-3</v>
      </c>
      <c r="R19" s="84">
        <f>P19/'סכום נכסי הקרן'!$C$42</f>
        <v>1.1361503029640157E-4</v>
      </c>
    </row>
    <row r="20" spans="2:18">
      <c r="B20" s="129" t="s">
        <v>2444</v>
      </c>
      <c r="C20" s="86" t="s">
        <v>2398</v>
      </c>
      <c r="D20" s="73">
        <v>5212</v>
      </c>
      <c r="E20" s="73"/>
      <c r="F20" s="73" t="s">
        <v>641</v>
      </c>
      <c r="G20" s="101">
        <v>42643</v>
      </c>
      <c r="H20" s="73"/>
      <c r="I20" s="83">
        <v>8.4899999997991333</v>
      </c>
      <c r="J20" s="86" t="s">
        <v>28</v>
      </c>
      <c r="K20" s="86" t="s">
        <v>128</v>
      </c>
      <c r="L20" s="87">
        <v>1.7099999999617393E-2</v>
      </c>
      <c r="M20" s="87">
        <v>1.7099999999617393E-2</v>
      </c>
      <c r="N20" s="83">
        <v>20909.510780000004</v>
      </c>
      <c r="O20" s="85">
        <v>100</v>
      </c>
      <c r="P20" s="83">
        <v>20.909510780000005</v>
      </c>
      <c r="Q20" s="84">
        <f t="shared" si="0"/>
        <v>7.5743749802929606E-3</v>
      </c>
      <c r="R20" s="84">
        <f>P20/'סכום נכסי הקרן'!$C$42</f>
        <v>2.8445574584400307E-4</v>
      </c>
    </row>
    <row r="21" spans="2:18">
      <c r="B21" s="129" t="s">
        <v>2444</v>
      </c>
      <c r="C21" s="86" t="s">
        <v>2398</v>
      </c>
      <c r="D21" s="73">
        <v>5211</v>
      </c>
      <c r="E21" s="73"/>
      <c r="F21" s="73" t="s">
        <v>641</v>
      </c>
      <c r="G21" s="101">
        <v>42643</v>
      </c>
      <c r="H21" s="73"/>
      <c r="I21" s="83">
        <v>5.6500000000120885</v>
      </c>
      <c r="J21" s="86" t="s">
        <v>28</v>
      </c>
      <c r="K21" s="86" t="s">
        <v>128</v>
      </c>
      <c r="L21" s="87">
        <v>2.4600000000241772E-2</v>
      </c>
      <c r="M21" s="87">
        <v>2.4600000000241772E-2</v>
      </c>
      <c r="N21" s="83">
        <v>19143.110131000005</v>
      </c>
      <c r="O21" s="85">
        <v>108.03</v>
      </c>
      <c r="P21" s="83">
        <v>20.680301875000005</v>
      </c>
      <c r="Q21" s="84">
        <f t="shared" si="0"/>
        <v>7.491345099127451E-3</v>
      </c>
      <c r="R21" s="84">
        <f>P21/'סכום נכסי הקרן'!$C$42</f>
        <v>2.8133755763233884E-4</v>
      </c>
    </row>
    <row r="22" spans="2:18">
      <c r="B22" s="129" t="s">
        <v>2444</v>
      </c>
      <c r="C22" s="86" t="s">
        <v>2398</v>
      </c>
      <c r="D22" s="73">
        <v>6027</v>
      </c>
      <c r="E22" s="73"/>
      <c r="F22" s="73" t="s">
        <v>641</v>
      </c>
      <c r="G22" s="101">
        <v>43100</v>
      </c>
      <c r="H22" s="73"/>
      <c r="I22" s="83">
        <v>10.069999999905566</v>
      </c>
      <c r="J22" s="86" t="s">
        <v>28</v>
      </c>
      <c r="K22" s="86" t="s">
        <v>128</v>
      </c>
      <c r="L22" s="87">
        <v>1.6799999999805665E-2</v>
      </c>
      <c r="M22" s="87">
        <v>1.6799999999805665E-2</v>
      </c>
      <c r="N22" s="83">
        <v>32340.268264000002</v>
      </c>
      <c r="O22" s="85">
        <v>101.83</v>
      </c>
      <c r="P22" s="83">
        <v>32.932095173</v>
      </c>
      <c r="Q22" s="84">
        <f t="shared" si="0"/>
        <v>1.1929501381045593E-2</v>
      </c>
      <c r="R22" s="84">
        <f>P22/'סכום נכסי הקרן'!$C$42</f>
        <v>4.4801257156153353E-4</v>
      </c>
    </row>
    <row r="23" spans="2:18">
      <c r="B23" s="129" t="s">
        <v>2444</v>
      </c>
      <c r="C23" s="86" t="s">
        <v>2398</v>
      </c>
      <c r="D23" s="73">
        <v>5025</v>
      </c>
      <c r="E23" s="73"/>
      <c r="F23" s="73" t="s">
        <v>641</v>
      </c>
      <c r="G23" s="101">
        <v>42551</v>
      </c>
      <c r="H23" s="73"/>
      <c r="I23" s="83">
        <v>9.449999999997571</v>
      </c>
      <c r="J23" s="86" t="s">
        <v>28</v>
      </c>
      <c r="K23" s="86" t="s">
        <v>128</v>
      </c>
      <c r="L23" s="87">
        <v>1.9600000000077743E-2</v>
      </c>
      <c r="M23" s="87">
        <v>1.9600000000077743E-2</v>
      </c>
      <c r="N23" s="83">
        <v>20890.238052000004</v>
      </c>
      <c r="O23" s="85">
        <v>98.52</v>
      </c>
      <c r="P23" s="83">
        <v>20.581062529000004</v>
      </c>
      <c r="Q23" s="84">
        <f t="shared" si="0"/>
        <v>7.4553960983444181E-3</v>
      </c>
      <c r="R23" s="84">
        <f>P23/'סכום נכסי הקרן'!$C$42</f>
        <v>2.7998749246436263E-4</v>
      </c>
    </row>
    <row r="24" spans="2:18">
      <c r="B24" s="129" t="s">
        <v>2444</v>
      </c>
      <c r="C24" s="86" t="s">
        <v>2398</v>
      </c>
      <c r="D24" s="73">
        <v>5024</v>
      </c>
      <c r="E24" s="73"/>
      <c r="F24" s="73" t="s">
        <v>641</v>
      </c>
      <c r="G24" s="101">
        <v>42551</v>
      </c>
      <c r="H24" s="73"/>
      <c r="I24" s="83">
        <v>6.8300000001989698</v>
      </c>
      <c r="J24" s="86" t="s">
        <v>28</v>
      </c>
      <c r="K24" s="86" t="s">
        <v>128</v>
      </c>
      <c r="L24" s="87">
        <v>2.5600000000624668E-2</v>
      </c>
      <c r="M24" s="87">
        <v>2.5600000000624668E-2</v>
      </c>
      <c r="N24" s="83">
        <v>15348.998254000002</v>
      </c>
      <c r="O24" s="85">
        <v>112.64</v>
      </c>
      <c r="P24" s="83">
        <v>17.289111632000004</v>
      </c>
      <c r="Q24" s="84">
        <f t="shared" si="0"/>
        <v>6.2629018897070914E-3</v>
      </c>
      <c r="R24" s="84">
        <f>P24/'סכום נכסי הקרן'!$C$42</f>
        <v>2.3520335774497684E-4</v>
      </c>
    </row>
    <row r="25" spans="2:18">
      <c r="B25" s="129" t="s">
        <v>2444</v>
      </c>
      <c r="C25" s="86" t="s">
        <v>2398</v>
      </c>
      <c r="D25" s="73">
        <v>6026</v>
      </c>
      <c r="E25" s="73"/>
      <c r="F25" s="73" t="s">
        <v>641</v>
      </c>
      <c r="G25" s="101">
        <v>43100</v>
      </c>
      <c r="H25" s="73"/>
      <c r="I25" s="83">
        <v>7.6199999999592354</v>
      </c>
      <c r="J25" s="86" t="s">
        <v>28</v>
      </c>
      <c r="K25" s="86" t="s">
        <v>128</v>
      </c>
      <c r="L25" s="87">
        <v>2.3499999999978764E-2</v>
      </c>
      <c r="M25" s="87">
        <v>2.3499999999978764E-2</v>
      </c>
      <c r="N25" s="83">
        <v>42382.500734000008</v>
      </c>
      <c r="O25" s="85">
        <v>111.13</v>
      </c>
      <c r="P25" s="83">
        <v>47.097507194999999</v>
      </c>
      <c r="Q25" s="84">
        <f t="shared" si="0"/>
        <v>1.7060857323988314E-2</v>
      </c>
      <c r="R25" s="84">
        <f>P25/'סכום נכסי הקרן'!$C$42</f>
        <v>6.407207073137951E-4</v>
      </c>
    </row>
    <row r="26" spans="2:18">
      <c r="B26" s="129" t="s">
        <v>2444</v>
      </c>
      <c r="C26" s="86" t="s">
        <v>2398</v>
      </c>
      <c r="D26" s="73">
        <v>5023</v>
      </c>
      <c r="E26" s="73"/>
      <c r="F26" s="73" t="s">
        <v>641</v>
      </c>
      <c r="G26" s="101">
        <v>42551</v>
      </c>
      <c r="H26" s="73"/>
      <c r="I26" s="83">
        <v>9.47000000025532</v>
      </c>
      <c r="J26" s="86" t="s">
        <v>28</v>
      </c>
      <c r="K26" s="86" t="s">
        <v>128</v>
      </c>
      <c r="L26" s="87">
        <v>1.4000000000433973E-2</v>
      </c>
      <c r="M26" s="87">
        <v>1.4000000000433973E-2</v>
      </c>
      <c r="N26" s="83">
        <v>13868.791694000003</v>
      </c>
      <c r="O26" s="85">
        <v>99.69</v>
      </c>
      <c r="P26" s="83">
        <v>13.825792201000002</v>
      </c>
      <c r="Q26" s="84">
        <f t="shared" si="0"/>
        <v>5.008330210678604E-3</v>
      </c>
      <c r="R26" s="84">
        <f>P26/'סכום נכסי הקרן'!$C$42</f>
        <v>1.8808790285908619E-4</v>
      </c>
    </row>
    <row r="27" spans="2:18">
      <c r="B27" s="129" t="s">
        <v>2444</v>
      </c>
      <c r="C27" s="86" t="s">
        <v>2398</v>
      </c>
      <c r="D27" s="73">
        <v>5210</v>
      </c>
      <c r="E27" s="73"/>
      <c r="F27" s="73" t="s">
        <v>641</v>
      </c>
      <c r="G27" s="101">
        <v>42643</v>
      </c>
      <c r="H27" s="73"/>
      <c r="I27" s="83">
        <v>8.6000000003031154</v>
      </c>
      <c r="J27" s="86" t="s">
        <v>28</v>
      </c>
      <c r="K27" s="86" t="s">
        <v>128</v>
      </c>
      <c r="L27" s="87">
        <v>7.1999999999326405E-3</v>
      </c>
      <c r="M27" s="87">
        <v>7.1999999999326405E-3</v>
      </c>
      <c r="N27" s="83">
        <v>11268.188399000002</v>
      </c>
      <c r="O27" s="85">
        <v>105.4</v>
      </c>
      <c r="P27" s="83">
        <v>11.876665564000003</v>
      </c>
      <c r="Q27" s="84">
        <f t="shared" si="0"/>
        <v>4.3022679700050158E-3</v>
      </c>
      <c r="R27" s="84">
        <f>P27/'סכום נכסי הקרן'!$C$42</f>
        <v>1.6157172669859125E-4</v>
      </c>
    </row>
    <row r="28" spans="2:18">
      <c r="B28" s="129" t="s">
        <v>2444</v>
      </c>
      <c r="C28" s="86" t="s">
        <v>2398</v>
      </c>
      <c r="D28" s="73">
        <v>6025</v>
      </c>
      <c r="E28" s="73"/>
      <c r="F28" s="73" t="s">
        <v>641</v>
      </c>
      <c r="G28" s="101">
        <v>43100</v>
      </c>
      <c r="H28" s="73"/>
      <c r="I28" s="83">
        <v>10.040000000357022</v>
      </c>
      <c r="J28" s="86" t="s">
        <v>28</v>
      </c>
      <c r="K28" s="86" t="s">
        <v>128</v>
      </c>
      <c r="L28" s="87">
        <v>1.1000000000209191E-2</v>
      </c>
      <c r="M28" s="87">
        <v>1.1000000000209191E-2</v>
      </c>
      <c r="N28" s="83">
        <v>13288.450053000002</v>
      </c>
      <c r="O28" s="85">
        <v>107.92</v>
      </c>
      <c r="P28" s="83">
        <v>14.338066054</v>
      </c>
      <c r="Q28" s="84">
        <f t="shared" si="0"/>
        <v>5.1938990791254372E-3</v>
      </c>
      <c r="R28" s="84">
        <f>P28/'סכום נכסי הקרן'!$C$42</f>
        <v>1.9505694400331403E-4</v>
      </c>
    </row>
    <row r="29" spans="2:18">
      <c r="B29" s="129" t="s">
        <v>2444</v>
      </c>
      <c r="C29" s="86" t="s">
        <v>2398</v>
      </c>
      <c r="D29" s="73">
        <v>5022</v>
      </c>
      <c r="E29" s="73"/>
      <c r="F29" s="73" t="s">
        <v>641</v>
      </c>
      <c r="G29" s="101">
        <v>42551</v>
      </c>
      <c r="H29" s="73"/>
      <c r="I29" s="83">
        <v>7.9500000001056845</v>
      </c>
      <c r="J29" s="86" t="s">
        <v>28</v>
      </c>
      <c r="K29" s="86" t="s">
        <v>128</v>
      </c>
      <c r="L29" s="87">
        <v>1.850000000041355E-2</v>
      </c>
      <c r="M29" s="87">
        <v>1.850000000041355E-2</v>
      </c>
      <c r="N29" s="83">
        <v>10096.003211000001</v>
      </c>
      <c r="O29" s="85">
        <v>107.78</v>
      </c>
      <c r="P29" s="83">
        <v>10.881469403000001</v>
      </c>
      <c r="Q29" s="84">
        <f t="shared" si="0"/>
        <v>3.9417626965113795E-3</v>
      </c>
      <c r="R29" s="84">
        <f>P29/'סכום נכסי הקרן'!$C$42</f>
        <v>1.4803294670431613E-4</v>
      </c>
    </row>
    <row r="30" spans="2:18">
      <c r="B30" s="129" t="s">
        <v>2444</v>
      </c>
      <c r="C30" s="86" t="s">
        <v>2398</v>
      </c>
      <c r="D30" s="73">
        <v>6024</v>
      </c>
      <c r="E30" s="73"/>
      <c r="F30" s="73" t="s">
        <v>641</v>
      </c>
      <c r="G30" s="101">
        <v>43100</v>
      </c>
      <c r="H30" s="73"/>
      <c r="I30" s="83">
        <v>8.6100000002410972</v>
      </c>
      <c r="J30" s="86" t="s">
        <v>28</v>
      </c>
      <c r="K30" s="86" t="s">
        <v>128</v>
      </c>
      <c r="L30" s="87">
        <v>1.3000000000604901E-2</v>
      </c>
      <c r="M30" s="87">
        <v>1.3000000000604901E-2</v>
      </c>
      <c r="N30" s="83">
        <v>10209.209122000002</v>
      </c>
      <c r="O30" s="85">
        <v>113.35</v>
      </c>
      <c r="P30" s="83">
        <v>11.571032724</v>
      </c>
      <c r="Q30" s="84">
        <f t="shared" si="0"/>
        <v>4.1915538667048951E-3</v>
      </c>
      <c r="R30" s="84">
        <f>P30/'סכום נכסי הקרן'!$C$42</f>
        <v>1.5741385718307015E-4</v>
      </c>
    </row>
    <row r="31" spans="2:18">
      <c r="B31" s="129" t="s">
        <v>2444</v>
      </c>
      <c r="C31" s="86" t="s">
        <v>2398</v>
      </c>
      <c r="D31" s="73">
        <v>5209</v>
      </c>
      <c r="E31" s="73"/>
      <c r="F31" s="73" t="s">
        <v>641</v>
      </c>
      <c r="G31" s="101">
        <v>42643</v>
      </c>
      <c r="H31" s="73"/>
      <c r="I31" s="83">
        <v>6.7999999998876257</v>
      </c>
      <c r="J31" s="86" t="s">
        <v>28</v>
      </c>
      <c r="K31" s="86" t="s">
        <v>128</v>
      </c>
      <c r="L31" s="87">
        <v>1.5699999999887627E-2</v>
      </c>
      <c r="M31" s="87">
        <v>1.5699999999887627E-2</v>
      </c>
      <c r="N31" s="83">
        <v>8234.9926300000006</v>
      </c>
      <c r="O31" s="85">
        <v>108.06</v>
      </c>
      <c r="P31" s="83">
        <v>8.8987356300000009</v>
      </c>
      <c r="Q31" s="84">
        <f t="shared" si="0"/>
        <v>3.223526423993814E-3</v>
      </c>
      <c r="R31" s="84">
        <f>P31/'סכום נכסי הקרן'!$C$42</f>
        <v>1.2105957462770701E-4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37</v>
      </c>
      <c r="C33" s="71"/>
      <c r="D33" s="71"/>
      <c r="E33" s="71"/>
      <c r="F33" s="71"/>
      <c r="G33" s="71"/>
      <c r="H33" s="71"/>
      <c r="I33" s="80">
        <v>6.0050563225234521</v>
      </c>
      <c r="J33" s="71"/>
      <c r="K33" s="71"/>
      <c r="L33" s="71"/>
      <c r="M33" s="91">
        <v>2.3976376272225011E-2</v>
      </c>
      <c r="N33" s="80"/>
      <c r="O33" s="82"/>
      <c r="P33" s="80">
        <f>SUM(P34:P106)</f>
        <v>740.36562464900055</v>
      </c>
      <c r="Q33" s="81">
        <f t="shared" ref="Q33:Q96" si="1">P33/$P$10</f>
        <v>0.26819407314752858</v>
      </c>
      <c r="R33" s="81">
        <f>P33/'סכום נכסי הקרן'!$C$42</f>
        <v>1.0072031726262734E-2</v>
      </c>
    </row>
    <row r="34" spans="2:18">
      <c r="B34" s="129" t="s">
        <v>2445</v>
      </c>
      <c r="C34" s="86" t="s">
        <v>2398</v>
      </c>
      <c r="D34" s="73">
        <v>6686</v>
      </c>
      <c r="E34" s="73"/>
      <c r="F34" s="73" t="s">
        <v>1852</v>
      </c>
      <c r="G34" s="101">
        <v>43471</v>
      </c>
      <c r="H34" s="73" t="s">
        <v>2397</v>
      </c>
      <c r="I34" s="83">
        <v>0.26999999999082985</v>
      </c>
      <c r="J34" s="86" t="s">
        <v>124</v>
      </c>
      <c r="K34" s="86" t="s">
        <v>128</v>
      </c>
      <c r="L34" s="87">
        <v>2.2970000000000001E-2</v>
      </c>
      <c r="M34" s="87">
        <v>1.3699999999978838E-2</v>
      </c>
      <c r="N34" s="83">
        <v>28130.603414000008</v>
      </c>
      <c r="O34" s="85">
        <v>100.79</v>
      </c>
      <c r="P34" s="83">
        <v>28.352836338000003</v>
      </c>
      <c r="Q34" s="84">
        <f t="shared" si="1"/>
        <v>1.0270685739061E-2</v>
      </c>
      <c r="R34" s="84">
        <f>P34/'סכום נכסי הקרן'!$C$42</f>
        <v>3.8571572965891946E-4</v>
      </c>
    </row>
    <row r="35" spans="2:18">
      <c r="B35" s="129" t="s">
        <v>2446</v>
      </c>
      <c r="C35" s="86" t="s">
        <v>2399</v>
      </c>
      <c r="D35" s="73">
        <v>11898602</v>
      </c>
      <c r="E35" s="73"/>
      <c r="F35" s="73" t="s">
        <v>480</v>
      </c>
      <c r="G35" s="101">
        <v>43431</v>
      </c>
      <c r="H35" s="73" t="s">
        <v>311</v>
      </c>
      <c r="I35" s="83">
        <v>9.41</v>
      </c>
      <c r="J35" s="86" t="s">
        <v>427</v>
      </c>
      <c r="K35" s="86" t="s">
        <v>128</v>
      </c>
      <c r="L35" s="87">
        <v>3.9599999999999996E-2</v>
      </c>
      <c r="M35" s="87">
        <v>2.4900000000000002E-2</v>
      </c>
      <c r="N35" s="83">
        <v>1821.4000000000003</v>
      </c>
      <c r="O35" s="85">
        <v>114.56</v>
      </c>
      <c r="P35" s="83">
        <v>2.0866000000000002</v>
      </c>
      <c r="Q35" s="84">
        <f t="shared" si="1"/>
        <v>7.5586133985480503E-4</v>
      </c>
      <c r="R35" s="84">
        <f>P35/'סכום נכסי הקרן'!$C$42</f>
        <v>2.8386381944709315E-5</v>
      </c>
    </row>
    <row r="36" spans="2:18">
      <c r="B36" s="129" t="s">
        <v>2446</v>
      </c>
      <c r="C36" s="86" t="s">
        <v>2399</v>
      </c>
      <c r="D36" s="73">
        <v>11898601</v>
      </c>
      <c r="E36" s="73"/>
      <c r="F36" s="73" t="s">
        <v>480</v>
      </c>
      <c r="G36" s="101">
        <v>43276</v>
      </c>
      <c r="H36" s="73" t="s">
        <v>311</v>
      </c>
      <c r="I36" s="83">
        <v>9.4799999999999986</v>
      </c>
      <c r="J36" s="86" t="s">
        <v>427</v>
      </c>
      <c r="K36" s="86" t="s">
        <v>128</v>
      </c>
      <c r="L36" s="87">
        <v>3.56E-2</v>
      </c>
      <c r="M36" s="87">
        <v>2.5999999999999995E-2</v>
      </c>
      <c r="N36" s="83">
        <v>1816.5700000000004</v>
      </c>
      <c r="O36" s="85">
        <v>109.51</v>
      </c>
      <c r="P36" s="83">
        <v>1.9893300000000005</v>
      </c>
      <c r="Q36" s="84">
        <f t="shared" si="1"/>
        <v>7.2062572568453917E-4</v>
      </c>
      <c r="R36" s="84">
        <f>P36/'סכום נכסי הקרן'!$C$42</f>
        <v>2.7063108019777911E-5</v>
      </c>
    </row>
    <row r="37" spans="2:18">
      <c r="B37" s="129" t="s">
        <v>2446</v>
      </c>
      <c r="C37" s="86" t="s">
        <v>2399</v>
      </c>
      <c r="D37" s="73">
        <v>11898600</v>
      </c>
      <c r="E37" s="73"/>
      <c r="F37" s="73" t="s">
        <v>480</v>
      </c>
      <c r="G37" s="101">
        <v>43222</v>
      </c>
      <c r="H37" s="73" t="s">
        <v>311</v>
      </c>
      <c r="I37" s="83">
        <v>9.4799999999999986</v>
      </c>
      <c r="J37" s="86" t="s">
        <v>427</v>
      </c>
      <c r="K37" s="86" t="s">
        <v>128</v>
      </c>
      <c r="L37" s="87">
        <v>3.5200000000000002E-2</v>
      </c>
      <c r="M37" s="87">
        <v>2.6099999999999998E-2</v>
      </c>
      <c r="N37" s="83">
        <v>8681.6600000000017</v>
      </c>
      <c r="O37" s="85">
        <v>110.03</v>
      </c>
      <c r="P37" s="83">
        <v>9.5524400000000025</v>
      </c>
      <c r="Q37" s="84">
        <f t="shared" si="1"/>
        <v>3.4603278526227524E-3</v>
      </c>
      <c r="R37" s="84">
        <f>P37/'סכום נכסי הקרן'!$C$42</f>
        <v>1.2995265520172484E-4</v>
      </c>
    </row>
    <row r="38" spans="2:18">
      <c r="B38" s="129" t="s">
        <v>2446</v>
      </c>
      <c r="C38" s="86" t="s">
        <v>2399</v>
      </c>
      <c r="D38" s="73">
        <v>11898611</v>
      </c>
      <c r="E38" s="73"/>
      <c r="F38" s="73" t="s">
        <v>480</v>
      </c>
      <c r="G38" s="101">
        <v>43922</v>
      </c>
      <c r="H38" s="73" t="s">
        <v>311</v>
      </c>
      <c r="I38" s="83">
        <v>9.7799999999999994</v>
      </c>
      <c r="J38" s="86" t="s">
        <v>427</v>
      </c>
      <c r="K38" s="86" t="s">
        <v>128</v>
      </c>
      <c r="L38" s="87">
        <v>3.0699999999999998E-2</v>
      </c>
      <c r="M38" s="87">
        <v>1.9900000000000001E-2</v>
      </c>
      <c r="N38" s="83">
        <v>2091.1400000000003</v>
      </c>
      <c r="O38" s="85">
        <v>111</v>
      </c>
      <c r="P38" s="83">
        <v>2.32117</v>
      </c>
      <c r="Q38" s="84">
        <f t="shared" si="1"/>
        <v>8.4083325324967777E-4</v>
      </c>
      <c r="R38" s="84">
        <f>P38/'סכום נכסי הקרן'!$C$42</f>
        <v>3.1577503200709724E-5</v>
      </c>
    </row>
    <row r="39" spans="2:18">
      <c r="B39" s="129" t="s">
        <v>2446</v>
      </c>
      <c r="C39" s="86" t="s">
        <v>2399</v>
      </c>
      <c r="D39" s="73">
        <v>11898612</v>
      </c>
      <c r="E39" s="73"/>
      <c r="F39" s="73" t="s">
        <v>480</v>
      </c>
      <c r="G39" s="101">
        <v>43978</v>
      </c>
      <c r="H39" s="73" t="s">
        <v>311</v>
      </c>
      <c r="I39" s="83">
        <v>9.7100000000000026</v>
      </c>
      <c r="J39" s="86" t="s">
        <v>427</v>
      </c>
      <c r="K39" s="86" t="s">
        <v>128</v>
      </c>
      <c r="L39" s="87">
        <v>2.6000000000000002E-2</v>
      </c>
      <c r="M39" s="87">
        <v>2.6700000000000008E-2</v>
      </c>
      <c r="N39" s="83">
        <v>878.25000000000011</v>
      </c>
      <c r="O39" s="85">
        <v>99.58</v>
      </c>
      <c r="P39" s="83">
        <v>0.87455999999999989</v>
      </c>
      <c r="Q39" s="84">
        <f t="shared" si="1"/>
        <v>3.1680537399761247E-4</v>
      </c>
      <c r="R39" s="84">
        <f>P39/'סכום נכסי הקרן'!$C$42</f>
        <v>1.1897629729495337E-5</v>
      </c>
    </row>
    <row r="40" spans="2:18">
      <c r="B40" s="129" t="s">
        <v>2446</v>
      </c>
      <c r="C40" s="86" t="s">
        <v>2399</v>
      </c>
      <c r="D40" s="73">
        <v>11898613</v>
      </c>
      <c r="E40" s="73"/>
      <c r="F40" s="73" t="s">
        <v>480</v>
      </c>
      <c r="G40" s="101">
        <v>44010</v>
      </c>
      <c r="H40" s="73" t="s">
        <v>311</v>
      </c>
      <c r="I40" s="83">
        <v>9.8299999999999983</v>
      </c>
      <c r="J40" s="86" t="s">
        <v>427</v>
      </c>
      <c r="K40" s="86" t="s">
        <v>128</v>
      </c>
      <c r="L40" s="87">
        <v>2.5000000000000001E-2</v>
      </c>
      <c r="M40" s="87">
        <v>2.3699999999999995E-2</v>
      </c>
      <c r="N40" s="83">
        <v>1377.4400000000003</v>
      </c>
      <c r="O40" s="85">
        <v>101.54</v>
      </c>
      <c r="P40" s="83">
        <v>1.3986500000000004</v>
      </c>
      <c r="Q40" s="84">
        <f t="shared" si="1"/>
        <v>5.0665458784046927E-4</v>
      </c>
      <c r="R40" s="84">
        <f>P40/'סכום נכסי הקרן'!$C$42</f>
        <v>1.9027419297885406E-5</v>
      </c>
    </row>
    <row r="41" spans="2:18">
      <c r="B41" s="129" t="s">
        <v>2446</v>
      </c>
      <c r="C41" s="86" t="s">
        <v>2399</v>
      </c>
      <c r="D41" s="73">
        <v>11898603</v>
      </c>
      <c r="E41" s="73"/>
      <c r="F41" s="73" t="s">
        <v>480</v>
      </c>
      <c r="G41" s="101">
        <v>43500</v>
      </c>
      <c r="H41" s="73" t="s">
        <v>311</v>
      </c>
      <c r="I41" s="83">
        <v>9.5300000000000011</v>
      </c>
      <c r="J41" s="86" t="s">
        <v>427</v>
      </c>
      <c r="K41" s="86" t="s">
        <v>128</v>
      </c>
      <c r="L41" s="87">
        <v>3.7499999999999999E-2</v>
      </c>
      <c r="M41" s="87">
        <v>2.2799999999999997E-2</v>
      </c>
      <c r="N41" s="83">
        <v>3420.6600000000008</v>
      </c>
      <c r="O41" s="85">
        <v>114.69</v>
      </c>
      <c r="P41" s="83">
        <v>3.9231500000000006</v>
      </c>
      <c r="Q41" s="84">
        <f t="shared" si="1"/>
        <v>1.4211432068682922E-3</v>
      </c>
      <c r="R41" s="84">
        <f>P41/'סכום נכסי הקרן'!$C$42</f>
        <v>5.3371050669216118E-5</v>
      </c>
    </row>
    <row r="42" spans="2:18">
      <c r="B42" s="129" t="s">
        <v>2446</v>
      </c>
      <c r="C42" s="86" t="s">
        <v>2399</v>
      </c>
      <c r="D42" s="73">
        <v>11898604</v>
      </c>
      <c r="E42" s="73"/>
      <c r="F42" s="73" t="s">
        <v>480</v>
      </c>
      <c r="G42" s="101">
        <v>43556</v>
      </c>
      <c r="H42" s="73" t="s">
        <v>311</v>
      </c>
      <c r="I42" s="83">
        <v>9.620000000000001</v>
      </c>
      <c r="J42" s="86" t="s">
        <v>427</v>
      </c>
      <c r="K42" s="86" t="s">
        <v>128</v>
      </c>
      <c r="L42" s="87">
        <v>3.3500000000000002E-2</v>
      </c>
      <c r="M42" s="87">
        <v>2.3E-2</v>
      </c>
      <c r="N42" s="83">
        <v>3452.9000000000005</v>
      </c>
      <c r="O42" s="85">
        <v>110.59</v>
      </c>
      <c r="P42" s="83">
        <v>3.8185700000000007</v>
      </c>
      <c r="Q42" s="84">
        <f t="shared" si="1"/>
        <v>1.3832595785149828E-3</v>
      </c>
      <c r="R42" s="84">
        <f>P42/'סכום נכסי הקרן'!$C$42</f>
        <v>5.1948330538967052E-5</v>
      </c>
    </row>
    <row r="43" spans="2:18">
      <c r="B43" s="129" t="s">
        <v>2446</v>
      </c>
      <c r="C43" s="86" t="s">
        <v>2399</v>
      </c>
      <c r="D43" s="73">
        <v>11898606</v>
      </c>
      <c r="E43" s="73"/>
      <c r="F43" s="73" t="s">
        <v>480</v>
      </c>
      <c r="G43" s="101">
        <v>43647</v>
      </c>
      <c r="H43" s="73" t="s">
        <v>311</v>
      </c>
      <c r="I43" s="83">
        <v>9.57</v>
      </c>
      <c r="J43" s="86" t="s">
        <v>427</v>
      </c>
      <c r="K43" s="86" t="s">
        <v>128</v>
      </c>
      <c r="L43" s="87">
        <v>3.2000000000000001E-2</v>
      </c>
      <c r="M43" s="87">
        <v>2.64E-2</v>
      </c>
      <c r="N43" s="83">
        <v>3206.5500000000006</v>
      </c>
      <c r="O43" s="85">
        <v>105.67</v>
      </c>
      <c r="P43" s="83">
        <v>3.3883600000000005</v>
      </c>
      <c r="Q43" s="84">
        <f t="shared" si="1"/>
        <v>1.2274179667930735E-3</v>
      </c>
      <c r="R43" s="84">
        <f>P43/'סכום נכסי הקרן'!$C$42</f>
        <v>4.6095696887843979E-5</v>
      </c>
    </row>
    <row r="44" spans="2:18">
      <c r="B44" s="129" t="s">
        <v>2446</v>
      </c>
      <c r="C44" s="86" t="s">
        <v>2399</v>
      </c>
      <c r="D44" s="73">
        <v>11898607</v>
      </c>
      <c r="E44" s="73"/>
      <c r="F44" s="73" t="s">
        <v>480</v>
      </c>
      <c r="G44" s="101">
        <v>43703</v>
      </c>
      <c r="H44" s="73" t="s">
        <v>311</v>
      </c>
      <c r="I44" s="83">
        <v>9.73</v>
      </c>
      <c r="J44" s="86" t="s">
        <v>427</v>
      </c>
      <c r="K44" s="86" t="s">
        <v>128</v>
      </c>
      <c r="L44" s="87">
        <v>2.6800000000000001E-2</v>
      </c>
      <c r="M44" s="87">
        <v>2.53E-2</v>
      </c>
      <c r="N44" s="83">
        <v>228.00000000000003</v>
      </c>
      <c r="O44" s="85">
        <v>101.71</v>
      </c>
      <c r="P44" s="83">
        <v>0.23190000000000002</v>
      </c>
      <c r="Q44" s="84">
        <f t="shared" si="1"/>
        <v>8.4004718063993713E-5</v>
      </c>
      <c r="R44" s="84">
        <f>P44/'סכום נכסי הקרן'!$C$42</f>
        <v>3.154798223415168E-6</v>
      </c>
    </row>
    <row r="45" spans="2:18">
      <c r="B45" s="129" t="s">
        <v>2446</v>
      </c>
      <c r="C45" s="86" t="s">
        <v>2399</v>
      </c>
      <c r="D45" s="73">
        <v>11898608</v>
      </c>
      <c r="E45" s="73"/>
      <c r="F45" s="73" t="s">
        <v>480</v>
      </c>
      <c r="G45" s="101">
        <v>43740</v>
      </c>
      <c r="H45" s="73" t="s">
        <v>311</v>
      </c>
      <c r="I45" s="83">
        <v>9.620000000000001</v>
      </c>
      <c r="J45" s="86" t="s">
        <v>427</v>
      </c>
      <c r="K45" s="86" t="s">
        <v>128</v>
      </c>
      <c r="L45" s="87">
        <v>2.7300000000000001E-2</v>
      </c>
      <c r="M45" s="87">
        <v>2.9100000000000001E-2</v>
      </c>
      <c r="N45" s="83">
        <v>3368.9200000000005</v>
      </c>
      <c r="O45" s="85">
        <v>98.59</v>
      </c>
      <c r="P45" s="83">
        <v>3.3214200000000007</v>
      </c>
      <c r="Q45" s="84">
        <f t="shared" si="1"/>
        <v>1.2031692568870635E-3</v>
      </c>
      <c r="R45" s="84">
        <f>P45/'סכום נכסי הקרן'!$C$42</f>
        <v>4.5185036288122506E-5</v>
      </c>
    </row>
    <row r="46" spans="2:18">
      <c r="B46" s="129" t="s">
        <v>2446</v>
      </c>
      <c r="C46" s="86" t="s">
        <v>2399</v>
      </c>
      <c r="D46" s="73">
        <v>11898609</v>
      </c>
      <c r="E46" s="73"/>
      <c r="F46" s="73" t="s">
        <v>480</v>
      </c>
      <c r="G46" s="101">
        <v>43831</v>
      </c>
      <c r="H46" s="73" t="s">
        <v>311</v>
      </c>
      <c r="I46" s="83">
        <v>9.56</v>
      </c>
      <c r="J46" s="86" t="s">
        <v>427</v>
      </c>
      <c r="K46" s="86" t="s">
        <v>128</v>
      </c>
      <c r="L46" s="87">
        <v>2.6800000000000001E-2</v>
      </c>
      <c r="M46" s="87">
        <v>3.15E-2</v>
      </c>
      <c r="N46" s="83">
        <v>3497.0300000000007</v>
      </c>
      <c r="O46" s="85">
        <v>95.93</v>
      </c>
      <c r="P46" s="83">
        <v>3.3547000000000007</v>
      </c>
      <c r="Q46" s="84">
        <f t="shared" si="1"/>
        <v>1.215224785206036E-3</v>
      </c>
      <c r="R46" s="84">
        <f>P46/'סכום נכסי הקרן'!$C$42</f>
        <v>4.5637781802892908E-5</v>
      </c>
    </row>
    <row r="47" spans="2:18">
      <c r="B47" s="129" t="s">
        <v>2447</v>
      </c>
      <c r="C47" s="86" t="s">
        <v>2399</v>
      </c>
      <c r="D47" s="73">
        <v>7936</v>
      </c>
      <c r="E47" s="73"/>
      <c r="F47" s="73" t="s">
        <v>2400</v>
      </c>
      <c r="G47" s="101">
        <v>44087</v>
      </c>
      <c r="H47" s="73" t="s">
        <v>2397</v>
      </c>
      <c r="I47" s="83">
        <v>6.7400000000360993</v>
      </c>
      <c r="J47" s="86" t="s">
        <v>363</v>
      </c>
      <c r="K47" s="86" t="s">
        <v>128</v>
      </c>
      <c r="L47" s="87">
        <v>1.7947999999999999E-2</v>
      </c>
      <c r="M47" s="87">
        <v>1.8500000000451235E-2</v>
      </c>
      <c r="N47" s="83">
        <v>11099.540938000002</v>
      </c>
      <c r="O47" s="85">
        <v>99.83</v>
      </c>
      <c r="P47" s="83">
        <v>11.080671590000001</v>
      </c>
      <c r="Q47" s="84">
        <f t="shared" si="1"/>
        <v>4.0139227808437044E-3</v>
      </c>
      <c r="R47" s="84">
        <f>P47/'סכום נכסי הקרן'!$C$42</f>
        <v>1.5074291956178925E-4</v>
      </c>
    </row>
    <row r="48" spans="2:18">
      <c r="B48" s="129" t="s">
        <v>2447</v>
      </c>
      <c r="C48" s="86" t="s">
        <v>2399</v>
      </c>
      <c r="D48" s="73">
        <v>7937</v>
      </c>
      <c r="E48" s="73"/>
      <c r="F48" s="73" t="s">
        <v>2400</v>
      </c>
      <c r="G48" s="101">
        <v>44087</v>
      </c>
      <c r="H48" s="73" t="s">
        <v>2397</v>
      </c>
      <c r="I48" s="83">
        <v>10.279999998165325</v>
      </c>
      <c r="J48" s="86" t="s">
        <v>363</v>
      </c>
      <c r="K48" s="86" t="s">
        <v>128</v>
      </c>
      <c r="L48" s="87">
        <v>2.8999999999999998E-2</v>
      </c>
      <c r="M48" s="87">
        <v>2.9099999995472876E-2</v>
      </c>
      <c r="N48" s="83">
        <v>1672.7484920000002</v>
      </c>
      <c r="O48" s="85">
        <v>100.36</v>
      </c>
      <c r="P48" s="83">
        <v>1.6787704360000002</v>
      </c>
      <c r="Q48" s="84">
        <f t="shared" si="1"/>
        <v>6.0812693907006385E-4</v>
      </c>
      <c r="R48" s="84">
        <f>P48/'סכום נכסי הקרן'!$C$42</f>
        <v>2.2838214700365275E-5</v>
      </c>
    </row>
    <row r="49" spans="2:18">
      <c r="B49" s="129" t="s">
        <v>2448</v>
      </c>
      <c r="C49" s="86" t="s">
        <v>2398</v>
      </c>
      <c r="D49" s="73">
        <v>472710</v>
      </c>
      <c r="E49" s="73"/>
      <c r="F49" s="73" t="s">
        <v>2400</v>
      </c>
      <c r="G49" s="101">
        <v>42901</v>
      </c>
      <c r="H49" s="73" t="s">
        <v>2397</v>
      </c>
      <c r="I49" s="83">
        <v>2.030000000028056</v>
      </c>
      <c r="J49" s="86" t="s">
        <v>152</v>
      </c>
      <c r="K49" s="86" t="s">
        <v>128</v>
      </c>
      <c r="L49" s="87">
        <v>0.04</v>
      </c>
      <c r="M49" s="87">
        <v>1.7500000000212547E-2</v>
      </c>
      <c r="N49" s="83">
        <v>22232.920208</v>
      </c>
      <c r="O49" s="85">
        <v>105.81</v>
      </c>
      <c r="P49" s="83">
        <v>23.524652378000003</v>
      </c>
      <c r="Q49" s="84">
        <f t="shared" si="1"/>
        <v>8.5216981050769691E-3</v>
      </c>
      <c r="R49" s="84">
        <f>P49/'סכום נכסי הקרן'!$C$42</f>
        <v>3.2003247748414753E-4</v>
      </c>
    </row>
    <row r="50" spans="2:18">
      <c r="B50" s="129" t="s">
        <v>2449</v>
      </c>
      <c r="C50" s="86" t="s">
        <v>2399</v>
      </c>
      <c r="D50" s="73">
        <v>74006127</v>
      </c>
      <c r="E50" s="73"/>
      <c r="F50" s="73" t="s">
        <v>2400</v>
      </c>
      <c r="G50" s="101">
        <v>44074</v>
      </c>
      <c r="H50" s="73" t="s">
        <v>2397</v>
      </c>
      <c r="I50" s="83">
        <v>11.479999999999999</v>
      </c>
      <c r="J50" s="86" t="s">
        <v>427</v>
      </c>
      <c r="K50" s="86" t="s">
        <v>128</v>
      </c>
      <c r="L50" s="87">
        <v>2.35E-2</v>
      </c>
      <c r="M50" s="87">
        <v>2.7099999999999999E-2</v>
      </c>
      <c r="N50" s="83">
        <v>34552.76</v>
      </c>
      <c r="O50" s="85">
        <v>96.75</v>
      </c>
      <c r="P50" s="83">
        <v>33.429790000000011</v>
      </c>
      <c r="Q50" s="84">
        <f t="shared" si="1"/>
        <v>1.2109789063771095E-2</v>
      </c>
      <c r="R50" s="84">
        <f>P50/'סכום נכסי הקרן'!$C$42</f>
        <v>4.5478327771083301E-4</v>
      </c>
    </row>
    <row r="51" spans="2:18">
      <c r="B51" s="129" t="s">
        <v>2450</v>
      </c>
      <c r="C51" s="86" t="s">
        <v>2398</v>
      </c>
      <c r="D51" s="73">
        <v>7970</v>
      </c>
      <c r="E51" s="73"/>
      <c r="F51" s="73" t="s">
        <v>2400</v>
      </c>
      <c r="G51" s="101">
        <v>44098</v>
      </c>
      <c r="H51" s="73" t="s">
        <v>2397</v>
      </c>
      <c r="I51" s="83">
        <v>10.159999999587145</v>
      </c>
      <c r="J51" s="86" t="s">
        <v>363</v>
      </c>
      <c r="K51" s="86" t="s">
        <v>128</v>
      </c>
      <c r="L51" s="87">
        <v>1.8500000000000003E-2</v>
      </c>
      <c r="M51" s="87">
        <v>1.9399999999202434E-2</v>
      </c>
      <c r="N51" s="83">
        <v>4294.772922000001</v>
      </c>
      <c r="O51" s="85">
        <v>99.26</v>
      </c>
      <c r="P51" s="83">
        <v>4.2629917110000006</v>
      </c>
      <c r="Q51" s="84">
        <f t="shared" si="1"/>
        <v>1.5442493177735973E-3</v>
      </c>
      <c r="R51" s="84">
        <f>P51/'סכום נכסי הקרן'!$C$42</f>
        <v>5.7994302183253078E-5</v>
      </c>
    </row>
    <row r="52" spans="2:18">
      <c r="B52" s="129" t="s">
        <v>2450</v>
      </c>
      <c r="C52" s="86" t="s">
        <v>2398</v>
      </c>
      <c r="D52" s="73">
        <v>7699</v>
      </c>
      <c r="E52" s="73"/>
      <c r="F52" s="73" t="s">
        <v>2400</v>
      </c>
      <c r="G52" s="101">
        <v>43977</v>
      </c>
      <c r="H52" s="73" t="s">
        <v>2397</v>
      </c>
      <c r="I52" s="83">
        <v>10.150000000269491</v>
      </c>
      <c r="J52" s="86" t="s">
        <v>363</v>
      </c>
      <c r="K52" s="86" t="s">
        <v>128</v>
      </c>
      <c r="L52" s="87">
        <v>1.908E-2</v>
      </c>
      <c r="M52" s="87">
        <v>1.8300000000801901E-2</v>
      </c>
      <c r="N52" s="83">
        <v>7542.0402520000007</v>
      </c>
      <c r="O52" s="85">
        <v>100.86</v>
      </c>
      <c r="P52" s="83">
        <v>7.6069020330000026</v>
      </c>
      <c r="Q52" s="84">
        <f t="shared" si="1"/>
        <v>2.7555655913004992E-3</v>
      </c>
      <c r="R52" s="84">
        <f>P52/'סכום נכסי הקרן'!$C$42</f>
        <v>1.0348529978180955E-4</v>
      </c>
    </row>
    <row r="53" spans="2:18">
      <c r="B53" s="129" t="s">
        <v>2450</v>
      </c>
      <c r="C53" s="86" t="s">
        <v>2398</v>
      </c>
      <c r="D53" s="73">
        <v>7567</v>
      </c>
      <c r="E53" s="73"/>
      <c r="F53" s="73" t="s">
        <v>2400</v>
      </c>
      <c r="G53" s="101">
        <v>43919</v>
      </c>
      <c r="H53" s="73" t="s">
        <v>2397</v>
      </c>
      <c r="I53" s="83">
        <v>9.8400000003451051</v>
      </c>
      <c r="J53" s="86" t="s">
        <v>363</v>
      </c>
      <c r="K53" s="86" t="s">
        <v>128</v>
      </c>
      <c r="L53" s="87">
        <v>2.69E-2</v>
      </c>
      <c r="M53" s="87">
        <v>1.6599999999784308E-2</v>
      </c>
      <c r="N53" s="83">
        <v>4190.0223650000007</v>
      </c>
      <c r="O53" s="85">
        <v>110.65</v>
      </c>
      <c r="P53" s="83">
        <v>4.6362597350000003</v>
      </c>
      <c r="Q53" s="84">
        <f t="shared" si="1"/>
        <v>1.6794639582152703E-3</v>
      </c>
      <c r="R53" s="84">
        <f>P53/'סכום נכסי הקרן'!$C$42</f>
        <v>6.3072289673433713E-5</v>
      </c>
    </row>
    <row r="54" spans="2:18">
      <c r="B54" s="129" t="s">
        <v>2450</v>
      </c>
      <c r="C54" s="86" t="s">
        <v>2398</v>
      </c>
      <c r="D54" s="73">
        <v>7856</v>
      </c>
      <c r="E54" s="73"/>
      <c r="F54" s="73" t="s">
        <v>2400</v>
      </c>
      <c r="G54" s="101">
        <v>44041</v>
      </c>
      <c r="H54" s="73" t="s">
        <v>2397</v>
      </c>
      <c r="I54" s="83">
        <v>10.140000000223418</v>
      </c>
      <c r="J54" s="86" t="s">
        <v>363</v>
      </c>
      <c r="K54" s="86" t="s">
        <v>128</v>
      </c>
      <c r="L54" s="87">
        <v>1.9220000000000001E-2</v>
      </c>
      <c r="M54" s="87">
        <v>1.9000000000000003E-2</v>
      </c>
      <c r="N54" s="83">
        <v>5342.2785120000008</v>
      </c>
      <c r="O54" s="85">
        <v>100.54</v>
      </c>
      <c r="P54" s="83">
        <v>5.3711269200000009</v>
      </c>
      <c r="Q54" s="84">
        <f t="shared" si="1"/>
        <v>1.9456662466603145E-3</v>
      </c>
      <c r="R54" s="84">
        <f>P54/'סכום נכסי הקרן'!$C$42</f>
        <v>7.3069519900618312E-5</v>
      </c>
    </row>
    <row r="55" spans="2:18">
      <c r="B55" s="129" t="s">
        <v>2450</v>
      </c>
      <c r="C55" s="86" t="s">
        <v>2398</v>
      </c>
      <c r="D55" s="73">
        <v>7566</v>
      </c>
      <c r="E55" s="73"/>
      <c r="F55" s="73" t="s">
        <v>2400</v>
      </c>
      <c r="G55" s="101">
        <v>43919</v>
      </c>
      <c r="H55" s="73" t="s">
        <v>2397</v>
      </c>
      <c r="I55" s="83">
        <v>9.4599999998053317</v>
      </c>
      <c r="J55" s="86" t="s">
        <v>363</v>
      </c>
      <c r="K55" s="86" t="s">
        <v>128</v>
      </c>
      <c r="L55" s="87">
        <v>2.69E-2</v>
      </c>
      <c r="M55" s="87">
        <v>1.6499999999459256E-2</v>
      </c>
      <c r="N55" s="83">
        <v>4190.0223640000013</v>
      </c>
      <c r="O55" s="85">
        <v>110.34</v>
      </c>
      <c r="P55" s="83">
        <v>4.6232706650000006</v>
      </c>
      <c r="Q55" s="84">
        <f t="shared" si="1"/>
        <v>1.6747587268083561E-3</v>
      </c>
      <c r="R55" s="84">
        <f>P55/'סכום נכסי הקרן'!$C$42</f>
        <v>6.2895584649889875E-5</v>
      </c>
    </row>
    <row r="56" spans="2:18">
      <c r="B56" s="129" t="s">
        <v>2450</v>
      </c>
      <c r="C56" s="86" t="s">
        <v>2398</v>
      </c>
      <c r="D56" s="73">
        <v>7700</v>
      </c>
      <c r="E56" s="73"/>
      <c r="F56" s="73" t="s">
        <v>2400</v>
      </c>
      <c r="G56" s="101">
        <v>43977</v>
      </c>
      <c r="H56" s="73" t="s">
        <v>2397</v>
      </c>
      <c r="I56" s="83">
        <v>9.7599999996839006</v>
      </c>
      <c r="J56" s="86" t="s">
        <v>363</v>
      </c>
      <c r="K56" s="86" t="s">
        <v>128</v>
      </c>
      <c r="L56" s="87">
        <v>1.8769999999999998E-2</v>
      </c>
      <c r="M56" s="87">
        <v>1.8199999998617065E-2</v>
      </c>
      <c r="N56" s="83">
        <v>5028.0268350000006</v>
      </c>
      <c r="O56" s="85">
        <v>100.67</v>
      </c>
      <c r="P56" s="83">
        <v>5.061714535000001</v>
      </c>
      <c r="Q56" s="84">
        <f t="shared" si="1"/>
        <v>1.8335830204100651E-3</v>
      </c>
      <c r="R56" s="84">
        <f>P56/'סכום נכסי הקרן'!$C$42</f>
        <v>6.8860232955811706E-5</v>
      </c>
    </row>
    <row r="57" spans="2:18">
      <c r="B57" s="129" t="s">
        <v>2450</v>
      </c>
      <c r="C57" s="86" t="s">
        <v>2398</v>
      </c>
      <c r="D57" s="73">
        <v>7855</v>
      </c>
      <c r="E57" s="73"/>
      <c r="F57" s="73" t="s">
        <v>2400</v>
      </c>
      <c r="G57" s="101">
        <v>44041</v>
      </c>
      <c r="H57" s="73" t="s">
        <v>2397</v>
      </c>
      <c r="I57" s="83">
        <v>9.7400000009496157</v>
      </c>
      <c r="J57" s="86" t="s">
        <v>363</v>
      </c>
      <c r="K57" s="86" t="s">
        <v>128</v>
      </c>
      <c r="L57" s="87">
        <v>1.9009999999999999E-2</v>
      </c>
      <c r="M57" s="87">
        <v>1.8800000002619631E-2</v>
      </c>
      <c r="N57" s="83">
        <v>3037.7662130000008</v>
      </c>
      <c r="O57" s="85">
        <v>100.53</v>
      </c>
      <c r="P57" s="83">
        <v>3.0538665150000002</v>
      </c>
      <c r="Q57" s="84">
        <f t="shared" si="1"/>
        <v>1.1062492263805349E-3</v>
      </c>
      <c r="R57" s="84">
        <f>P57/'סכום נכסי הקרן'!$C$42</f>
        <v>4.1545203346567791E-5</v>
      </c>
    </row>
    <row r="58" spans="2:18">
      <c r="B58" s="129" t="s">
        <v>2450</v>
      </c>
      <c r="C58" s="86" t="s">
        <v>2398</v>
      </c>
      <c r="D58" s="73">
        <v>7971</v>
      </c>
      <c r="E58" s="73"/>
      <c r="F58" s="73" t="s">
        <v>2400</v>
      </c>
      <c r="G58" s="101">
        <v>44098</v>
      </c>
      <c r="H58" s="73" t="s">
        <v>2397</v>
      </c>
      <c r="I58" s="83">
        <v>9.7699999990835842</v>
      </c>
      <c r="J58" s="86" t="s">
        <v>363</v>
      </c>
      <c r="K58" s="86" t="s">
        <v>128</v>
      </c>
      <c r="L58" s="87">
        <v>1.822E-2</v>
      </c>
      <c r="M58" s="87">
        <v>1.9099999997397837E-2</v>
      </c>
      <c r="N58" s="83">
        <v>1780.7595040000003</v>
      </c>
      <c r="O58" s="85">
        <v>99.27</v>
      </c>
      <c r="P58" s="83">
        <v>1.7677599060000002</v>
      </c>
      <c r="Q58" s="84">
        <f t="shared" si="1"/>
        <v>6.4036296898819329E-4</v>
      </c>
      <c r="R58" s="84">
        <f>P58/'סכום נכסי הקרן'!$C$42</f>
        <v>2.4048839201696267E-5</v>
      </c>
    </row>
    <row r="59" spans="2:18">
      <c r="B59" s="129" t="s">
        <v>2451</v>
      </c>
      <c r="C59" s="86" t="s">
        <v>2398</v>
      </c>
      <c r="D59" s="73">
        <v>22333</v>
      </c>
      <c r="E59" s="73"/>
      <c r="F59" s="73" t="s">
        <v>2400</v>
      </c>
      <c r="G59" s="101">
        <v>41639</v>
      </c>
      <c r="H59" s="73" t="s">
        <v>2397</v>
      </c>
      <c r="I59" s="83">
        <v>1.7099999999415985</v>
      </c>
      <c r="J59" s="86" t="s">
        <v>123</v>
      </c>
      <c r="K59" s="86" t="s">
        <v>128</v>
      </c>
      <c r="L59" s="87">
        <v>3.7000000000000005E-2</v>
      </c>
      <c r="M59" s="87">
        <v>9.1999999999134788E-3</v>
      </c>
      <c r="N59" s="83">
        <v>13115.443830000002</v>
      </c>
      <c r="O59" s="85">
        <v>105.75</v>
      </c>
      <c r="P59" s="83">
        <v>13.869582211000003</v>
      </c>
      <c r="Q59" s="84">
        <f t="shared" si="1"/>
        <v>5.02419294221836E-3</v>
      </c>
      <c r="R59" s="84">
        <f>P59/'סכום נכסי הקרן'!$C$42</f>
        <v>1.8868362793778967E-4</v>
      </c>
    </row>
    <row r="60" spans="2:18">
      <c r="B60" s="129" t="s">
        <v>2451</v>
      </c>
      <c r="C60" s="86" t="s">
        <v>2398</v>
      </c>
      <c r="D60" s="73">
        <v>22334</v>
      </c>
      <c r="E60" s="73"/>
      <c r="F60" s="73" t="s">
        <v>2400</v>
      </c>
      <c r="G60" s="101">
        <v>42004</v>
      </c>
      <c r="H60" s="73" t="s">
        <v>2397</v>
      </c>
      <c r="I60" s="83">
        <v>2.1799999997806485</v>
      </c>
      <c r="J60" s="86" t="s">
        <v>123</v>
      </c>
      <c r="K60" s="86" t="s">
        <v>128</v>
      </c>
      <c r="L60" s="87">
        <v>3.7000000000000005E-2</v>
      </c>
      <c r="M60" s="87">
        <v>9.3999999990694184E-3</v>
      </c>
      <c r="N60" s="83">
        <v>5620.9045110000006</v>
      </c>
      <c r="O60" s="85">
        <v>107.06</v>
      </c>
      <c r="P60" s="83">
        <v>6.0177405240000006</v>
      </c>
      <c r="Q60" s="84">
        <f t="shared" si="1"/>
        <v>2.1798990776235008E-3</v>
      </c>
      <c r="R60" s="84">
        <f>P60/'סכום נכסי הקרן'!$C$42</f>
        <v>8.1866136757605273E-5</v>
      </c>
    </row>
    <row r="61" spans="2:18">
      <c r="B61" s="129" t="s">
        <v>2451</v>
      </c>
      <c r="C61" s="86" t="s">
        <v>2398</v>
      </c>
      <c r="D61" s="73">
        <v>458870</v>
      </c>
      <c r="E61" s="73"/>
      <c r="F61" s="73" t="s">
        <v>2400</v>
      </c>
      <c r="G61" s="101">
        <v>42759</v>
      </c>
      <c r="H61" s="73" t="s">
        <v>2397</v>
      </c>
      <c r="I61" s="83">
        <v>3.2000000001922109</v>
      </c>
      <c r="J61" s="86" t="s">
        <v>123</v>
      </c>
      <c r="K61" s="86" t="s">
        <v>128</v>
      </c>
      <c r="L61" s="87">
        <v>2.4E-2</v>
      </c>
      <c r="M61" s="87">
        <v>1.0400000001345475E-2</v>
      </c>
      <c r="N61" s="83">
        <v>5953.795884000001</v>
      </c>
      <c r="O61" s="85">
        <v>104.86</v>
      </c>
      <c r="P61" s="83">
        <v>6.2431503040000003</v>
      </c>
      <c r="Q61" s="84">
        <f t="shared" si="1"/>
        <v>2.2615527430731204E-3</v>
      </c>
      <c r="R61" s="84">
        <f>P61/'סכום נכסי הקרן'!$C$42</f>
        <v>8.4932641171078341E-5</v>
      </c>
    </row>
    <row r="62" spans="2:18">
      <c r="B62" s="129" t="s">
        <v>2451</v>
      </c>
      <c r="C62" s="86" t="s">
        <v>2398</v>
      </c>
      <c r="D62" s="73">
        <v>458869</v>
      </c>
      <c r="E62" s="73"/>
      <c r="F62" s="73" t="s">
        <v>2400</v>
      </c>
      <c r="G62" s="101">
        <v>42759</v>
      </c>
      <c r="H62" s="73" t="s">
        <v>2397</v>
      </c>
      <c r="I62" s="83">
        <v>3.1299999999827146</v>
      </c>
      <c r="J62" s="86" t="s">
        <v>123</v>
      </c>
      <c r="K62" s="86" t="s">
        <v>128</v>
      </c>
      <c r="L62" s="87">
        <v>3.8800000000000001E-2</v>
      </c>
      <c r="M62" s="87">
        <v>1.9399999999717161E-2</v>
      </c>
      <c r="N62" s="83">
        <v>5953.795884000001</v>
      </c>
      <c r="O62" s="85">
        <v>106.89</v>
      </c>
      <c r="P62" s="83">
        <v>6.3640121470000013</v>
      </c>
      <c r="Q62" s="84">
        <f t="shared" si="1"/>
        <v>2.3053343948450469E-3</v>
      </c>
      <c r="R62" s="84">
        <f>P62/'סכום נכסי הקרן'!$C$42</f>
        <v>8.6576861643588408E-5</v>
      </c>
    </row>
    <row r="63" spans="2:18">
      <c r="B63" s="129" t="s">
        <v>2452</v>
      </c>
      <c r="C63" s="86" t="s">
        <v>2399</v>
      </c>
      <c r="D63" s="73">
        <v>9912270</v>
      </c>
      <c r="E63" s="73"/>
      <c r="F63" s="73" t="s">
        <v>752</v>
      </c>
      <c r="G63" s="101">
        <v>43801</v>
      </c>
      <c r="H63" s="73" t="s">
        <v>311</v>
      </c>
      <c r="I63" s="83">
        <v>6.4399999999999986</v>
      </c>
      <c r="J63" s="86" t="s">
        <v>427</v>
      </c>
      <c r="K63" s="86" t="s">
        <v>129</v>
      </c>
      <c r="L63" s="87">
        <v>2.3629999999999998E-2</v>
      </c>
      <c r="M63" s="87">
        <v>2.7799999999999998E-2</v>
      </c>
      <c r="N63" s="83">
        <v>43477.09</v>
      </c>
      <c r="O63" s="85">
        <v>97.77</v>
      </c>
      <c r="P63" s="83">
        <v>171.12689000000003</v>
      </c>
      <c r="Q63" s="84">
        <f t="shared" si="1"/>
        <v>6.198993595350611E-2</v>
      </c>
      <c r="R63" s="84">
        <f>P63/'סכום נכסי הקרן'!$C$42</f>
        <v>2.3280328096186415E-3</v>
      </c>
    </row>
    <row r="64" spans="2:18">
      <c r="B64" s="129" t="s">
        <v>2453</v>
      </c>
      <c r="C64" s="86" t="s">
        <v>2398</v>
      </c>
      <c r="D64" s="73">
        <v>7497</v>
      </c>
      <c r="E64" s="73"/>
      <c r="F64" s="73" t="s">
        <v>299</v>
      </c>
      <c r="G64" s="101">
        <v>43902</v>
      </c>
      <c r="H64" s="73" t="s">
        <v>2397</v>
      </c>
      <c r="I64" s="83">
        <v>7.8300000001233974</v>
      </c>
      <c r="J64" s="86" t="s">
        <v>363</v>
      </c>
      <c r="K64" s="86" t="s">
        <v>128</v>
      </c>
      <c r="L64" s="87">
        <v>2.7000000000000003E-2</v>
      </c>
      <c r="M64" s="87">
        <v>1.5400000000085101E-2</v>
      </c>
      <c r="N64" s="83">
        <v>10663.864148000001</v>
      </c>
      <c r="O64" s="85">
        <v>110.19</v>
      </c>
      <c r="P64" s="83">
        <v>11.750511485000002</v>
      </c>
      <c r="Q64" s="84">
        <f t="shared" si="1"/>
        <v>4.2565692298626358E-3</v>
      </c>
      <c r="R64" s="84">
        <f>P64/'סכום נכסי הקרן'!$C$42</f>
        <v>1.5985550994867414E-4</v>
      </c>
    </row>
    <row r="65" spans="2:18">
      <c r="B65" s="129" t="s">
        <v>2453</v>
      </c>
      <c r="C65" s="86" t="s">
        <v>2398</v>
      </c>
      <c r="D65" s="73">
        <v>7583</v>
      </c>
      <c r="E65" s="73"/>
      <c r="F65" s="73" t="s">
        <v>299</v>
      </c>
      <c r="G65" s="101">
        <v>43926</v>
      </c>
      <c r="H65" s="73" t="s">
        <v>2397</v>
      </c>
      <c r="I65" s="83">
        <v>7.8100000043540732</v>
      </c>
      <c r="J65" s="86" t="s">
        <v>363</v>
      </c>
      <c r="K65" s="86" t="s">
        <v>128</v>
      </c>
      <c r="L65" s="87">
        <v>2.7000000000000003E-2</v>
      </c>
      <c r="M65" s="87">
        <v>1.8800000002141347E-2</v>
      </c>
      <c r="N65" s="83">
        <v>521.92846900000006</v>
      </c>
      <c r="O65" s="85">
        <v>107.37</v>
      </c>
      <c r="P65" s="83">
        <v>0.56039457600000009</v>
      </c>
      <c r="Q65" s="84">
        <f t="shared" si="1"/>
        <v>2.0300038103264898E-4</v>
      </c>
      <c r="R65" s="84">
        <f>P65/'סכום נכסי הקרן'!$C$42</f>
        <v>7.6236818144730339E-6</v>
      </c>
    </row>
    <row r="66" spans="2:18">
      <c r="B66" s="129" t="s">
        <v>2453</v>
      </c>
      <c r="C66" s="86" t="s">
        <v>2398</v>
      </c>
      <c r="D66" s="73">
        <v>7658</v>
      </c>
      <c r="E66" s="73"/>
      <c r="F66" s="73" t="s">
        <v>299</v>
      </c>
      <c r="G66" s="101">
        <v>43956</v>
      </c>
      <c r="H66" s="73" t="s">
        <v>2397</v>
      </c>
      <c r="I66" s="83">
        <v>7.780000000126436</v>
      </c>
      <c r="J66" s="86" t="s">
        <v>363</v>
      </c>
      <c r="K66" s="86" t="s">
        <v>128</v>
      </c>
      <c r="L66" s="87">
        <v>2.7000000000000003E-2</v>
      </c>
      <c r="M66" s="87">
        <v>2.3200000005057491E-2</v>
      </c>
      <c r="N66" s="83">
        <v>761.7312280000001</v>
      </c>
      <c r="O66" s="85">
        <v>103.83</v>
      </c>
      <c r="P66" s="83">
        <v>0.79090550500000023</v>
      </c>
      <c r="Q66" s="84">
        <f t="shared" si="1"/>
        <v>2.8650191445789383E-4</v>
      </c>
      <c r="R66" s="84">
        <f>P66/'סכום נכסי הקרן'!$C$42</f>
        <v>1.0759582932571268E-5</v>
      </c>
    </row>
    <row r="67" spans="2:18">
      <c r="B67" s="129" t="s">
        <v>2453</v>
      </c>
      <c r="C67" s="86" t="s">
        <v>2398</v>
      </c>
      <c r="D67" s="73">
        <v>7716</v>
      </c>
      <c r="E67" s="73"/>
      <c r="F67" s="73" t="s">
        <v>299</v>
      </c>
      <c r="G67" s="101">
        <v>43986</v>
      </c>
      <c r="H67" s="73" t="s">
        <v>2397</v>
      </c>
      <c r="I67" s="83">
        <v>7.7799999956009129</v>
      </c>
      <c r="J67" s="86" t="s">
        <v>363</v>
      </c>
      <c r="K67" s="86" t="s">
        <v>128</v>
      </c>
      <c r="L67" s="87">
        <v>2.7000000000000003E-2</v>
      </c>
      <c r="M67" s="87">
        <v>2.4099999982003736E-2</v>
      </c>
      <c r="N67" s="83">
        <v>678.89577499999996</v>
      </c>
      <c r="O67" s="85">
        <v>103.13</v>
      </c>
      <c r="P67" s="83">
        <v>0.70014518600000009</v>
      </c>
      <c r="Q67" s="84">
        <f t="shared" si="1"/>
        <v>2.5362440256055388E-4</v>
      </c>
      <c r="R67" s="84">
        <f>P67/'סכום נכסי הקרן'!$C$42</f>
        <v>9.5248675675958706E-6</v>
      </c>
    </row>
    <row r="68" spans="2:18">
      <c r="B68" s="129" t="s">
        <v>2453</v>
      </c>
      <c r="C68" s="86" t="s">
        <v>2398</v>
      </c>
      <c r="D68" s="73">
        <v>7805</v>
      </c>
      <c r="E68" s="73"/>
      <c r="F68" s="73" t="s">
        <v>299</v>
      </c>
      <c r="G68" s="101">
        <v>44017</v>
      </c>
      <c r="H68" s="73" t="s">
        <v>2397</v>
      </c>
      <c r="I68" s="83">
        <v>7.8099999964433913</v>
      </c>
      <c r="J68" s="86" t="s">
        <v>363</v>
      </c>
      <c r="K68" s="86" t="s">
        <v>128</v>
      </c>
      <c r="L68" s="87">
        <v>2.7000000000000003E-2</v>
      </c>
      <c r="M68" s="87">
        <v>2.279999998484758E-2</v>
      </c>
      <c r="N68" s="83">
        <v>456.89600700000005</v>
      </c>
      <c r="O68" s="85">
        <v>104</v>
      </c>
      <c r="P68" s="83">
        <v>0.47517184900000009</v>
      </c>
      <c r="Q68" s="84">
        <f t="shared" si="1"/>
        <v>1.7212883659849761E-4</v>
      </c>
      <c r="R68" s="84">
        <f>P68/'סכום נכסי הקרן'!$C$42</f>
        <v>6.4643005823290239E-6</v>
      </c>
    </row>
    <row r="69" spans="2:18">
      <c r="B69" s="129" t="s">
        <v>2453</v>
      </c>
      <c r="C69" s="86" t="s">
        <v>2398</v>
      </c>
      <c r="D69" s="73">
        <v>7863</v>
      </c>
      <c r="E69" s="73"/>
      <c r="F69" s="73" t="s">
        <v>299</v>
      </c>
      <c r="G69" s="101">
        <v>44048</v>
      </c>
      <c r="H69" s="73" t="s">
        <v>2397</v>
      </c>
      <c r="I69" s="83">
        <v>7.8000000018877786</v>
      </c>
      <c r="J69" s="86" t="s">
        <v>363</v>
      </c>
      <c r="K69" s="86" t="s">
        <v>128</v>
      </c>
      <c r="L69" s="87">
        <v>2.7000000000000003E-2</v>
      </c>
      <c r="M69" s="87">
        <v>2.5600000008495015E-2</v>
      </c>
      <c r="N69" s="83">
        <v>834.29116800000008</v>
      </c>
      <c r="O69" s="85">
        <v>101.59</v>
      </c>
      <c r="P69" s="83">
        <v>0.84755641300000018</v>
      </c>
      <c r="Q69" s="84">
        <f t="shared" si="1"/>
        <v>3.0702344768173708E-4</v>
      </c>
      <c r="R69" s="84">
        <f>P69/'סכום נכסי הקרן'!$C$42</f>
        <v>1.1530269366004885E-5</v>
      </c>
    </row>
    <row r="70" spans="2:18">
      <c r="B70" s="129" t="s">
        <v>2453</v>
      </c>
      <c r="C70" s="86" t="s">
        <v>2398</v>
      </c>
      <c r="D70" s="73">
        <v>7919</v>
      </c>
      <c r="E70" s="73"/>
      <c r="F70" s="73" t="s">
        <v>299</v>
      </c>
      <c r="G70" s="101">
        <v>44080</v>
      </c>
      <c r="H70" s="73" t="s">
        <v>2397</v>
      </c>
      <c r="I70" s="83">
        <v>7.7999999983114305</v>
      </c>
      <c r="J70" s="86" t="s">
        <v>363</v>
      </c>
      <c r="K70" s="86" t="s">
        <v>128</v>
      </c>
      <c r="L70" s="87">
        <v>2.7000000000000003E-2</v>
      </c>
      <c r="M70" s="87">
        <v>2.7399999994166761E-2</v>
      </c>
      <c r="N70" s="83">
        <v>1302.8784720000003</v>
      </c>
      <c r="O70" s="85">
        <v>100</v>
      </c>
      <c r="P70" s="83">
        <v>1.3028784240000002</v>
      </c>
      <c r="Q70" s="84">
        <f t="shared" si="1"/>
        <v>4.7196177093480153E-4</v>
      </c>
      <c r="R70" s="84">
        <f>P70/'סכום נכסי הקרן'!$C$42</f>
        <v>1.7724530130923479E-5</v>
      </c>
    </row>
    <row r="71" spans="2:18">
      <c r="B71" s="129" t="s">
        <v>2454</v>
      </c>
      <c r="C71" s="86" t="s">
        <v>2398</v>
      </c>
      <c r="D71" s="73">
        <v>7490</v>
      </c>
      <c r="E71" s="73"/>
      <c r="F71" s="73" t="s">
        <v>299</v>
      </c>
      <c r="G71" s="101">
        <v>43899</v>
      </c>
      <c r="H71" s="73" t="s">
        <v>2397</v>
      </c>
      <c r="I71" s="83">
        <v>4.4599999997015694</v>
      </c>
      <c r="J71" s="86" t="s">
        <v>124</v>
      </c>
      <c r="K71" s="86" t="s">
        <v>128</v>
      </c>
      <c r="L71" s="87">
        <v>2.3889999999999998E-2</v>
      </c>
      <c r="M71" s="87">
        <v>1.8199999999005227E-2</v>
      </c>
      <c r="N71" s="83">
        <v>7794.2000030000008</v>
      </c>
      <c r="O71" s="85">
        <v>103.18</v>
      </c>
      <c r="P71" s="83">
        <v>8.0420556400000009</v>
      </c>
      <c r="Q71" s="84">
        <f t="shared" si="1"/>
        <v>2.9131980021265655E-3</v>
      </c>
      <c r="R71" s="84">
        <f>P71/'סכום נכסי הקרן'!$C$42</f>
        <v>1.0940518691538565E-4</v>
      </c>
    </row>
    <row r="72" spans="2:18">
      <c r="B72" s="129" t="s">
        <v>2454</v>
      </c>
      <c r="C72" s="86" t="s">
        <v>2398</v>
      </c>
      <c r="D72" s="73">
        <v>7491</v>
      </c>
      <c r="E72" s="73"/>
      <c r="F72" s="73" t="s">
        <v>299</v>
      </c>
      <c r="G72" s="101">
        <v>43899</v>
      </c>
      <c r="H72" s="73" t="s">
        <v>2397</v>
      </c>
      <c r="I72" s="83">
        <v>4.5999999999830452</v>
      </c>
      <c r="J72" s="86" t="s">
        <v>124</v>
      </c>
      <c r="K72" s="86" t="s">
        <v>128</v>
      </c>
      <c r="L72" s="87">
        <v>1.2969999999999999E-2</v>
      </c>
      <c r="M72" s="87">
        <v>8.0000000003390866E-3</v>
      </c>
      <c r="N72" s="83">
        <v>11493.000000000002</v>
      </c>
      <c r="O72" s="85">
        <v>102.64</v>
      </c>
      <c r="P72" s="83">
        <v>11.796414692000003</v>
      </c>
      <c r="Q72" s="84">
        <f t="shared" si="1"/>
        <v>4.2731974573842748E-3</v>
      </c>
      <c r="R72" s="84">
        <f>P72/'סכום נכסי הקרן'!$C$42</f>
        <v>1.6047998323842256E-4</v>
      </c>
    </row>
    <row r="73" spans="2:18">
      <c r="B73" s="129" t="s">
        <v>2455</v>
      </c>
      <c r="C73" s="86" t="s">
        <v>2398</v>
      </c>
      <c r="D73" s="73">
        <v>470540</v>
      </c>
      <c r="E73" s="73"/>
      <c r="F73" s="73" t="s">
        <v>299</v>
      </c>
      <c r="G73" s="101">
        <v>42884</v>
      </c>
      <c r="H73" s="73" t="s">
        <v>2397</v>
      </c>
      <c r="I73" s="83">
        <v>0.41000000008313336</v>
      </c>
      <c r="J73" s="86" t="s">
        <v>124</v>
      </c>
      <c r="K73" s="86" t="s">
        <v>128</v>
      </c>
      <c r="L73" s="87">
        <v>2.2099999999999998E-2</v>
      </c>
      <c r="M73" s="87">
        <v>1.6999999997732721E-2</v>
      </c>
      <c r="N73" s="83">
        <v>1317.9033700000002</v>
      </c>
      <c r="O73" s="85">
        <v>100.4</v>
      </c>
      <c r="P73" s="83">
        <v>1.3231750290000002</v>
      </c>
      <c r="Q73" s="84">
        <f t="shared" si="1"/>
        <v>4.7931412358974434E-4</v>
      </c>
      <c r="R73" s="84">
        <f>P73/'סכום נכסי הקרן'!$C$42</f>
        <v>1.8000647825599456E-5</v>
      </c>
    </row>
    <row r="74" spans="2:18">
      <c r="B74" s="129" t="s">
        <v>2455</v>
      </c>
      <c r="C74" s="86" t="s">
        <v>2398</v>
      </c>
      <c r="D74" s="73">
        <v>484097</v>
      </c>
      <c r="E74" s="73"/>
      <c r="F74" s="73" t="s">
        <v>299</v>
      </c>
      <c r="G74" s="101">
        <v>43006</v>
      </c>
      <c r="H74" s="73" t="s">
        <v>2397</v>
      </c>
      <c r="I74" s="83">
        <v>0.62000000011364664</v>
      </c>
      <c r="J74" s="86" t="s">
        <v>124</v>
      </c>
      <c r="K74" s="86" t="s">
        <v>128</v>
      </c>
      <c r="L74" s="87">
        <v>2.0799999999999999E-2</v>
      </c>
      <c r="M74" s="87">
        <v>1.86000000034094E-2</v>
      </c>
      <c r="N74" s="83">
        <v>1757.2044820000003</v>
      </c>
      <c r="O74" s="85">
        <v>100.15</v>
      </c>
      <c r="P74" s="83">
        <v>1.7598402400000004</v>
      </c>
      <c r="Q74" s="84">
        <f t="shared" si="1"/>
        <v>6.3749410607533879E-4</v>
      </c>
      <c r="R74" s="84">
        <f>P74/'סכום נכסי הקרן'!$C$42</f>
        <v>2.3941099019605537E-5</v>
      </c>
    </row>
    <row r="75" spans="2:18">
      <c r="B75" s="129" t="s">
        <v>2455</v>
      </c>
      <c r="C75" s="86" t="s">
        <v>2398</v>
      </c>
      <c r="D75" s="73">
        <v>523632</v>
      </c>
      <c r="E75" s="73"/>
      <c r="F75" s="73" t="s">
        <v>299</v>
      </c>
      <c r="G75" s="101">
        <v>43321</v>
      </c>
      <c r="H75" s="73" t="s">
        <v>2397</v>
      </c>
      <c r="I75" s="83">
        <v>0.97000000001777364</v>
      </c>
      <c r="J75" s="86" t="s">
        <v>124</v>
      </c>
      <c r="K75" s="86" t="s">
        <v>128</v>
      </c>
      <c r="L75" s="87">
        <v>2.3980000000000001E-2</v>
      </c>
      <c r="M75" s="87">
        <v>1.6699999999416005E-2</v>
      </c>
      <c r="N75" s="83">
        <v>3897.1000020000006</v>
      </c>
      <c r="O75" s="85">
        <v>101.06</v>
      </c>
      <c r="P75" s="83">
        <v>3.9384093690000004</v>
      </c>
      <c r="Q75" s="84">
        <f t="shared" si="1"/>
        <v>1.4266708437405623E-3</v>
      </c>
      <c r="R75" s="84">
        <f>P75/'סכום נכסי הקרן'!$C$42</f>
        <v>5.3578641140158922E-5</v>
      </c>
    </row>
    <row r="76" spans="2:18">
      <c r="B76" s="129" t="s">
        <v>2455</v>
      </c>
      <c r="C76" s="86" t="s">
        <v>2398</v>
      </c>
      <c r="D76" s="73">
        <v>524747</v>
      </c>
      <c r="E76" s="73"/>
      <c r="F76" s="73" t="s">
        <v>299</v>
      </c>
      <c r="G76" s="101">
        <v>43343</v>
      </c>
      <c r="H76" s="73" t="s">
        <v>2397</v>
      </c>
      <c r="I76" s="83">
        <v>1.0300000000432417</v>
      </c>
      <c r="J76" s="86" t="s">
        <v>124</v>
      </c>
      <c r="K76" s="86" t="s">
        <v>128</v>
      </c>
      <c r="L76" s="87">
        <v>2.3789999999999999E-2</v>
      </c>
      <c r="M76" s="87">
        <v>1.720000000020349E-2</v>
      </c>
      <c r="N76" s="83">
        <v>3897.1000020000006</v>
      </c>
      <c r="O76" s="85">
        <v>100.88</v>
      </c>
      <c r="P76" s="83">
        <v>3.9313945610000007</v>
      </c>
      <c r="Q76" s="84">
        <f t="shared" si="1"/>
        <v>1.4241297615141155E-3</v>
      </c>
      <c r="R76" s="84">
        <f>P76/'סכום נכסי הקרן'!$C$42</f>
        <v>5.3483210765790667E-5</v>
      </c>
    </row>
    <row r="77" spans="2:18">
      <c r="B77" s="129" t="s">
        <v>2455</v>
      </c>
      <c r="C77" s="86" t="s">
        <v>2398</v>
      </c>
      <c r="D77" s="73">
        <v>465782</v>
      </c>
      <c r="E77" s="73"/>
      <c r="F77" s="73" t="s">
        <v>299</v>
      </c>
      <c r="G77" s="101">
        <v>42828</v>
      </c>
      <c r="H77" s="73" t="s">
        <v>2397</v>
      </c>
      <c r="I77" s="83">
        <v>0.25999999977399296</v>
      </c>
      <c r="J77" s="86" t="s">
        <v>124</v>
      </c>
      <c r="K77" s="86" t="s">
        <v>128</v>
      </c>
      <c r="L77" s="87">
        <v>2.2700000000000001E-2</v>
      </c>
      <c r="M77" s="87">
        <v>1.6400000006026854E-2</v>
      </c>
      <c r="N77" s="83">
        <v>1317.903354</v>
      </c>
      <c r="O77" s="85">
        <v>100.72</v>
      </c>
      <c r="P77" s="83">
        <v>1.3273922050000004</v>
      </c>
      <c r="Q77" s="84">
        <f t="shared" si="1"/>
        <v>4.808417763750236E-4</v>
      </c>
      <c r="R77" s="84">
        <f>P77/'סכום נכסי הקרן'!$C$42</f>
        <v>1.8058018844800102E-5</v>
      </c>
    </row>
    <row r="78" spans="2:18">
      <c r="B78" s="129" t="s">
        <v>2455</v>
      </c>
      <c r="C78" s="86" t="s">
        <v>2398</v>
      </c>
      <c r="D78" s="73">
        <v>467404</v>
      </c>
      <c r="E78" s="73"/>
      <c r="F78" s="73" t="s">
        <v>299</v>
      </c>
      <c r="G78" s="101">
        <v>42859</v>
      </c>
      <c r="H78" s="73" t="s">
        <v>2397</v>
      </c>
      <c r="I78" s="83">
        <v>0.34000000031688177</v>
      </c>
      <c r="J78" s="86" t="s">
        <v>124</v>
      </c>
      <c r="K78" s="86" t="s">
        <v>128</v>
      </c>
      <c r="L78" s="87">
        <v>2.2799999999999997E-2</v>
      </c>
      <c r="M78" s="87">
        <v>1.6700000001584406E-2</v>
      </c>
      <c r="N78" s="83">
        <v>1317.9033700000002</v>
      </c>
      <c r="O78" s="85">
        <v>100.57</v>
      </c>
      <c r="P78" s="83">
        <v>1.3254154370000004</v>
      </c>
      <c r="Q78" s="84">
        <f t="shared" si="1"/>
        <v>4.8012570117658492E-4</v>
      </c>
      <c r="R78" s="84">
        <f>P78/'סכום נכסי הקרן'!$C$42</f>
        <v>1.8031126631887191E-5</v>
      </c>
    </row>
    <row r="79" spans="2:18">
      <c r="B79" s="129" t="s">
        <v>2455</v>
      </c>
      <c r="C79" s="86" t="s">
        <v>2398</v>
      </c>
      <c r="D79" s="73">
        <v>545876</v>
      </c>
      <c r="E79" s="73"/>
      <c r="F79" s="73" t="s">
        <v>299</v>
      </c>
      <c r="G79" s="101">
        <v>43614</v>
      </c>
      <c r="H79" s="73" t="s">
        <v>2397</v>
      </c>
      <c r="I79" s="83">
        <v>1.3899999999002333</v>
      </c>
      <c r="J79" s="86" t="s">
        <v>124</v>
      </c>
      <c r="K79" s="86" t="s">
        <v>128</v>
      </c>
      <c r="L79" s="87">
        <v>2.427E-2</v>
      </c>
      <c r="M79" s="87">
        <v>1.8600000000073901E-2</v>
      </c>
      <c r="N79" s="83">
        <v>5358.5125110000008</v>
      </c>
      <c r="O79" s="85">
        <v>101.01</v>
      </c>
      <c r="P79" s="83">
        <v>5.4126333860000013</v>
      </c>
      <c r="Q79" s="84">
        <f t="shared" si="1"/>
        <v>1.9607017747938324E-3</v>
      </c>
      <c r="R79" s="84">
        <f>P79/'סכום נכסי הקרן'!$C$42</f>
        <v>7.3634179345193746E-5</v>
      </c>
    </row>
    <row r="80" spans="2:18">
      <c r="B80" s="129" t="s">
        <v>2455</v>
      </c>
      <c r="C80" s="86" t="s">
        <v>2398</v>
      </c>
      <c r="D80" s="73">
        <v>7355</v>
      </c>
      <c r="E80" s="73"/>
      <c r="F80" s="73" t="s">
        <v>299</v>
      </c>
      <c r="G80" s="101">
        <v>43842</v>
      </c>
      <c r="H80" s="73" t="s">
        <v>2397</v>
      </c>
      <c r="I80" s="83">
        <v>1.6099999998648986</v>
      </c>
      <c r="J80" s="86" t="s">
        <v>124</v>
      </c>
      <c r="K80" s="86" t="s">
        <v>128</v>
      </c>
      <c r="L80" s="87">
        <v>2.0838000000000002E-2</v>
      </c>
      <c r="M80" s="87">
        <v>2.4799999997709144E-2</v>
      </c>
      <c r="N80" s="83">
        <v>6819.9250020000009</v>
      </c>
      <c r="O80" s="85">
        <v>99.85</v>
      </c>
      <c r="P80" s="83">
        <v>6.8096952720000008</v>
      </c>
      <c r="Q80" s="84">
        <f t="shared" si="1"/>
        <v>2.4667810755759855E-3</v>
      </c>
      <c r="R80" s="84">
        <f>P80/'סכום נכסי הקרן'!$C$42</f>
        <v>9.2639993730505698E-5</v>
      </c>
    </row>
    <row r="81" spans="2:18">
      <c r="B81" s="129" t="s">
        <v>2456</v>
      </c>
      <c r="C81" s="86" t="s">
        <v>2399</v>
      </c>
      <c r="D81" s="73">
        <v>7127</v>
      </c>
      <c r="E81" s="73"/>
      <c r="F81" s="73" t="s">
        <v>299</v>
      </c>
      <c r="G81" s="101">
        <v>43631</v>
      </c>
      <c r="H81" s="73" t="s">
        <v>2397</v>
      </c>
      <c r="I81" s="83">
        <v>6.5099999999999989</v>
      </c>
      <c r="J81" s="86" t="s">
        <v>363</v>
      </c>
      <c r="K81" s="86" t="s">
        <v>128</v>
      </c>
      <c r="L81" s="87">
        <v>3.1E-2</v>
      </c>
      <c r="M81" s="87">
        <v>1.8699999999999998E-2</v>
      </c>
      <c r="N81" s="83">
        <v>30302.810000000005</v>
      </c>
      <c r="O81" s="85">
        <v>108.39</v>
      </c>
      <c r="P81" s="83">
        <v>32.845210000000009</v>
      </c>
      <c r="Q81" s="84">
        <f t="shared" si="1"/>
        <v>1.1898027623124913E-2</v>
      </c>
      <c r="R81" s="84">
        <f>P81/'סכום נכסי הקרן'!$C$42</f>
        <v>4.468305741944723E-4</v>
      </c>
    </row>
    <row r="82" spans="2:18">
      <c r="B82" s="129" t="s">
        <v>2456</v>
      </c>
      <c r="C82" s="86" t="s">
        <v>2399</v>
      </c>
      <c r="D82" s="73">
        <v>7128</v>
      </c>
      <c r="E82" s="73"/>
      <c r="F82" s="73" t="s">
        <v>299</v>
      </c>
      <c r="G82" s="101">
        <v>43634</v>
      </c>
      <c r="H82" s="73" t="s">
        <v>2397</v>
      </c>
      <c r="I82" s="83">
        <v>6.54</v>
      </c>
      <c r="J82" s="86" t="s">
        <v>363</v>
      </c>
      <c r="K82" s="86" t="s">
        <v>128</v>
      </c>
      <c r="L82" s="87">
        <v>2.4900000000000002E-2</v>
      </c>
      <c r="M82" s="87">
        <v>1.84E-2</v>
      </c>
      <c r="N82" s="83">
        <v>12839.680000000002</v>
      </c>
      <c r="O82" s="85">
        <v>106.12</v>
      </c>
      <c r="P82" s="83">
        <v>13.625480000000003</v>
      </c>
      <c r="Q82" s="84">
        <f t="shared" si="1"/>
        <v>4.9357680288339163E-3</v>
      </c>
      <c r="R82" s="84">
        <f>P82/'סכום נכסי הקרן'!$C$42</f>
        <v>1.8536282922457486E-4</v>
      </c>
    </row>
    <row r="83" spans="2:18">
      <c r="B83" s="129" t="s">
        <v>2456</v>
      </c>
      <c r="C83" s="86" t="s">
        <v>2399</v>
      </c>
      <c r="D83" s="73">
        <v>7130</v>
      </c>
      <c r="E83" s="73"/>
      <c r="F83" s="73" t="s">
        <v>299</v>
      </c>
      <c r="G83" s="101">
        <v>43634</v>
      </c>
      <c r="H83" s="73" t="s">
        <v>2397</v>
      </c>
      <c r="I83" s="83">
        <v>6.89</v>
      </c>
      <c r="J83" s="86" t="s">
        <v>363</v>
      </c>
      <c r="K83" s="86" t="s">
        <v>128</v>
      </c>
      <c r="L83" s="87">
        <v>3.6000000000000004E-2</v>
      </c>
      <c r="M83" s="87">
        <v>1.8799999999999997E-2</v>
      </c>
      <c r="N83" s="83">
        <v>8120.7100000000009</v>
      </c>
      <c r="O83" s="85">
        <v>112.53</v>
      </c>
      <c r="P83" s="83">
        <v>9.1382200000000005</v>
      </c>
      <c r="Q83" s="84">
        <f t="shared" si="1"/>
        <v>3.3102785455228485E-3</v>
      </c>
      <c r="R83" s="84">
        <f>P83/'סכום נכסי הקרן'!$C$42</f>
        <v>1.2431755162215161E-4</v>
      </c>
    </row>
    <row r="84" spans="2:18">
      <c r="B84" s="129" t="s">
        <v>2457</v>
      </c>
      <c r="C84" s="86" t="s">
        <v>2399</v>
      </c>
      <c r="D84" s="73">
        <v>84666730</v>
      </c>
      <c r="E84" s="73"/>
      <c r="F84" s="73" t="s">
        <v>603</v>
      </c>
      <c r="G84" s="101">
        <v>43530</v>
      </c>
      <c r="H84" s="73" t="s">
        <v>126</v>
      </c>
      <c r="I84" s="83">
        <v>6.3400000000000016</v>
      </c>
      <c r="J84" s="86" t="s">
        <v>427</v>
      </c>
      <c r="K84" s="86" t="s">
        <v>128</v>
      </c>
      <c r="L84" s="87">
        <v>3.4000000000000002E-2</v>
      </c>
      <c r="M84" s="87">
        <v>3.0200000000000001E-2</v>
      </c>
      <c r="N84" s="83">
        <v>23935.160000000003</v>
      </c>
      <c r="O84" s="85">
        <v>102.58</v>
      </c>
      <c r="P84" s="83">
        <v>24.552689999999998</v>
      </c>
      <c r="Q84" s="84">
        <f t="shared" si="1"/>
        <v>8.8941000481355652E-3</v>
      </c>
      <c r="R84" s="84">
        <f>P84/'סכום נכסי הקרן'!$C$42</f>
        <v>3.3401803705072598E-4</v>
      </c>
    </row>
    <row r="85" spans="2:18">
      <c r="B85" s="129" t="s">
        <v>2458</v>
      </c>
      <c r="C85" s="86" t="s">
        <v>2399</v>
      </c>
      <c r="D85" s="73">
        <v>90145980</v>
      </c>
      <c r="E85" s="73"/>
      <c r="F85" s="73" t="s">
        <v>2401</v>
      </c>
      <c r="G85" s="101">
        <v>42242</v>
      </c>
      <c r="H85" s="73" t="s">
        <v>2397</v>
      </c>
      <c r="I85" s="83">
        <v>4.3600000000026462</v>
      </c>
      <c r="J85" s="86" t="s">
        <v>655</v>
      </c>
      <c r="K85" s="86" t="s">
        <v>128</v>
      </c>
      <c r="L85" s="87">
        <v>2.6600000000000002E-2</v>
      </c>
      <c r="M85" s="87">
        <v>1.8300000000079385E-2</v>
      </c>
      <c r="N85" s="83">
        <v>14484.800497000004</v>
      </c>
      <c r="O85" s="85">
        <v>104.36</v>
      </c>
      <c r="P85" s="83">
        <v>15.116338836000002</v>
      </c>
      <c r="Q85" s="84">
        <f t="shared" si="1"/>
        <v>5.4758248472530358E-3</v>
      </c>
      <c r="R85" s="84">
        <f>P85/'סכום נכסי הקרן'!$C$42</f>
        <v>2.0564466970398668E-4</v>
      </c>
    </row>
    <row r="86" spans="2:18">
      <c r="B86" s="129" t="s">
        <v>2459</v>
      </c>
      <c r="C86" s="86" t="s">
        <v>2398</v>
      </c>
      <c r="D86" s="73">
        <v>482154</v>
      </c>
      <c r="E86" s="73"/>
      <c r="F86" s="73" t="s">
        <v>2401</v>
      </c>
      <c r="G86" s="101">
        <v>42978</v>
      </c>
      <c r="H86" s="73" t="s">
        <v>2397</v>
      </c>
      <c r="I86" s="83">
        <v>2.5300000006046628</v>
      </c>
      <c r="J86" s="86" t="s">
        <v>124</v>
      </c>
      <c r="K86" s="86" t="s">
        <v>128</v>
      </c>
      <c r="L86" s="87">
        <v>2.3E-2</v>
      </c>
      <c r="M86" s="87">
        <v>2.1400000007650837E-2</v>
      </c>
      <c r="N86" s="83">
        <v>1611.0696340000002</v>
      </c>
      <c r="O86" s="85">
        <v>100.6</v>
      </c>
      <c r="P86" s="83">
        <v>1.6207377340000002</v>
      </c>
      <c r="Q86" s="84">
        <f t="shared" si="1"/>
        <v>5.871048572675552E-4</v>
      </c>
      <c r="R86" s="84">
        <f>P86/'סכום נכסי הקרן'!$C$42</f>
        <v>2.2048730158883679E-5</v>
      </c>
    </row>
    <row r="87" spans="2:18">
      <c r="B87" s="129" t="s">
        <v>2459</v>
      </c>
      <c r="C87" s="86" t="s">
        <v>2398</v>
      </c>
      <c r="D87" s="73">
        <v>482153</v>
      </c>
      <c r="E87" s="73"/>
      <c r="F87" s="73" t="s">
        <v>2401</v>
      </c>
      <c r="G87" s="101">
        <v>42978</v>
      </c>
      <c r="H87" s="73" t="s">
        <v>2397</v>
      </c>
      <c r="I87" s="83">
        <v>2.51999999978</v>
      </c>
      <c r="J87" s="86" t="s">
        <v>124</v>
      </c>
      <c r="K87" s="86" t="s">
        <v>128</v>
      </c>
      <c r="L87" s="87">
        <v>2.76E-2</v>
      </c>
      <c r="M87" s="87">
        <v>2.2299999997616667E-2</v>
      </c>
      <c r="N87" s="83">
        <v>3759.1624850000003</v>
      </c>
      <c r="O87" s="85">
        <v>101.57</v>
      </c>
      <c r="P87" s="83">
        <v>3.818181317000001</v>
      </c>
      <c r="Q87" s="84">
        <f t="shared" si="1"/>
        <v>1.3831187798697424E-3</v>
      </c>
      <c r="R87" s="84">
        <f>P87/'סכום נכסי הקרן'!$C$42</f>
        <v>5.1943042844107758E-5</v>
      </c>
    </row>
    <row r="88" spans="2:18">
      <c r="B88" s="129" t="s">
        <v>2460</v>
      </c>
      <c r="C88" s="86" t="s">
        <v>2399</v>
      </c>
      <c r="D88" s="73">
        <v>84666732</v>
      </c>
      <c r="E88" s="73"/>
      <c r="F88" s="73" t="s">
        <v>603</v>
      </c>
      <c r="G88" s="101">
        <v>43530</v>
      </c>
      <c r="H88" s="73" t="s">
        <v>126</v>
      </c>
      <c r="I88" s="83">
        <v>6.5200000000000005</v>
      </c>
      <c r="J88" s="86" t="s">
        <v>427</v>
      </c>
      <c r="K88" s="86" t="s">
        <v>128</v>
      </c>
      <c r="L88" s="87">
        <v>3.4000000000000002E-2</v>
      </c>
      <c r="M88" s="87">
        <v>3.0200000000000001E-2</v>
      </c>
      <c r="N88" s="83">
        <v>50045.240000000013</v>
      </c>
      <c r="O88" s="85">
        <v>102.66</v>
      </c>
      <c r="P88" s="83">
        <v>51.376440000000009</v>
      </c>
      <c r="Q88" s="84">
        <f t="shared" si="1"/>
        <v>1.861088123040832E-2</v>
      </c>
      <c r="R88" s="84">
        <f>P88/'סכום נכסי הקרן'!$C$42</f>
        <v>6.989318742449159E-4</v>
      </c>
    </row>
    <row r="89" spans="2:18">
      <c r="B89" s="129" t="s">
        <v>2461</v>
      </c>
      <c r="C89" s="86" t="s">
        <v>2399</v>
      </c>
      <c r="D89" s="73">
        <v>90310010</v>
      </c>
      <c r="E89" s="73"/>
      <c r="F89" s="73" t="s">
        <v>603</v>
      </c>
      <c r="G89" s="101">
        <v>43779</v>
      </c>
      <c r="H89" s="73" t="s">
        <v>126</v>
      </c>
      <c r="I89" s="83">
        <v>8.59</v>
      </c>
      <c r="J89" s="86" t="s">
        <v>427</v>
      </c>
      <c r="K89" s="86" t="s">
        <v>128</v>
      </c>
      <c r="L89" s="87">
        <v>2.7243E-2</v>
      </c>
      <c r="M89" s="87">
        <v>2.64E-2</v>
      </c>
      <c r="N89" s="83">
        <v>919.1400000000001</v>
      </c>
      <c r="O89" s="85">
        <v>99.42</v>
      </c>
      <c r="P89" s="83">
        <v>0.91381000000000012</v>
      </c>
      <c r="Q89" s="84">
        <f t="shared" si="1"/>
        <v>3.3102350760697756E-4</v>
      </c>
      <c r="R89" s="84">
        <f>P89/'סכום נכסי הקרן'!$C$42</f>
        <v>1.2431591912630508E-5</v>
      </c>
    </row>
    <row r="90" spans="2:18">
      <c r="B90" s="129" t="s">
        <v>2461</v>
      </c>
      <c r="C90" s="86" t="s">
        <v>2399</v>
      </c>
      <c r="D90" s="73">
        <v>90310011</v>
      </c>
      <c r="E90" s="73"/>
      <c r="F90" s="73" t="s">
        <v>603</v>
      </c>
      <c r="G90" s="101">
        <v>43835</v>
      </c>
      <c r="H90" s="73" t="s">
        <v>126</v>
      </c>
      <c r="I90" s="83">
        <v>8.51</v>
      </c>
      <c r="J90" s="86" t="s">
        <v>427</v>
      </c>
      <c r="K90" s="86" t="s">
        <v>128</v>
      </c>
      <c r="L90" s="87">
        <v>2.7243E-2</v>
      </c>
      <c r="M90" s="87">
        <v>2.8900000000000002E-2</v>
      </c>
      <c r="N90" s="83">
        <v>511.8300000000001</v>
      </c>
      <c r="O90" s="85">
        <v>97.44</v>
      </c>
      <c r="P90" s="83">
        <v>0.49873000000000006</v>
      </c>
      <c r="Q90" s="84">
        <f t="shared" si="1"/>
        <v>1.8066266942671664E-4</v>
      </c>
      <c r="R90" s="84">
        <f>P90/'סכום נכסי הקרן'!$C$42</f>
        <v>6.7847887794904997E-6</v>
      </c>
    </row>
    <row r="91" spans="2:18">
      <c r="B91" s="129" t="s">
        <v>2461</v>
      </c>
      <c r="C91" s="86" t="s">
        <v>2399</v>
      </c>
      <c r="D91" s="73">
        <v>90310002</v>
      </c>
      <c r="E91" s="73"/>
      <c r="F91" s="73" t="s">
        <v>603</v>
      </c>
      <c r="G91" s="101">
        <v>43227</v>
      </c>
      <c r="H91" s="73" t="s">
        <v>126</v>
      </c>
      <c r="I91" s="83">
        <v>8.74</v>
      </c>
      <c r="J91" s="86" t="s">
        <v>427</v>
      </c>
      <c r="K91" s="86" t="s">
        <v>128</v>
      </c>
      <c r="L91" s="87">
        <v>2.9805999999999999E-2</v>
      </c>
      <c r="M91" s="87">
        <v>1.83E-2</v>
      </c>
      <c r="N91" s="83">
        <v>302.32000000000005</v>
      </c>
      <c r="O91" s="85">
        <v>109.82</v>
      </c>
      <c r="P91" s="83">
        <v>0.33201000000000003</v>
      </c>
      <c r="Q91" s="84">
        <f t="shared" si="1"/>
        <v>1.202691092903258E-4</v>
      </c>
      <c r="R91" s="84">
        <f>P91/'סכום נכסי הקרן'!$C$42</f>
        <v>4.5167078833810693E-6</v>
      </c>
    </row>
    <row r="92" spans="2:18">
      <c r="B92" s="129" t="s">
        <v>2461</v>
      </c>
      <c r="C92" s="86" t="s">
        <v>2399</v>
      </c>
      <c r="D92" s="73">
        <v>90310003</v>
      </c>
      <c r="E92" s="73"/>
      <c r="F92" s="73" t="s">
        <v>603</v>
      </c>
      <c r="G92" s="101">
        <v>43279</v>
      </c>
      <c r="H92" s="73" t="s">
        <v>126</v>
      </c>
      <c r="I92" s="83">
        <v>8.7700000000000014</v>
      </c>
      <c r="J92" s="86" t="s">
        <v>427</v>
      </c>
      <c r="K92" s="86" t="s">
        <v>128</v>
      </c>
      <c r="L92" s="87">
        <v>2.9796999999999997E-2</v>
      </c>
      <c r="M92" s="87">
        <v>1.7200000000000003E-2</v>
      </c>
      <c r="N92" s="83">
        <v>353.57000000000005</v>
      </c>
      <c r="O92" s="85">
        <v>109.88</v>
      </c>
      <c r="P92" s="83">
        <v>0.38851000000000002</v>
      </c>
      <c r="Q92" s="84">
        <f t="shared" si="1"/>
        <v>1.4073597677896591E-4</v>
      </c>
      <c r="R92" s="84">
        <f>P92/'סכום נכסי הקרן'!$C$42</f>
        <v>5.2853413444546221E-6</v>
      </c>
    </row>
    <row r="93" spans="2:18">
      <c r="B93" s="129" t="s">
        <v>2461</v>
      </c>
      <c r="C93" s="86" t="s">
        <v>2399</v>
      </c>
      <c r="D93" s="73">
        <v>90310004</v>
      </c>
      <c r="E93" s="73"/>
      <c r="F93" s="73" t="s">
        <v>603</v>
      </c>
      <c r="G93" s="101">
        <v>43321</v>
      </c>
      <c r="H93" s="73" t="s">
        <v>126</v>
      </c>
      <c r="I93" s="83">
        <v>8.7700000000000014</v>
      </c>
      <c r="J93" s="86" t="s">
        <v>427</v>
      </c>
      <c r="K93" s="86" t="s">
        <v>128</v>
      </c>
      <c r="L93" s="87">
        <v>3.0529000000000001E-2</v>
      </c>
      <c r="M93" s="87">
        <v>1.6800000000000002E-2</v>
      </c>
      <c r="N93" s="83">
        <v>1980.7000000000003</v>
      </c>
      <c r="O93" s="85">
        <v>110.89</v>
      </c>
      <c r="P93" s="83">
        <v>2.1964000000000001</v>
      </c>
      <c r="Q93" s="84">
        <f t="shared" si="1"/>
        <v>7.9563588941679948E-4</v>
      </c>
      <c r="R93" s="84">
        <f>P93/'סכום נכסי הקרן'!$C$42</f>
        <v>2.9880115644282343E-5</v>
      </c>
    </row>
    <row r="94" spans="2:18">
      <c r="B94" s="129" t="s">
        <v>2461</v>
      </c>
      <c r="C94" s="86" t="s">
        <v>2399</v>
      </c>
      <c r="D94" s="73">
        <v>90310001</v>
      </c>
      <c r="E94" s="73"/>
      <c r="F94" s="73" t="s">
        <v>603</v>
      </c>
      <c r="G94" s="101">
        <v>43138</v>
      </c>
      <c r="H94" s="73" t="s">
        <v>126</v>
      </c>
      <c r="I94" s="83">
        <v>8.6900000000000013</v>
      </c>
      <c r="J94" s="86" t="s">
        <v>427</v>
      </c>
      <c r="K94" s="86" t="s">
        <v>128</v>
      </c>
      <c r="L94" s="87">
        <v>2.8243000000000001E-2</v>
      </c>
      <c r="M94" s="87">
        <v>2.1499999999999998E-2</v>
      </c>
      <c r="N94" s="83">
        <v>1895.6100000000004</v>
      </c>
      <c r="O94" s="85">
        <v>105.41</v>
      </c>
      <c r="P94" s="83">
        <v>1.9981500000000003</v>
      </c>
      <c r="Q94" s="84">
        <f t="shared" si="1"/>
        <v>7.2382073048542065E-4</v>
      </c>
      <c r="R94" s="84">
        <f>P94/'סכום נכסי הקרן'!$C$42</f>
        <v>2.7183096464497709E-5</v>
      </c>
    </row>
    <row r="95" spans="2:18">
      <c r="B95" s="129" t="s">
        <v>2461</v>
      </c>
      <c r="C95" s="86" t="s">
        <v>2399</v>
      </c>
      <c r="D95" s="73">
        <v>90310005</v>
      </c>
      <c r="E95" s="73"/>
      <c r="F95" s="73" t="s">
        <v>603</v>
      </c>
      <c r="G95" s="101">
        <v>43417</v>
      </c>
      <c r="H95" s="73" t="s">
        <v>126</v>
      </c>
      <c r="I95" s="83">
        <v>8.69</v>
      </c>
      <c r="J95" s="86" t="s">
        <v>427</v>
      </c>
      <c r="K95" s="86" t="s">
        <v>128</v>
      </c>
      <c r="L95" s="87">
        <v>3.2797E-2</v>
      </c>
      <c r="M95" s="87">
        <v>1.8000000000000002E-2</v>
      </c>
      <c r="N95" s="83">
        <v>2255.0900000000006</v>
      </c>
      <c r="O95" s="85">
        <v>111.76</v>
      </c>
      <c r="P95" s="83">
        <v>2.5202900000000006</v>
      </c>
      <c r="Q95" s="84">
        <f t="shared" si="1"/>
        <v>9.129635657158376E-4</v>
      </c>
      <c r="R95" s="84">
        <f>P95/'סכום נכסי הקרן'!$C$42</f>
        <v>3.4286357975381695E-5</v>
      </c>
    </row>
    <row r="96" spans="2:18">
      <c r="B96" s="129" t="s">
        <v>2461</v>
      </c>
      <c r="C96" s="86" t="s">
        <v>2399</v>
      </c>
      <c r="D96" s="73">
        <v>90310006</v>
      </c>
      <c r="E96" s="73"/>
      <c r="F96" s="73" t="s">
        <v>603</v>
      </c>
      <c r="G96" s="101">
        <v>43485</v>
      </c>
      <c r="H96" s="73" t="s">
        <v>126</v>
      </c>
      <c r="I96" s="83">
        <v>8.75</v>
      </c>
      <c r="J96" s="86" t="s">
        <v>427</v>
      </c>
      <c r="K96" s="86" t="s">
        <v>128</v>
      </c>
      <c r="L96" s="87">
        <v>3.2190999999999997E-2</v>
      </c>
      <c r="M96" s="87">
        <v>1.61E-2</v>
      </c>
      <c r="N96" s="83">
        <v>2849.7600000000007</v>
      </c>
      <c r="O96" s="85">
        <v>113.09</v>
      </c>
      <c r="P96" s="83">
        <v>3.2227900000000003</v>
      </c>
      <c r="Q96" s="84">
        <f t="shared" si="1"/>
        <v>1.1674409889153011E-3</v>
      </c>
      <c r="R96" s="84">
        <f>P96/'סכום נכסי הקרן'!$C$42</f>
        <v>4.384326074359711E-5</v>
      </c>
    </row>
    <row r="97" spans="2:18">
      <c r="B97" s="129" t="s">
        <v>2461</v>
      </c>
      <c r="C97" s="86" t="s">
        <v>2399</v>
      </c>
      <c r="D97" s="73">
        <v>90310008</v>
      </c>
      <c r="E97" s="73"/>
      <c r="F97" s="73" t="s">
        <v>603</v>
      </c>
      <c r="G97" s="101">
        <v>43613</v>
      </c>
      <c r="H97" s="73" t="s">
        <v>126</v>
      </c>
      <c r="I97" s="83">
        <v>8.81</v>
      </c>
      <c r="J97" s="86" t="s">
        <v>427</v>
      </c>
      <c r="K97" s="86" t="s">
        <v>128</v>
      </c>
      <c r="L97" s="87">
        <v>2.7243E-2</v>
      </c>
      <c r="M97" s="87">
        <v>1.7899999999999999E-2</v>
      </c>
      <c r="N97" s="83">
        <v>752.15000000000009</v>
      </c>
      <c r="O97" s="85">
        <v>106.93</v>
      </c>
      <c r="P97" s="83">
        <v>0.80427000000000004</v>
      </c>
      <c r="Q97" s="84">
        <f t="shared" ref="Q97:Q152" si="2">P97/$P$10</f>
        <v>2.9134314185997511E-4</v>
      </c>
      <c r="R97" s="84">
        <f>P97/'סכום נכסי הקרן'!$C$42</f>
        <v>1.0941395287391623E-5</v>
      </c>
    </row>
    <row r="98" spans="2:18">
      <c r="B98" s="129" t="s">
        <v>2461</v>
      </c>
      <c r="C98" s="86" t="s">
        <v>2399</v>
      </c>
      <c r="D98" s="73">
        <v>90310009</v>
      </c>
      <c r="E98" s="73"/>
      <c r="F98" s="73" t="s">
        <v>603</v>
      </c>
      <c r="G98" s="101">
        <v>43657</v>
      </c>
      <c r="H98" s="73" t="s">
        <v>126</v>
      </c>
      <c r="I98" s="83">
        <v>8.6999999999999993</v>
      </c>
      <c r="J98" s="86" t="s">
        <v>427</v>
      </c>
      <c r="K98" s="86" t="s">
        <v>128</v>
      </c>
      <c r="L98" s="87">
        <v>2.7243E-2</v>
      </c>
      <c r="M98" s="87">
        <v>2.2099999999999998E-2</v>
      </c>
      <c r="N98" s="83">
        <v>742.07000000000016</v>
      </c>
      <c r="O98" s="85">
        <v>103.15</v>
      </c>
      <c r="P98" s="83">
        <v>0.76544000000000012</v>
      </c>
      <c r="Q98" s="84">
        <f t="shared" si="2"/>
        <v>2.7727715133636633E-4</v>
      </c>
      <c r="R98" s="84">
        <f>P98/'סכום נכסי הקרן'!$C$42</f>
        <v>1.0413146839719303E-5</v>
      </c>
    </row>
    <row r="99" spans="2:18">
      <c r="B99" s="129" t="s">
        <v>2461</v>
      </c>
      <c r="C99" s="86" t="s">
        <v>2399</v>
      </c>
      <c r="D99" s="73">
        <v>90310007</v>
      </c>
      <c r="E99" s="73"/>
      <c r="F99" s="73" t="s">
        <v>603</v>
      </c>
      <c r="G99" s="101">
        <v>43541</v>
      </c>
      <c r="H99" s="73" t="s">
        <v>126</v>
      </c>
      <c r="I99" s="83">
        <v>8.7799999999999994</v>
      </c>
      <c r="J99" s="86" t="s">
        <v>427</v>
      </c>
      <c r="K99" s="86" t="s">
        <v>128</v>
      </c>
      <c r="L99" s="87">
        <v>2.9270999999999998E-2</v>
      </c>
      <c r="M99" s="87">
        <v>1.72E-2</v>
      </c>
      <c r="N99" s="83">
        <v>244.71000000000004</v>
      </c>
      <c r="O99" s="85">
        <v>109.34</v>
      </c>
      <c r="P99" s="83">
        <v>0.26757000000000003</v>
      </c>
      <c r="Q99" s="84">
        <f t="shared" si="2"/>
        <v>9.6926012990007751E-5</v>
      </c>
      <c r="R99" s="84">
        <f>P99/'סכום נכסי הקרן'!$C$42</f>
        <v>3.6400576137955867E-6</v>
      </c>
    </row>
    <row r="100" spans="2:18">
      <c r="B100" s="129" t="s">
        <v>2462</v>
      </c>
      <c r="C100" s="86" t="s">
        <v>2398</v>
      </c>
      <c r="D100" s="73">
        <v>7561</v>
      </c>
      <c r="E100" s="73"/>
      <c r="F100" s="73" t="s">
        <v>630</v>
      </c>
      <c r="G100" s="101">
        <v>43920</v>
      </c>
      <c r="H100" s="73" t="s">
        <v>126</v>
      </c>
      <c r="I100" s="83">
        <v>6.7600000000000007</v>
      </c>
      <c r="J100" s="86" t="s">
        <v>152</v>
      </c>
      <c r="K100" s="86" t="s">
        <v>128</v>
      </c>
      <c r="L100" s="87">
        <v>5.5918000000000002E-2</v>
      </c>
      <c r="M100" s="87">
        <v>3.2400000000000005E-2</v>
      </c>
      <c r="N100" s="83">
        <v>26937.390000000003</v>
      </c>
      <c r="O100" s="85">
        <v>117.46</v>
      </c>
      <c r="P100" s="83">
        <v>31.640660000000004</v>
      </c>
      <c r="Q100" s="84">
        <f t="shared" si="2"/>
        <v>1.1461684875630374E-2</v>
      </c>
      <c r="R100" s="84">
        <f>P100/'סכום נכסי הקרן'!$C$42</f>
        <v>4.3044371692834576E-4</v>
      </c>
    </row>
    <row r="101" spans="2:18">
      <c r="B101" s="129" t="s">
        <v>2462</v>
      </c>
      <c r="C101" s="86" t="s">
        <v>2398</v>
      </c>
      <c r="D101" s="73">
        <v>7894</v>
      </c>
      <c r="E101" s="73"/>
      <c r="F101" s="73" t="s">
        <v>630</v>
      </c>
      <c r="G101" s="101">
        <v>44068</v>
      </c>
      <c r="H101" s="73" t="s">
        <v>126</v>
      </c>
      <c r="I101" s="83">
        <v>6.7700000000000005</v>
      </c>
      <c r="J101" s="86" t="s">
        <v>152</v>
      </c>
      <c r="K101" s="86" t="s">
        <v>128</v>
      </c>
      <c r="L101" s="87">
        <v>4.5102999999999997E-2</v>
      </c>
      <c r="M101" s="87">
        <v>4.6799999999999994E-2</v>
      </c>
      <c r="N101" s="83">
        <v>33729.879999999997</v>
      </c>
      <c r="O101" s="85">
        <v>99.83</v>
      </c>
      <c r="P101" s="83">
        <v>33.672540000000005</v>
      </c>
      <c r="Q101" s="84">
        <f t="shared" si="2"/>
        <v>1.2197724144883791E-2</v>
      </c>
      <c r="R101" s="84">
        <f>P101/'סכום נכסי הקרן'!$C$42</f>
        <v>4.5808568076703834E-4</v>
      </c>
    </row>
    <row r="102" spans="2:18">
      <c r="B102" s="129" t="s">
        <v>2463</v>
      </c>
      <c r="C102" s="86" t="s">
        <v>2398</v>
      </c>
      <c r="D102" s="73">
        <v>90141407</v>
      </c>
      <c r="E102" s="73"/>
      <c r="F102" s="73" t="s">
        <v>842</v>
      </c>
      <c r="G102" s="101">
        <v>42372</v>
      </c>
      <c r="H102" s="73" t="s">
        <v>126</v>
      </c>
      <c r="I102" s="83">
        <v>8.8099999998896372</v>
      </c>
      <c r="J102" s="86" t="s">
        <v>124</v>
      </c>
      <c r="K102" s="86" t="s">
        <v>128</v>
      </c>
      <c r="L102" s="87">
        <v>6.7000000000000004E-2</v>
      </c>
      <c r="M102" s="87">
        <v>2.1799999999828179E-2</v>
      </c>
      <c r="N102" s="83">
        <v>10675.020330000001</v>
      </c>
      <c r="O102" s="85">
        <v>141.75</v>
      </c>
      <c r="P102" s="83">
        <v>15.131842307000003</v>
      </c>
      <c r="Q102" s="84">
        <f t="shared" si="2"/>
        <v>5.4814409089622568E-3</v>
      </c>
      <c r="R102" s="84">
        <f>P102/'סכום נכסי הקרן'!$C$42</f>
        <v>2.0585558097077224E-4</v>
      </c>
    </row>
    <row r="103" spans="2:18">
      <c r="B103" s="129" t="s">
        <v>2464</v>
      </c>
      <c r="C103" s="86" t="s">
        <v>2398</v>
      </c>
      <c r="D103" s="73">
        <v>7202</v>
      </c>
      <c r="E103" s="73"/>
      <c r="F103" s="73" t="s">
        <v>641</v>
      </c>
      <c r="G103" s="101">
        <v>43734</v>
      </c>
      <c r="H103" s="73"/>
      <c r="I103" s="83">
        <v>1.53</v>
      </c>
      <c r="J103" s="86" t="s">
        <v>602</v>
      </c>
      <c r="K103" s="86" t="s">
        <v>128</v>
      </c>
      <c r="L103" s="87">
        <v>2.1000000000000001E-2</v>
      </c>
      <c r="M103" s="87">
        <v>2.1399999999999995E-2</v>
      </c>
      <c r="N103" s="83">
        <v>14267.590000000002</v>
      </c>
      <c r="O103" s="85">
        <v>99.97</v>
      </c>
      <c r="P103" s="83">
        <v>14.263310000000002</v>
      </c>
      <c r="Q103" s="84">
        <f t="shared" si="2"/>
        <v>5.1668190392813382E-3</v>
      </c>
      <c r="R103" s="84">
        <f>P103/'סכום נכסי הקרן'!$C$42</f>
        <v>1.9403995277283227E-4</v>
      </c>
    </row>
    <row r="104" spans="2:18">
      <c r="B104" s="129" t="s">
        <v>2464</v>
      </c>
      <c r="C104" s="86" t="s">
        <v>2398</v>
      </c>
      <c r="D104" s="73">
        <v>7372</v>
      </c>
      <c r="E104" s="73"/>
      <c r="F104" s="73" t="s">
        <v>641</v>
      </c>
      <c r="G104" s="101">
        <v>43853</v>
      </c>
      <c r="H104" s="73"/>
      <c r="I104" s="83">
        <v>1.5299999999999996</v>
      </c>
      <c r="J104" s="86" t="s">
        <v>602</v>
      </c>
      <c r="K104" s="86" t="s">
        <v>128</v>
      </c>
      <c r="L104" s="87">
        <v>2.1000000000000001E-2</v>
      </c>
      <c r="M104" s="87">
        <v>2.5899999999999992E-2</v>
      </c>
      <c r="N104" s="83">
        <v>1033.1099999999999</v>
      </c>
      <c r="O104" s="85">
        <v>99.3</v>
      </c>
      <c r="P104" s="83">
        <v>1.0258800000000003</v>
      </c>
      <c r="Q104" s="84">
        <f t="shared" si="2"/>
        <v>3.7162035432294048E-4</v>
      </c>
      <c r="R104" s="84">
        <f>P104/'סכום נכסי הקרן'!$C$42</f>
        <v>1.3956206991967027E-5</v>
      </c>
    </row>
    <row r="105" spans="2:18">
      <c r="B105" s="129" t="s">
        <v>2464</v>
      </c>
      <c r="C105" s="86" t="s">
        <v>2398</v>
      </c>
      <c r="D105" s="73">
        <v>7250</v>
      </c>
      <c r="E105" s="73"/>
      <c r="F105" s="73" t="s">
        <v>641</v>
      </c>
      <c r="G105" s="101">
        <v>43768</v>
      </c>
      <c r="H105" s="73"/>
      <c r="I105" s="83">
        <v>1.5299999999999998</v>
      </c>
      <c r="J105" s="86" t="s">
        <v>602</v>
      </c>
      <c r="K105" s="86" t="s">
        <v>128</v>
      </c>
      <c r="L105" s="87">
        <v>2.1000000000000001E-2</v>
      </c>
      <c r="M105" s="87">
        <v>2.4200000000000003E-2</v>
      </c>
      <c r="N105" s="83">
        <v>7609.8400000000011</v>
      </c>
      <c r="O105" s="85">
        <v>99.55</v>
      </c>
      <c r="P105" s="83">
        <v>7.5756000000000014</v>
      </c>
      <c r="Q105" s="84">
        <f t="shared" si="2"/>
        <v>2.7442265725122505E-3</v>
      </c>
      <c r="R105" s="84">
        <f>P105/'סכום נכסי הקרן'!$C$42</f>
        <v>1.0305946279130638E-4</v>
      </c>
    </row>
    <row r="106" spans="2:18">
      <c r="B106" s="129" t="s">
        <v>2465</v>
      </c>
      <c r="C106" s="86" t="s">
        <v>2398</v>
      </c>
      <c r="D106" s="73">
        <v>6718</v>
      </c>
      <c r="E106" s="73"/>
      <c r="F106" s="73" t="s">
        <v>641</v>
      </c>
      <c r="G106" s="101">
        <v>43482</v>
      </c>
      <c r="H106" s="73"/>
      <c r="I106" s="83">
        <v>3.2699999999924909</v>
      </c>
      <c r="J106" s="86" t="s">
        <v>124</v>
      </c>
      <c r="K106" s="86" t="s">
        <v>128</v>
      </c>
      <c r="L106" s="87">
        <v>4.1299999999999996E-2</v>
      </c>
      <c r="M106" s="87">
        <v>1.7199999999896035E-2</v>
      </c>
      <c r="N106" s="83">
        <v>32000.460562000004</v>
      </c>
      <c r="O106" s="85">
        <v>108.21</v>
      </c>
      <c r="P106" s="83">
        <v>34.62769723800001</v>
      </c>
      <c r="Q106" s="84">
        <f t="shared" si="2"/>
        <v>1.2543725501007005E-2</v>
      </c>
      <c r="R106" s="84">
        <f>P106/'סכום נכסי הקרן'!$C$42</f>
        <v>4.710797659655056E-4</v>
      </c>
    </row>
    <row r="107" spans="2:18">
      <c r="B107" s="129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83"/>
      <c r="O107" s="85"/>
      <c r="P107" s="73"/>
      <c r="Q107" s="84"/>
      <c r="R107" s="73"/>
    </row>
    <row r="108" spans="2:18">
      <c r="B108" s="130" t="s">
        <v>39</v>
      </c>
      <c r="C108" s="71"/>
      <c r="D108" s="71"/>
      <c r="E108" s="71"/>
      <c r="F108" s="71"/>
      <c r="G108" s="71"/>
      <c r="H108" s="71"/>
      <c r="I108" s="80">
        <v>4.323693081038714</v>
      </c>
      <c r="J108" s="71"/>
      <c r="K108" s="71"/>
      <c r="L108" s="71"/>
      <c r="M108" s="91">
        <v>3.0213543409260191E-2</v>
      </c>
      <c r="N108" s="80"/>
      <c r="O108" s="82"/>
      <c r="P108" s="80">
        <v>1723.5146299999999</v>
      </c>
      <c r="Q108" s="81">
        <f t="shared" si="2"/>
        <v>0.62433531941491338</v>
      </c>
      <c r="R108" s="81">
        <f>P108/'סכום נכסי הקרן'!$C$42</f>
        <v>2.3446920624208927E-2</v>
      </c>
    </row>
    <row r="109" spans="2:18">
      <c r="B109" s="131" t="s">
        <v>37</v>
      </c>
      <c r="C109" s="71"/>
      <c r="D109" s="71"/>
      <c r="E109" s="71"/>
      <c r="F109" s="71"/>
      <c r="G109" s="71"/>
      <c r="H109" s="71"/>
      <c r="I109" s="80">
        <v>4.323693081038714</v>
      </c>
      <c r="J109" s="71"/>
      <c r="K109" s="71"/>
      <c r="L109" s="71"/>
      <c r="M109" s="91">
        <v>3.0213543409260191E-2</v>
      </c>
      <c r="N109" s="80"/>
      <c r="O109" s="82"/>
      <c r="P109" s="80">
        <v>1723.5146299999999</v>
      </c>
      <c r="Q109" s="81">
        <f t="shared" si="2"/>
        <v>0.62433531941491338</v>
      </c>
      <c r="R109" s="81">
        <f>P109/'סכום נכסי הקרן'!$C$42</f>
        <v>2.3446920624208927E-2</v>
      </c>
    </row>
    <row r="110" spans="2:18">
      <c r="B110" s="129" t="s">
        <v>2466</v>
      </c>
      <c r="C110" s="86" t="s">
        <v>2398</v>
      </c>
      <c r="D110" s="73">
        <v>508506</v>
      </c>
      <c r="E110" s="73"/>
      <c r="F110" s="73" t="s">
        <v>2400</v>
      </c>
      <c r="G110" s="101">
        <v>43186</v>
      </c>
      <c r="H110" s="73" t="s">
        <v>2397</v>
      </c>
      <c r="I110" s="83">
        <v>5.3</v>
      </c>
      <c r="J110" s="86" t="s">
        <v>151</v>
      </c>
      <c r="K110" s="86" t="s">
        <v>127</v>
      </c>
      <c r="L110" s="87">
        <v>4.8000000000000001E-2</v>
      </c>
      <c r="M110" s="87">
        <v>2.1000000000000005E-2</v>
      </c>
      <c r="N110" s="83">
        <v>22948.000000000004</v>
      </c>
      <c r="O110" s="85">
        <v>115.06</v>
      </c>
      <c r="P110" s="83">
        <v>90.856030000000018</v>
      </c>
      <c r="Q110" s="84">
        <f t="shared" si="2"/>
        <v>3.2912182770865703E-2</v>
      </c>
      <c r="R110" s="84">
        <f>P110/'סכום נכסי הקרן'!$C$42</f>
        <v>1.2360174300584529E-3</v>
      </c>
    </row>
    <row r="111" spans="2:18">
      <c r="B111" s="129" t="s">
        <v>2466</v>
      </c>
      <c r="C111" s="86" t="s">
        <v>2398</v>
      </c>
      <c r="D111" s="73">
        <v>6831</v>
      </c>
      <c r="E111" s="73"/>
      <c r="F111" s="73" t="s">
        <v>2400</v>
      </c>
      <c r="G111" s="101">
        <v>43552</v>
      </c>
      <c r="H111" s="73" t="s">
        <v>2397</v>
      </c>
      <c r="I111" s="83">
        <v>5.28</v>
      </c>
      <c r="J111" s="86" t="s">
        <v>151</v>
      </c>
      <c r="K111" s="86" t="s">
        <v>127</v>
      </c>
      <c r="L111" s="87">
        <v>4.5999999999999999E-2</v>
      </c>
      <c r="M111" s="87">
        <v>2.749999999999999E-2</v>
      </c>
      <c r="N111" s="83">
        <v>13936.860000000002</v>
      </c>
      <c r="O111" s="85">
        <v>110.19</v>
      </c>
      <c r="P111" s="83">
        <v>52.843540000000012</v>
      </c>
      <c r="Q111" s="84">
        <f t="shared" si="2"/>
        <v>1.9142331518772638E-2</v>
      </c>
      <c r="R111" s="84">
        <f>P111/'סכום נכסי הקרן'!$C$42</f>
        <v>7.1889049638192495E-4</v>
      </c>
    </row>
    <row r="112" spans="2:18">
      <c r="B112" s="129" t="s">
        <v>2466</v>
      </c>
      <c r="C112" s="86" t="s">
        <v>2399</v>
      </c>
      <c r="D112" s="73">
        <v>7598</v>
      </c>
      <c r="E112" s="73"/>
      <c r="F112" s="73" t="s">
        <v>2400</v>
      </c>
      <c r="G112" s="101">
        <v>43942</v>
      </c>
      <c r="H112" s="73" t="s">
        <v>2397</v>
      </c>
      <c r="I112" s="83">
        <v>5.1400000000000006</v>
      </c>
      <c r="J112" s="86" t="s">
        <v>151</v>
      </c>
      <c r="K112" s="86" t="s">
        <v>127</v>
      </c>
      <c r="L112" s="87">
        <v>5.4400000000000004E-2</v>
      </c>
      <c r="M112" s="87">
        <v>3.6400000000000002E-2</v>
      </c>
      <c r="N112" s="83">
        <v>22232.76</v>
      </c>
      <c r="O112" s="85">
        <v>109.76</v>
      </c>
      <c r="P112" s="83">
        <v>83.969619999999992</v>
      </c>
      <c r="Q112" s="84">
        <f t="shared" si="2"/>
        <v>3.04176121347162E-2</v>
      </c>
      <c r="R112" s="84">
        <f>P112/'סכום נכסי הקרן'!$C$42</f>
        <v>1.1423337990377177E-3</v>
      </c>
    </row>
    <row r="113" spans="2:18">
      <c r="B113" s="129" t="s">
        <v>2467</v>
      </c>
      <c r="C113" s="86" t="s">
        <v>2399</v>
      </c>
      <c r="D113" s="73">
        <v>7088</v>
      </c>
      <c r="E113" s="73"/>
      <c r="F113" s="73" t="s">
        <v>865</v>
      </c>
      <c r="G113" s="101">
        <v>43684</v>
      </c>
      <c r="H113" s="73" t="s">
        <v>300</v>
      </c>
      <c r="I113" s="83">
        <v>8.2299999999999986</v>
      </c>
      <c r="J113" s="86" t="s">
        <v>869</v>
      </c>
      <c r="K113" s="86" t="s">
        <v>127</v>
      </c>
      <c r="L113" s="87">
        <v>4.36E-2</v>
      </c>
      <c r="M113" s="87">
        <v>4.0600000000000004E-2</v>
      </c>
      <c r="N113" s="83">
        <v>21100.540000000005</v>
      </c>
      <c r="O113" s="85">
        <v>103.86</v>
      </c>
      <c r="P113" s="83">
        <v>75.409590000000009</v>
      </c>
      <c r="Q113" s="84">
        <f t="shared" si="2"/>
        <v>2.731678028146339E-2</v>
      </c>
      <c r="R113" s="84">
        <f>P113/'סכום נכסי הקרן'!$C$42</f>
        <v>1.0258820205280993E-3</v>
      </c>
    </row>
    <row r="114" spans="2:18">
      <c r="B114" s="129" t="s">
        <v>2468</v>
      </c>
      <c r="C114" s="86" t="s">
        <v>2399</v>
      </c>
      <c r="D114" s="73">
        <v>67859</v>
      </c>
      <c r="E114" s="73"/>
      <c r="F114" s="73" t="s">
        <v>972</v>
      </c>
      <c r="G114" s="101">
        <v>43811</v>
      </c>
      <c r="H114" s="73" t="s">
        <v>920</v>
      </c>
      <c r="I114" s="83">
        <v>9.81</v>
      </c>
      <c r="J114" s="86" t="s">
        <v>2402</v>
      </c>
      <c r="K114" s="86" t="s">
        <v>127</v>
      </c>
      <c r="L114" s="87">
        <v>4.4800000000000006E-2</v>
      </c>
      <c r="M114" s="87">
        <v>3.1599999999999996E-2</v>
      </c>
      <c r="N114" s="83">
        <v>7376.5500000000011</v>
      </c>
      <c r="O114" s="85">
        <v>113.55</v>
      </c>
      <c r="P114" s="83">
        <v>28.822060000000004</v>
      </c>
      <c r="Q114" s="84">
        <f t="shared" si="2"/>
        <v>1.0440659872028938E-2</v>
      </c>
      <c r="R114" s="84">
        <f>P114/'סכום נכסי הקרן'!$C$42</f>
        <v>3.9209911031981624E-4</v>
      </c>
    </row>
    <row r="115" spans="2:18">
      <c r="B115" s="129" t="s">
        <v>2469</v>
      </c>
      <c r="C115" s="86" t="s">
        <v>2399</v>
      </c>
      <c r="D115" s="73">
        <v>7258</v>
      </c>
      <c r="E115" s="73"/>
      <c r="F115" s="73" t="s">
        <v>641</v>
      </c>
      <c r="G115" s="101">
        <v>43774</v>
      </c>
      <c r="H115" s="73"/>
      <c r="I115" s="83">
        <v>4.9899999999999993</v>
      </c>
      <c r="J115" s="86" t="s">
        <v>869</v>
      </c>
      <c r="K115" s="86" t="s">
        <v>127</v>
      </c>
      <c r="L115" s="87">
        <v>2.3965999999999998E-2</v>
      </c>
      <c r="M115" s="87">
        <v>2.1299999999999996E-2</v>
      </c>
      <c r="N115" s="83">
        <v>5307.4</v>
      </c>
      <c r="O115" s="85">
        <v>102.5</v>
      </c>
      <c r="P115" s="83">
        <v>18.719310000000004</v>
      </c>
      <c r="Q115" s="84">
        <f t="shared" si="2"/>
        <v>6.780984730066832E-3</v>
      </c>
      <c r="R115" s="84">
        <f>P115/'סכום נכסי הקרן'!$C$42</f>
        <v>2.5465996520723501E-4</v>
      </c>
    </row>
    <row r="116" spans="2:18">
      <c r="B116" s="129" t="s">
        <v>2470</v>
      </c>
      <c r="C116" s="86" t="s">
        <v>2399</v>
      </c>
      <c r="D116" s="73">
        <v>7030</v>
      </c>
      <c r="E116" s="73"/>
      <c r="F116" s="73" t="s">
        <v>641</v>
      </c>
      <c r="G116" s="101">
        <v>43649</v>
      </c>
      <c r="H116" s="73"/>
      <c r="I116" s="83">
        <v>0.62</v>
      </c>
      <c r="J116" s="86" t="s">
        <v>2402</v>
      </c>
      <c r="K116" s="86" t="s">
        <v>127</v>
      </c>
      <c r="L116" s="87">
        <v>2.6499999999999999E-2</v>
      </c>
      <c r="M116" s="87">
        <v>2.6199999999999998E-2</v>
      </c>
      <c r="N116" s="83">
        <v>1895.3900000000003</v>
      </c>
      <c r="O116" s="85">
        <v>100.12</v>
      </c>
      <c r="P116" s="83">
        <v>6.5298800000000012</v>
      </c>
      <c r="Q116" s="84">
        <f t="shared" si="2"/>
        <v>2.3654192686145378E-3</v>
      </c>
      <c r="R116" s="84">
        <f>P116/'סכום נכסי הקרן'!$C$42</f>
        <v>8.8833349819380082E-5</v>
      </c>
    </row>
    <row r="117" spans="2:18">
      <c r="B117" s="129" t="s">
        <v>2470</v>
      </c>
      <c r="C117" s="86" t="s">
        <v>2399</v>
      </c>
      <c r="D117" s="73">
        <v>7059</v>
      </c>
      <c r="E117" s="73"/>
      <c r="F117" s="73" t="s">
        <v>641</v>
      </c>
      <c r="G117" s="101">
        <v>43668</v>
      </c>
      <c r="H117" s="73"/>
      <c r="I117" s="83">
        <v>0.62000000000000011</v>
      </c>
      <c r="J117" s="86" t="s">
        <v>2402</v>
      </c>
      <c r="K117" s="86" t="s">
        <v>127</v>
      </c>
      <c r="L117" s="87">
        <v>2.6563E-2</v>
      </c>
      <c r="M117" s="87">
        <v>2.6200000000000005E-2</v>
      </c>
      <c r="N117" s="83">
        <v>425.7700000000001</v>
      </c>
      <c r="O117" s="85">
        <v>100.12</v>
      </c>
      <c r="P117" s="83">
        <v>1.4668299999999999</v>
      </c>
      <c r="Q117" s="84">
        <f t="shared" si="2"/>
        <v>5.3135248209490243E-4</v>
      </c>
      <c r="R117" s="84">
        <f>P117/'סכום נכסי הקרן'!$C$42</f>
        <v>1.9954949021354336E-5</v>
      </c>
    </row>
    <row r="118" spans="2:18">
      <c r="B118" s="129" t="s">
        <v>2470</v>
      </c>
      <c r="C118" s="86" t="s">
        <v>2399</v>
      </c>
      <c r="D118" s="73">
        <v>7107</v>
      </c>
      <c r="E118" s="73"/>
      <c r="F118" s="73" t="s">
        <v>641</v>
      </c>
      <c r="G118" s="101">
        <v>43697</v>
      </c>
      <c r="H118" s="73"/>
      <c r="I118" s="83">
        <v>0.62</v>
      </c>
      <c r="J118" s="86" t="s">
        <v>2402</v>
      </c>
      <c r="K118" s="86" t="s">
        <v>127</v>
      </c>
      <c r="L118" s="87">
        <v>2.6563E-2</v>
      </c>
      <c r="M118" s="87">
        <v>2.6200000000000001E-2</v>
      </c>
      <c r="N118" s="83">
        <v>655.23000000000013</v>
      </c>
      <c r="O118" s="85">
        <v>100.12</v>
      </c>
      <c r="P118" s="83">
        <v>2.2573300000000005</v>
      </c>
      <c r="Q118" s="84">
        <f t="shared" si="2"/>
        <v>8.1770750421472594E-4</v>
      </c>
      <c r="R118" s="84">
        <f>P118/'סכום נכסי הקרן'!$C$42</f>
        <v>3.070901541035689E-5</v>
      </c>
    </row>
    <row r="119" spans="2:18">
      <c r="B119" s="129" t="s">
        <v>2470</v>
      </c>
      <c r="C119" s="86" t="s">
        <v>2399</v>
      </c>
      <c r="D119" s="73">
        <v>7182</v>
      </c>
      <c r="E119" s="73"/>
      <c r="F119" s="73" t="s">
        <v>641</v>
      </c>
      <c r="G119" s="101">
        <v>43728</v>
      </c>
      <c r="H119" s="73"/>
      <c r="I119" s="83">
        <v>0.62000000000000011</v>
      </c>
      <c r="J119" s="86" t="s">
        <v>2402</v>
      </c>
      <c r="K119" s="86" t="s">
        <v>127</v>
      </c>
      <c r="L119" s="87">
        <v>2.6563E-2</v>
      </c>
      <c r="M119" s="87">
        <v>2.6200000000000011E-2</v>
      </c>
      <c r="N119" s="83">
        <v>932.83000000000015</v>
      </c>
      <c r="O119" s="85">
        <v>100.12</v>
      </c>
      <c r="P119" s="83">
        <v>3.2137199999999999</v>
      </c>
      <c r="Q119" s="84">
        <f t="shared" si="2"/>
        <v>1.1641554227538502E-3</v>
      </c>
      <c r="R119" s="84">
        <f>P119/'סכום נכסי הקרן'!$C$42</f>
        <v>4.3719871265863702E-5</v>
      </c>
    </row>
    <row r="120" spans="2:18">
      <c r="B120" s="129" t="s">
        <v>2470</v>
      </c>
      <c r="C120" s="86" t="s">
        <v>2399</v>
      </c>
      <c r="D120" s="73">
        <v>7223</v>
      </c>
      <c r="E120" s="73"/>
      <c r="F120" s="73" t="s">
        <v>641</v>
      </c>
      <c r="G120" s="101">
        <v>43759</v>
      </c>
      <c r="H120" s="73"/>
      <c r="I120" s="83">
        <v>0.62</v>
      </c>
      <c r="J120" s="86" t="s">
        <v>2402</v>
      </c>
      <c r="K120" s="86" t="s">
        <v>127</v>
      </c>
      <c r="L120" s="87">
        <v>2.6563E-2</v>
      </c>
      <c r="M120" s="87">
        <v>2.6200000000000001E-2</v>
      </c>
      <c r="N120" s="83">
        <v>1168.1900000000003</v>
      </c>
      <c r="O120" s="85">
        <v>100.12</v>
      </c>
      <c r="P120" s="83">
        <v>4.0245600000000001</v>
      </c>
      <c r="Q120" s="84">
        <f t="shared" si="2"/>
        <v>1.457878517169584E-3</v>
      </c>
      <c r="R120" s="84">
        <f>P120/'סכום נכסי הקרן'!$C$42</f>
        <v>5.4750645700852733E-5</v>
      </c>
    </row>
    <row r="121" spans="2:18">
      <c r="B121" s="129" t="s">
        <v>2470</v>
      </c>
      <c r="C121" s="86" t="s">
        <v>2399</v>
      </c>
      <c r="D121" s="73">
        <v>7503</v>
      </c>
      <c r="E121" s="73"/>
      <c r="F121" s="73" t="s">
        <v>641</v>
      </c>
      <c r="G121" s="101">
        <v>43910</v>
      </c>
      <c r="H121" s="73"/>
      <c r="I121" s="83">
        <v>0.62000000000000011</v>
      </c>
      <c r="J121" s="86" t="s">
        <v>2402</v>
      </c>
      <c r="K121" s="86" t="s">
        <v>127</v>
      </c>
      <c r="L121" s="87">
        <v>2.6563E-2</v>
      </c>
      <c r="M121" s="87">
        <v>2.6200000000000001E-2</v>
      </c>
      <c r="N121" s="83">
        <v>717.82000000000016</v>
      </c>
      <c r="O121" s="85">
        <v>100.12</v>
      </c>
      <c r="P121" s="83">
        <v>2.4729700000000001</v>
      </c>
      <c r="Q121" s="84">
        <f t="shared" si="2"/>
        <v>8.9582211138729848E-4</v>
      </c>
      <c r="R121" s="84">
        <f>P121/'סכום נכסי הקרן'!$C$42</f>
        <v>3.3642610446567523E-5</v>
      </c>
    </row>
    <row r="122" spans="2:18">
      <c r="B122" s="129" t="s">
        <v>2470</v>
      </c>
      <c r="C122" s="86" t="s">
        <v>2399</v>
      </c>
      <c r="D122" s="73">
        <v>7602</v>
      </c>
      <c r="E122" s="73"/>
      <c r="F122" s="73" t="s">
        <v>641</v>
      </c>
      <c r="G122" s="101">
        <v>43941</v>
      </c>
      <c r="H122" s="73"/>
      <c r="I122" s="83">
        <v>0.62</v>
      </c>
      <c r="J122" s="86" t="s">
        <v>2402</v>
      </c>
      <c r="K122" s="86" t="s">
        <v>127</v>
      </c>
      <c r="L122" s="87">
        <v>2.6563E-2</v>
      </c>
      <c r="M122" s="87">
        <v>2.6200000000000001E-2</v>
      </c>
      <c r="N122" s="83">
        <v>560.03000000000009</v>
      </c>
      <c r="O122" s="85">
        <v>100.12</v>
      </c>
      <c r="P122" s="83">
        <v>1.9293600000000004</v>
      </c>
      <c r="Q122" s="84">
        <f t="shared" si="2"/>
        <v>6.9890186651119855E-4</v>
      </c>
      <c r="R122" s="84">
        <f>P122/'סכום נכסי הקרן'!$C$42</f>
        <v>2.6247268220475589E-5</v>
      </c>
    </row>
    <row r="123" spans="2:18">
      <c r="B123" s="129" t="s">
        <v>2470</v>
      </c>
      <c r="C123" s="86" t="s">
        <v>2399</v>
      </c>
      <c r="D123" s="73">
        <v>7687</v>
      </c>
      <c r="E123" s="73"/>
      <c r="F123" s="73" t="s">
        <v>641</v>
      </c>
      <c r="G123" s="101">
        <v>43971</v>
      </c>
      <c r="H123" s="73"/>
      <c r="I123" s="83">
        <v>0.62000000000000011</v>
      </c>
      <c r="J123" s="86" t="s">
        <v>2402</v>
      </c>
      <c r="K123" s="86" t="s">
        <v>127</v>
      </c>
      <c r="L123" s="87">
        <v>2.6563E-2</v>
      </c>
      <c r="M123" s="87">
        <v>2.6200000000000005E-2</v>
      </c>
      <c r="N123" s="83">
        <v>447.62000000000006</v>
      </c>
      <c r="O123" s="85">
        <v>100.12</v>
      </c>
      <c r="P123" s="83">
        <v>1.5421199999999999</v>
      </c>
      <c r="Q123" s="84">
        <f t="shared" si="2"/>
        <v>5.58625941443924E-4</v>
      </c>
      <c r="R123" s="84">
        <f>P123/'סכום נכסי הקרן'!$C$42</f>
        <v>2.0979204123730048E-5</v>
      </c>
    </row>
    <row r="124" spans="2:18">
      <c r="B124" s="129" t="s">
        <v>2470</v>
      </c>
      <c r="C124" s="86" t="s">
        <v>2399</v>
      </c>
      <c r="D124" s="73">
        <v>7747</v>
      </c>
      <c r="E124" s="73"/>
      <c r="F124" s="73" t="s">
        <v>641</v>
      </c>
      <c r="G124" s="101">
        <v>44004</v>
      </c>
      <c r="H124" s="73"/>
      <c r="I124" s="83">
        <v>0.62</v>
      </c>
      <c r="J124" s="86" t="s">
        <v>2402</v>
      </c>
      <c r="K124" s="86" t="s">
        <v>127</v>
      </c>
      <c r="L124" s="87">
        <v>2.6563E-2</v>
      </c>
      <c r="M124" s="87">
        <v>2.6200000000000001E-2</v>
      </c>
      <c r="N124" s="83">
        <v>340.15</v>
      </c>
      <c r="O124" s="85">
        <v>100.12</v>
      </c>
      <c r="P124" s="83">
        <v>1.17187</v>
      </c>
      <c r="Q124" s="84">
        <f t="shared" si="2"/>
        <v>4.2450456644093276E-4</v>
      </c>
      <c r="R124" s="84">
        <f>P124/'סכום נכסי הקרן'!$C$42</f>
        <v>1.5942274230588755E-5</v>
      </c>
    </row>
    <row r="125" spans="2:18">
      <c r="B125" s="129" t="s">
        <v>2470</v>
      </c>
      <c r="C125" s="86" t="s">
        <v>2399</v>
      </c>
      <c r="D125" s="73">
        <v>7825</v>
      </c>
      <c r="E125" s="73"/>
      <c r="F125" s="73" t="s">
        <v>641</v>
      </c>
      <c r="G125" s="101">
        <v>44032</v>
      </c>
      <c r="H125" s="73"/>
      <c r="I125" s="83">
        <v>0.62000000000000011</v>
      </c>
      <c r="J125" s="86" t="s">
        <v>2402</v>
      </c>
      <c r="K125" s="86" t="s">
        <v>127</v>
      </c>
      <c r="L125" s="87">
        <v>2.6563E-2</v>
      </c>
      <c r="M125" s="87">
        <v>2.6200000000000001E-2</v>
      </c>
      <c r="N125" s="83">
        <v>691.69000000000017</v>
      </c>
      <c r="O125" s="85">
        <v>100.12</v>
      </c>
      <c r="P125" s="83">
        <v>2.3829500000000001</v>
      </c>
      <c r="Q125" s="84">
        <f t="shared" si="2"/>
        <v>8.6321277667353953E-4</v>
      </c>
      <c r="R125" s="84">
        <f>P125/'סכום נכסי הקרן'!$C$42</f>
        <v>3.2417966479030505E-5</v>
      </c>
    </row>
    <row r="126" spans="2:18">
      <c r="B126" s="129" t="s">
        <v>2470</v>
      </c>
      <c r="C126" s="86" t="s">
        <v>2399</v>
      </c>
      <c r="D126" s="73">
        <v>7873</v>
      </c>
      <c r="E126" s="73"/>
      <c r="F126" s="73" t="s">
        <v>641</v>
      </c>
      <c r="G126" s="101">
        <v>44063</v>
      </c>
      <c r="H126" s="73"/>
      <c r="I126" s="83">
        <v>0.61999999999999988</v>
      </c>
      <c r="J126" s="86" t="s">
        <v>2402</v>
      </c>
      <c r="K126" s="86" t="s">
        <v>127</v>
      </c>
      <c r="L126" s="87">
        <v>2.6563E-2</v>
      </c>
      <c r="M126" s="87">
        <v>2.6199999999999998E-2</v>
      </c>
      <c r="N126" s="83">
        <v>392.26000000000005</v>
      </c>
      <c r="O126" s="85">
        <v>100.12</v>
      </c>
      <c r="P126" s="83">
        <v>1.3513800000000002</v>
      </c>
      <c r="Q126" s="84">
        <f t="shared" si="2"/>
        <v>4.8953124578404413E-4</v>
      </c>
      <c r="R126" s="84">
        <f>P126/'סכום נכסי הקרן'!$C$42</f>
        <v>1.8384351975673954E-5</v>
      </c>
    </row>
    <row r="127" spans="2:18">
      <c r="B127" s="129" t="s">
        <v>2470</v>
      </c>
      <c r="C127" s="86" t="s">
        <v>2399</v>
      </c>
      <c r="D127" s="73">
        <v>7953</v>
      </c>
      <c r="E127" s="73"/>
      <c r="F127" s="73" t="s">
        <v>641</v>
      </c>
      <c r="G127" s="101">
        <v>44095</v>
      </c>
      <c r="H127" s="73"/>
      <c r="I127" s="83">
        <v>0.62000000000000011</v>
      </c>
      <c r="J127" s="86" t="s">
        <v>2402</v>
      </c>
      <c r="K127" s="86" t="s">
        <v>127</v>
      </c>
      <c r="L127" s="87">
        <v>2.6563E-2</v>
      </c>
      <c r="M127" s="87">
        <v>2.6400000000000007E-2</v>
      </c>
      <c r="N127" s="83">
        <v>973.5300000000002</v>
      </c>
      <c r="O127" s="85">
        <v>100.11</v>
      </c>
      <c r="P127" s="83">
        <v>3.3536000000000006</v>
      </c>
      <c r="Q127" s="84">
        <f t="shared" si="2"/>
        <v>1.2148263152195315E-3</v>
      </c>
      <c r="R127" s="84">
        <f>P127/'סכום נכסי הקרן'!$C$42</f>
        <v>4.5622817257633066E-5</v>
      </c>
    </row>
    <row r="128" spans="2:18">
      <c r="B128" s="129" t="s">
        <v>2470</v>
      </c>
      <c r="C128" s="86" t="s">
        <v>2399</v>
      </c>
      <c r="D128" s="73">
        <v>7363</v>
      </c>
      <c r="E128" s="73"/>
      <c r="F128" s="73" t="s">
        <v>641</v>
      </c>
      <c r="G128" s="101">
        <v>43851</v>
      </c>
      <c r="H128" s="73"/>
      <c r="I128" s="83">
        <v>0.62000000000000011</v>
      </c>
      <c r="J128" s="86" t="s">
        <v>2402</v>
      </c>
      <c r="K128" s="86" t="s">
        <v>127</v>
      </c>
      <c r="L128" s="87">
        <v>2.6563E-2</v>
      </c>
      <c r="M128" s="87">
        <v>2.6200000000000001E-2</v>
      </c>
      <c r="N128" s="83">
        <v>1317.87</v>
      </c>
      <c r="O128" s="85">
        <v>100.12</v>
      </c>
      <c r="P128" s="83">
        <v>4.5402299999999993</v>
      </c>
      <c r="Q128" s="84">
        <f t="shared" si="2"/>
        <v>1.6446776243884695E-3</v>
      </c>
      <c r="R128" s="84">
        <f>P128/'סכום נכסי הקרן'!$C$42</f>
        <v>6.1765888477344745E-5</v>
      </c>
    </row>
    <row r="129" spans="2:18">
      <c r="B129" s="129" t="s">
        <v>2470</v>
      </c>
      <c r="C129" s="86" t="s">
        <v>2399</v>
      </c>
      <c r="D129" s="73">
        <v>7443</v>
      </c>
      <c r="E129" s="73"/>
      <c r="F129" s="73" t="s">
        <v>641</v>
      </c>
      <c r="G129" s="101">
        <v>43881</v>
      </c>
      <c r="H129" s="73"/>
      <c r="I129" s="83">
        <v>0.62</v>
      </c>
      <c r="J129" s="86" t="s">
        <v>2402</v>
      </c>
      <c r="K129" s="86" t="s">
        <v>127</v>
      </c>
      <c r="L129" s="87">
        <v>2.6563E-2</v>
      </c>
      <c r="M129" s="87">
        <v>2.6199999999999998E-2</v>
      </c>
      <c r="N129" s="83">
        <v>1000.6500000000001</v>
      </c>
      <c r="O129" s="85">
        <v>100.12</v>
      </c>
      <c r="P129" s="83">
        <v>3.4473700000000007</v>
      </c>
      <c r="Q129" s="84">
        <f t="shared" si="2"/>
        <v>1.2487940703418286E-3</v>
      </c>
      <c r="R129" s="84">
        <f>P129/'סכום נכסי הקרן'!$C$42</f>
        <v>4.6898476720374084E-5</v>
      </c>
    </row>
    <row r="130" spans="2:18">
      <c r="B130" s="129" t="s">
        <v>2470</v>
      </c>
      <c r="C130" s="86" t="s">
        <v>2399</v>
      </c>
      <c r="D130" s="73">
        <v>7272</v>
      </c>
      <c r="E130" s="73"/>
      <c r="F130" s="73" t="s">
        <v>641</v>
      </c>
      <c r="G130" s="101">
        <v>43789</v>
      </c>
      <c r="H130" s="73"/>
      <c r="I130" s="83">
        <v>0.62</v>
      </c>
      <c r="J130" s="86" t="s">
        <v>2402</v>
      </c>
      <c r="K130" s="86" t="s">
        <v>127</v>
      </c>
      <c r="L130" s="87">
        <v>2.6563E-2</v>
      </c>
      <c r="M130" s="87">
        <v>2.6199999999999998E-2</v>
      </c>
      <c r="N130" s="83">
        <v>1549.2200000000003</v>
      </c>
      <c r="O130" s="85">
        <v>100.12</v>
      </c>
      <c r="P130" s="83">
        <v>5.3372600000000014</v>
      </c>
      <c r="Q130" s="84">
        <f t="shared" si="2"/>
        <v>1.9333981092463613E-3</v>
      </c>
      <c r="R130" s="84">
        <f>P130/'סכום נכסי הקרן'!$C$42</f>
        <v>7.2608789848662542E-5</v>
      </c>
    </row>
    <row r="131" spans="2:18">
      <c r="B131" s="129" t="s">
        <v>2470</v>
      </c>
      <c r="C131" s="86" t="s">
        <v>2399</v>
      </c>
      <c r="D131" s="73">
        <v>7313</v>
      </c>
      <c r="E131" s="73"/>
      <c r="F131" s="73" t="s">
        <v>641</v>
      </c>
      <c r="G131" s="101">
        <v>43819</v>
      </c>
      <c r="H131" s="73"/>
      <c r="I131" s="83">
        <v>0.62</v>
      </c>
      <c r="J131" s="86" t="s">
        <v>2402</v>
      </c>
      <c r="K131" s="86" t="s">
        <v>127</v>
      </c>
      <c r="L131" s="87">
        <v>2.6563E-2</v>
      </c>
      <c r="M131" s="87">
        <v>2.6199999999999998E-2</v>
      </c>
      <c r="N131" s="83">
        <v>1498.7300000000002</v>
      </c>
      <c r="O131" s="85">
        <v>100.12</v>
      </c>
      <c r="P131" s="83">
        <v>5.1633200000000006</v>
      </c>
      <c r="Q131" s="84">
        <f t="shared" si="2"/>
        <v>1.8703891370167316E-3</v>
      </c>
      <c r="R131" s="84">
        <f>P131/'סכום נכסי הקרן'!$C$42</f>
        <v>7.0242487119120332E-5</v>
      </c>
    </row>
    <row r="132" spans="2:18">
      <c r="B132" s="129" t="s">
        <v>2471</v>
      </c>
      <c r="C132" s="86" t="s">
        <v>2399</v>
      </c>
      <c r="D132" s="73">
        <v>7889</v>
      </c>
      <c r="E132" s="73"/>
      <c r="F132" s="73" t="s">
        <v>641</v>
      </c>
      <c r="G132" s="101">
        <v>44064</v>
      </c>
      <c r="H132" s="73"/>
      <c r="I132" s="83">
        <v>5.15</v>
      </c>
      <c r="J132" s="86" t="s">
        <v>869</v>
      </c>
      <c r="K132" s="86" t="s">
        <v>127</v>
      </c>
      <c r="L132" s="87">
        <v>5.7500000000000002E-2</v>
      </c>
      <c r="M132" s="87">
        <v>6.1900000000000004E-2</v>
      </c>
      <c r="N132" s="83">
        <v>8855.6100000000024</v>
      </c>
      <c r="O132" s="85">
        <v>97.97</v>
      </c>
      <c r="P132" s="83">
        <v>29.853560000000005</v>
      </c>
      <c r="Q132" s="84">
        <f t="shared" si="2"/>
        <v>1.0814316045737475E-2</v>
      </c>
      <c r="R132" s="84">
        <f>P132/'סכום נכסי הקרן'!$C$42</f>
        <v>4.0613177253392898E-4</v>
      </c>
    </row>
    <row r="133" spans="2:18">
      <c r="B133" s="129" t="s">
        <v>2471</v>
      </c>
      <c r="C133" s="86" t="s">
        <v>2399</v>
      </c>
      <c r="D133" s="73">
        <v>7979</v>
      </c>
      <c r="E133" s="73"/>
      <c r="F133" s="73" t="s">
        <v>641</v>
      </c>
      <c r="G133" s="101">
        <v>44104</v>
      </c>
      <c r="H133" s="73"/>
      <c r="I133" s="83">
        <v>5.1599999999999993</v>
      </c>
      <c r="J133" s="86" t="s">
        <v>869</v>
      </c>
      <c r="K133" s="86" t="s">
        <v>127</v>
      </c>
      <c r="L133" s="87">
        <v>5.7500000000000002E-2</v>
      </c>
      <c r="M133" s="87">
        <v>6.1600000000000002E-2</v>
      </c>
      <c r="N133" s="83">
        <v>737.33000000000015</v>
      </c>
      <c r="O133" s="85">
        <v>97.61</v>
      </c>
      <c r="P133" s="83">
        <v>2.4765100000000007</v>
      </c>
      <c r="Q133" s="84">
        <f t="shared" si="2"/>
        <v>8.971044602529586E-4</v>
      </c>
      <c r="R133" s="84">
        <f>P133/'סכום נכסי הקרן'!$C$42</f>
        <v>3.36907690740401E-5</v>
      </c>
    </row>
    <row r="134" spans="2:18">
      <c r="B134" s="129" t="s">
        <v>2472</v>
      </c>
      <c r="C134" s="86" t="s">
        <v>2399</v>
      </c>
      <c r="D134" s="73">
        <v>7903</v>
      </c>
      <c r="E134" s="73"/>
      <c r="F134" s="73" t="s">
        <v>641</v>
      </c>
      <c r="G134" s="101">
        <v>44070</v>
      </c>
      <c r="H134" s="73"/>
      <c r="I134" s="83">
        <v>3.93</v>
      </c>
      <c r="J134" s="86" t="s">
        <v>930</v>
      </c>
      <c r="K134" s="86" t="s">
        <v>127</v>
      </c>
      <c r="L134" s="87">
        <v>2.802E-2</v>
      </c>
      <c r="M134" s="87">
        <v>3.3000000000000008E-2</v>
      </c>
      <c r="N134" s="83">
        <v>16870.169999999998</v>
      </c>
      <c r="O134" s="85">
        <v>98.36</v>
      </c>
      <c r="P134" s="83">
        <v>57.100850000000008</v>
      </c>
      <c r="Q134" s="84">
        <f t="shared" si="2"/>
        <v>2.0684522662632151E-2</v>
      </c>
      <c r="R134" s="84">
        <f>P134/'סכום נכסי הקרן'!$C$42</f>
        <v>7.7680750381843903E-4</v>
      </c>
    </row>
    <row r="135" spans="2:18">
      <c r="B135" s="129" t="s">
        <v>2472</v>
      </c>
      <c r="C135" s="86" t="s">
        <v>2399</v>
      </c>
      <c r="D135" s="73">
        <v>7364</v>
      </c>
      <c r="E135" s="73"/>
      <c r="F135" s="73" t="s">
        <v>641</v>
      </c>
      <c r="G135" s="101">
        <v>43846</v>
      </c>
      <c r="H135" s="73"/>
      <c r="I135" s="83">
        <v>2.3900000000000006</v>
      </c>
      <c r="J135" s="86" t="s">
        <v>2402</v>
      </c>
      <c r="K135" s="86" t="s">
        <v>129</v>
      </c>
      <c r="L135" s="87">
        <v>1.7500000000000002E-2</v>
      </c>
      <c r="M135" s="87">
        <v>1.9500000000000007E-2</v>
      </c>
      <c r="N135" s="83">
        <v>26459.860000000004</v>
      </c>
      <c r="O135" s="85">
        <v>99.61</v>
      </c>
      <c r="P135" s="83">
        <v>106.10668</v>
      </c>
      <c r="Q135" s="84">
        <f t="shared" si="2"/>
        <v>3.8436661225124624E-2</v>
      </c>
      <c r="R135" s="84">
        <f>P135/'סכום נכסי הקרן'!$C$42</f>
        <v>1.4434892865738754E-3</v>
      </c>
    </row>
    <row r="136" spans="2:18">
      <c r="B136" s="129" t="s">
        <v>2473</v>
      </c>
      <c r="C136" s="86" t="s">
        <v>2399</v>
      </c>
      <c r="D136" s="73">
        <v>7384</v>
      </c>
      <c r="E136" s="73"/>
      <c r="F136" s="73" t="s">
        <v>641</v>
      </c>
      <c r="G136" s="101">
        <v>43861</v>
      </c>
      <c r="H136" s="73"/>
      <c r="I136" s="83">
        <v>5.69</v>
      </c>
      <c r="J136" s="86" t="s">
        <v>2402</v>
      </c>
      <c r="K136" s="86" t="s">
        <v>129</v>
      </c>
      <c r="L136" s="87">
        <v>2.6249999999999999E-2</v>
      </c>
      <c r="M136" s="87">
        <v>2.3600000000000003E-2</v>
      </c>
      <c r="N136" s="83">
        <v>107.76000000000002</v>
      </c>
      <c r="O136" s="85">
        <v>101.81</v>
      </c>
      <c r="P136" s="83">
        <v>0.44167000000000006</v>
      </c>
      <c r="Q136" s="84">
        <f t="shared" si="2"/>
        <v>1.5999294449040149E-4</v>
      </c>
      <c r="R136" s="84">
        <f>P136/'סכום נכסי הקרן'!$C$42</f>
        <v>6.0085370044664832E-6</v>
      </c>
    </row>
    <row r="137" spans="2:18">
      <c r="B137" s="129" t="s">
        <v>2473</v>
      </c>
      <c r="C137" s="86" t="s">
        <v>2399</v>
      </c>
      <c r="D137" s="73">
        <v>76091</v>
      </c>
      <c r="E137" s="73"/>
      <c r="F137" s="73" t="s">
        <v>641</v>
      </c>
      <c r="G137" s="101">
        <v>43937</v>
      </c>
      <c r="H137" s="73"/>
      <c r="I137" s="83">
        <v>5.6899999999999995</v>
      </c>
      <c r="J137" s="86" t="s">
        <v>2402</v>
      </c>
      <c r="K137" s="86" t="s">
        <v>129</v>
      </c>
      <c r="L137" s="87">
        <v>2.6249999999999999E-2</v>
      </c>
      <c r="M137" s="87">
        <v>2.3900000000000001E-2</v>
      </c>
      <c r="N137" s="83">
        <v>381.19000000000005</v>
      </c>
      <c r="O137" s="85">
        <v>101.68</v>
      </c>
      <c r="P137" s="83">
        <v>1.5603900000000004</v>
      </c>
      <c r="Q137" s="84">
        <f t="shared" si="2"/>
        <v>5.652441656743216E-4</v>
      </c>
      <c r="R137" s="84">
        <f>P137/'סכום נכסי הקרן'!$C$42</f>
        <v>2.1227751616363927E-5</v>
      </c>
    </row>
    <row r="138" spans="2:18">
      <c r="B138" s="129" t="s">
        <v>2473</v>
      </c>
      <c r="C138" s="86" t="s">
        <v>2399</v>
      </c>
      <c r="D138" s="73">
        <v>7824</v>
      </c>
      <c r="E138" s="73"/>
      <c r="F138" s="73" t="s">
        <v>641</v>
      </c>
      <c r="G138" s="101">
        <v>44027</v>
      </c>
      <c r="H138" s="73"/>
      <c r="I138" s="83">
        <v>5.6899999999999986</v>
      </c>
      <c r="J138" s="86" t="s">
        <v>2402</v>
      </c>
      <c r="K138" s="86" t="s">
        <v>129</v>
      </c>
      <c r="L138" s="87">
        <v>2.6249999999999999E-2</v>
      </c>
      <c r="M138" s="87">
        <v>2.3800000000000002E-2</v>
      </c>
      <c r="N138" s="83">
        <v>28.750000000000004</v>
      </c>
      <c r="O138" s="85">
        <v>101.71</v>
      </c>
      <c r="P138" s="83">
        <v>0.11771000000000002</v>
      </c>
      <c r="Q138" s="84">
        <f t="shared" si="2"/>
        <v>4.263991101040406E-5</v>
      </c>
      <c r="R138" s="84">
        <f>P138/'סכום נכסי הקרן'!$C$42</f>
        <v>1.6013423841233268E-6</v>
      </c>
    </row>
    <row r="139" spans="2:18">
      <c r="B139" s="129" t="s">
        <v>2473</v>
      </c>
      <c r="C139" s="86" t="s">
        <v>2399</v>
      </c>
      <c r="D139" s="73">
        <v>7385</v>
      </c>
      <c r="E139" s="73"/>
      <c r="F139" s="73" t="s">
        <v>641</v>
      </c>
      <c r="G139" s="101">
        <v>43861</v>
      </c>
      <c r="H139" s="73"/>
      <c r="I139" s="83">
        <v>5.6400000000000006</v>
      </c>
      <c r="J139" s="86" t="s">
        <v>2402</v>
      </c>
      <c r="K139" s="86" t="s">
        <v>130</v>
      </c>
      <c r="L139" s="87">
        <v>2.9359000000000003E-2</v>
      </c>
      <c r="M139" s="87">
        <v>2.8999999999999995E-2</v>
      </c>
      <c r="N139" s="83">
        <v>351.31000000000006</v>
      </c>
      <c r="O139" s="85">
        <v>100.4</v>
      </c>
      <c r="P139" s="83">
        <v>1.5557800000000002</v>
      </c>
      <c r="Q139" s="84">
        <f t="shared" si="2"/>
        <v>5.6357421418542532E-4</v>
      </c>
      <c r="R139" s="84">
        <f>P139/'סכום נכסי הקרן'!$C$42</f>
        <v>2.1165036567593146E-5</v>
      </c>
    </row>
    <row r="140" spans="2:18">
      <c r="B140" s="129" t="s">
        <v>2473</v>
      </c>
      <c r="C140" s="86" t="s">
        <v>2399</v>
      </c>
      <c r="D140" s="73">
        <v>7610</v>
      </c>
      <c r="E140" s="73"/>
      <c r="F140" s="73" t="s">
        <v>641</v>
      </c>
      <c r="G140" s="101">
        <v>43937</v>
      </c>
      <c r="H140" s="73"/>
      <c r="I140" s="83">
        <v>5.64</v>
      </c>
      <c r="J140" s="86" t="s">
        <v>2402</v>
      </c>
      <c r="K140" s="86" t="s">
        <v>130</v>
      </c>
      <c r="L140" s="87">
        <v>2.9359000000000003E-2</v>
      </c>
      <c r="M140" s="87">
        <v>2.9000000000000005E-2</v>
      </c>
      <c r="N140" s="83">
        <v>544.13000000000011</v>
      </c>
      <c r="O140" s="85">
        <v>100.4</v>
      </c>
      <c r="P140" s="83">
        <v>2.4096200000000003</v>
      </c>
      <c r="Q140" s="84">
        <f t="shared" si="2"/>
        <v>8.7287386261906226E-4</v>
      </c>
      <c r="R140" s="84">
        <f>P140/'סכום נכסי הקרן'!$C$42</f>
        <v>3.2780788680921333E-5</v>
      </c>
    </row>
    <row r="141" spans="2:18">
      <c r="B141" s="129" t="s">
        <v>2473</v>
      </c>
      <c r="C141" s="86" t="s">
        <v>2399</v>
      </c>
      <c r="D141" s="73">
        <v>7828</v>
      </c>
      <c r="E141" s="73"/>
      <c r="F141" s="73" t="s">
        <v>641</v>
      </c>
      <c r="G141" s="101">
        <v>44027</v>
      </c>
      <c r="H141" s="73"/>
      <c r="I141" s="83">
        <v>5.64</v>
      </c>
      <c r="J141" s="86" t="s">
        <v>2402</v>
      </c>
      <c r="K141" s="86" t="s">
        <v>130</v>
      </c>
      <c r="L141" s="87">
        <v>2.9365000000000002E-2</v>
      </c>
      <c r="M141" s="87">
        <v>2.9000000000000005E-2</v>
      </c>
      <c r="N141" s="83">
        <v>361.34</v>
      </c>
      <c r="O141" s="85">
        <v>100.4</v>
      </c>
      <c r="P141" s="83">
        <v>1.6001900000000002</v>
      </c>
      <c r="Q141" s="84">
        <f t="shared" si="2"/>
        <v>5.7966153427693886E-4</v>
      </c>
      <c r="R141" s="84">
        <f>P141/'סכום נכסי הקרן'!$C$42</f>
        <v>2.1769196072129013E-5</v>
      </c>
    </row>
    <row r="142" spans="2:18">
      <c r="B142" s="129" t="s">
        <v>2473</v>
      </c>
      <c r="C142" s="86" t="s">
        <v>2399</v>
      </c>
      <c r="D142" s="73">
        <v>7276</v>
      </c>
      <c r="E142" s="73"/>
      <c r="F142" s="73" t="s">
        <v>641</v>
      </c>
      <c r="G142" s="101">
        <v>43788</v>
      </c>
      <c r="H142" s="73"/>
      <c r="I142" s="83">
        <v>5.6899999999999995</v>
      </c>
      <c r="J142" s="86" t="s">
        <v>2402</v>
      </c>
      <c r="K142" s="86" t="s">
        <v>129</v>
      </c>
      <c r="L142" s="87">
        <v>2.6249999999999999E-2</v>
      </c>
      <c r="M142" s="87">
        <v>2.3599999999999996E-2</v>
      </c>
      <c r="N142" s="83">
        <v>4698.880000000001</v>
      </c>
      <c r="O142" s="85">
        <v>101.81</v>
      </c>
      <c r="P142" s="83">
        <v>19.259150000000005</v>
      </c>
      <c r="Q142" s="84">
        <f t="shared" si="2"/>
        <v>6.9765393096255495E-3</v>
      </c>
      <c r="R142" s="84">
        <f>P142/'סכום נכסי הקרן'!$C$42</f>
        <v>2.6200401985548188E-4</v>
      </c>
    </row>
    <row r="143" spans="2:18">
      <c r="B143" s="129" t="s">
        <v>2473</v>
      </c>
      <c r="C143" s="86" t="s">
        <v>2399</v>
      </c>
      <c r="D143" s="73">
        <v>7275</v>
      </c>
      <c r="E143" s="73"/>
      <c r="F143" s="73" t="s">
        <v>641</v>
      </c>
      <c r="G143" s="101">
        <v>43788</v>
      </c>
      <c r="H143" s="73"/>
      <c r="I143" s="83">
        <v>5.64</v>
      </c>
      <c r="J143" s="86" t="s">
        <v>2402</v>
      </c>
      <c r="K143" s="86" t="s">
        <v>130</v>
      </c>
      <c r="L143" s="87">
        <v>2.9359000000000003E-2</v>
      </c>
      <c r="M143" s="87">
        <v>2.8999999999999998E-2</v>
      </c>
      <c r="N143" s="83">
        <v>4415.5300000000007</v>
      </c>
      <c r="O143" s="85">
        <v>100.4</v>
      </c>
      <c r="P143" s="83">
        <v>19.553960000000004</v>
      </c>
      <c r="Q143" s="84">
        <f t="shared" si="2"/>
        <v>7.0833328884631766E-3</v>
      </c>
      <c r="R143" s="84">
        <f>P143/'סכום נכסי הקרן'!$C$42</f>
        <v>2.6601465402643925E-4</v>
      </c>
    </row>
    <row r="144" spans="2:18">
      <c r="B144" s="129" t="s">
        <v>2474</v>
      </c>
      <c r="C144" s="86" t="s">
        <v>2399</v>
      </c>
      <c r="D144" s="73">
        <v>72808</v>
      </c>
      <c r="E144" s="73"/>
      <c r="F144" s="73" t="s">
        <v>641</v>
      </c>
      <c r="G144" s="101">
        <v>43797</v>
      </c>
      <c r="H144" s="73"/>
      <c r="I144" s="83">
        <v>5.7900000000000009</v>
      </c>
      <c r="J144" s="86" t="s">
        <v>869</v>
      </c>
      <c r="K144" s="86" t="s">
        <v>127</v>
      </c>
      <c r="L144" s="87">
        <v>3.1600000000000003E-2</v>
      </c>
      <c r="M144" s="87">
        <v>2.7700000000000006E-2</v>
      </c>
      <c r="N144" s="83">
        <v>439.47000000000008</v>
      </c>
      <c r="O144" s="85">
        <v>103.69</v>
      </c>
      <c r="P144" s="83">
        <v>1.5680300000000003</v>
      </c>
      <c r="Q144" s="84">
        <f t="shared" si="2"/>
        <v>5.6801172085331638E-4</v>
      </c>
      <c r="R144" s="84">
        <f>P144/'סכום נכסי הקרן'!$C$42</f>
        <v>2.1331687185259535E-5</v>
      </c>
    </row>
    <row r="145" spans="2:18">
      <c r="B145" s="129" t="s">
        <v>2474</v>
      </c>
      <c r="C145" s="86" t="s">
        <v>2399</v>
      </c>
      <c r="D145" s="73">
        <v>7847</v>
      </c>
      <c r="E145" s="73"/>
      <c r="F145" s="73" t="s">
        <v>641</v>
      </c>
      <c r="G145" s="101">
        <v>44043</v>
      </c>
      <c r="H145" s="73"/>
      <c r="I145" s="83">
        <v>5.79</v>
      </c>
      <c r="J145" s="86" t="s">
        <v>869</v>
      </c>
      <c r="K145" s="86" t="s">
        <v>127</v>
      </c>
      <c r="L145" s="87">
        <v>3.1600000000000003E-2</v>
      </c>
      <c r="M145" s="87">
        <v>2.7700000000000006E-2</v>
      </c>
      <c r="N145" s="83">
        <v>1802.3300000000004</v>
      </c>
      <c r="O145" s="85">
        <v>103.69</v>
      </c>
      <c r="P145" s="83">
        <v>6.430670000000001</v>
      </c>
      <c r="Q145" s="84">
        <f t="shared" si="2"/>
        <v>2.3294808982862549E-3</v>
      </c>
      <c r="R145" s="84">
        <f>P145/'סכום נכסי הקרן'!$C$42</f>
        <v>8.7483683878263131E-5</v>
      </c>
    </row>
    <row r="146" spans="2:18">
      <c r="B146" s="129" t="s">
        <v>2474</v>
      </c>
      <c r="C146" s="86" t="s">
        <v>2399</v>
      </c>
      <c r="D146" s="73">
        <v>7906</v>
      </c>
      <c r="E146" s="73"/>
      <c r="F146" s="73" t="s">
        <v>641</v>
      </c>
      <c r="G146" s="101">
        <v>44071</v>
      </c>
      <c r="H146" s="73"/>
      <c r="I146" s="83">
        <v>5.7899999999999991</v>
      </c>
      <c r="J146" s="86" t="s">
        <v>869</v>
      </c>
      <c r="K146" s="86" t="s">
        <v>127</v>
      </c>
      <c r="L146" s="87">
        <v>3.1600000000000003E-2</v>
      </c>
      <c r="M146" s="87">
        <v>2.7699999999999999E-2</v>
      </c>
      <c r="N146" s="83">
        <v>2060.13</v>
      </c>
      <c r="O146" s="85">
        <v>103.69</v>
      </c>
      <c r="P146" s="83">
        <v>7.3505000000000011</v>
      </c>
      <c r="Q146" s="84">
        <f t="shared" si="2"/>
        <v>2.6626851234557388E-3</v>
      </c>
      <c r="R146" s="84">
        <f>P146/'סכום נכסי הקרן'!$C$42</f>
        <v>9.9997172665861126E-5</v>
      </c>
    </row>
    <row r="147" spans="2:18">
      <c r="B147" s="129" t="s">
        <v>2474</v>
      </c>
      <c r="C147" s="86" t="s">
        <v>2399</v>
      </c>
      <c r="D147" s="73">
        <v>7977</v>
      </c>
      <c r="E147" s="73"/>
      <c r="F147" s="73" t="s">
        <v>641</v>
      </c>
      <c r="G147" s="101">
        <v>44104</v>
      </c>
      <c r="H147" s="73"/>
      <c r="I147" s="83">
        <v>5.79</v>
      </c>
      <c r="J147" s="86" t="s">
        <v>869</v>
      </c>
      <c r="K147" s="86" t="s">
        <v>127</v>
      </c>
      <c r="L147" s="87">
        <v>3.1489999999999997E-2</v>
      </c>
      <c r="M147" s="87">
        <v>2.8399999999999998E-2</v>
      </c>
      <c r="N147" s="83">
        <v>1691.9500000000003</v>
      </c>
      <c r="O147" s="85">
        <v>103.29</v>
      </c>
      <c r="P147" s="83">
        <v>6.0135600000000009</v>
      </c>
      <c r="Q147" s="84">
        <f t="shared" si="2"/>
        <v>2.1783847018581721E-3</v>
      </c>
      <c r="R147" s="84">
        <f>P147/'סכום נכסי הקרן'!$C$42</f>
        <v>8.1809264357052689E-5</v>
      </c>
    </row>
    <row r="148" spans="2:18">
      <c r="B148" s="129" t="s">
        <v>2474</v>
      </c>
      <c r="C148" s="86" t="s">
        <v>2399</v>
      </c>
      <c r="D148" s="73">
        <v>7386</v>
      </c>
      <c r="E148" s="73"/>
      <c r="F148" s="73" t="s">
        <v>641</v>
      </c>
      <c r="G148" s="101">
        <v>43861</v>
      </c>
      <c r="H148" s="73"/>
      <c r="I148" s="83">
        <v>5.79</v>
      </c>
      <c r="J148" s="86" t="s">
        <v>869</v>
      </c>
      <c r="K148" s="86" t="s">
        <v>127</v>
      </c>
      <c r="L148" s="87">
        <v>3.1600000000000003E-2</v>
      </c>
      <c r="M148" s="87">
        <v>2.7699999999999999E-2</v>
      </c>
      <c r="N148" s="83">
        <v>1181.6600000000003</v>
      </c>
      <c r="O148" s="85">
        <v>103.69</v>
      </c>
      <c r="P148" s="83">
        <v>4.216120000000001</v>
      </c>
      <c r="Q148" s="84">
        <f t="shared" si="2"/>
        <v>1.5272702540921313E-3</v>
      </c>
      <c r="R148" s="84">
        <f>P148/'סכום נכסי הקרן'!$C$42</f>
        <v>5.7356653237193448E-5</v>
      </c>
    </row>
    <row r="149" spans="2:18">
      <c r="B149" s="129" t="s">
        <v>2474</v>
      </c>
      <c r="C149" s="86" t="s">
        <v>2399</v>
      </c>
      <c r="D149" s="73">
        <v>7535</v>
      </c>
      <c r="E149" s="73"/>
      <c r="F149" s="73" t="s">
        <v>641</v>
      </c>
      <c r="G149" s="101">
        <v>43921</v>
      </c>
      <c r="H149" s="73"/>
      <c r="I149" s="83">
        <v>5.7899999999999991</v>
      </c>
      <c r="J149" s="86" t="s">
        <v>869</v>
      </c>
      <c r="K149" s="86" t="s">
        <v>127</v>
      </c>
      <c r="L149" s="87">
        <v>3.1600000000000003E-2</v>
      </c>
      <c r="M149" s="87">
        <v>2.7700000000000006E-2</v>
      </c>
      <c r="N149" s="83">
        <v>1307.4200000000003</v>
      </c>
      <c r="O149" s="85">
        <v>103.69</v>
      </c>
      <c r="P149" s="83">
        <v>4.6648300000000011</v>
      </c>
      <c r="Q149" s="84">
        <f t="shared" si="2"/>
        <v>1.6898134064961615E-3</v>
      </c>
      <c r="R149" s="84">
        <f>P149/'סכום נכסי הקרן'!$C$42</f>
        <v>6.3460963331322907E-5</v>
      </c>
    </row>
    <row r="150" spans="2:18">
      <c r="B150" s="129" t="s">
        <v>2474</v>
      </c>
      <c r="C150" s="86" t="s">
        <v>2399</v>
      </c>
      <c r="D150" s="73">
        <v>7645</v>
      </c>
      <c r="E150" s="73"/>
      <c r="F150" s="73" t="s">
        <v>641</v>
      </c>
      <c r="G150" s="101">
        <v>43951</v>
      </c>
      <c r="H150" s="73"/>
      <c r="I150" s="83">
        <v>5.7899999999999991</v>
      </c>
      <c r="J150" s="86" t="s">
        <v>869</v>
      </c>
      <c r="K150" s="86" t="s">
        <v>127</v>
      </c>
      <c r="L150" s="87">
        <v>3.1600000000000003E-2</v>
      </c>
      <c r="M150" s="87">
        <v>2.7699999999999999E-2</v>
      </c>
      <c r="N150" s="83">
        <v>1120.5700000000002</v>
      </c>
      <c r="O150" s="85">
        <v>103.69</v>
      </c>
      <c r="P150" s="83">
        <v>3.9981600000000008</v>
      </c>
      <c r="Q150" s="84">
        <f t="shared" si="2"/>
        <v>1.4483152374934762E-3</v>
      </c>
      <c r="R150" s="84">
        <f>P150/'סכום נכסי הקרן'!$C$42</f>
        <v>5.4391496614616605E-5</v>
      </c>
    </row>
    <row r="151" spans="2:18">
      <c r="B151" s="129" t="s">
        <v>2474</v>
      </c>
      <c r="C151" s="86" t="s">
        <v>2399</v>
      </c>
      <c r="D151" s="73">
        <v>7778</v>
      </c>
      <c r="E151" s="73"/>
      <c r="F151" s="73" t="s">
        <v>641</v>
      </c>
      <c r="G151" s="101">
        <v>44012</v>
      </c>
      <c r="H151" s="73"/>
      <c r="I151" s="83">
        <v>5.79</v>
      </c>
      <c r="J151" s="86" t="s">
        <v>869</v>
      </c>
      <c r="K151" s="86" t="s">
        <v>127</v>
      </c>
      <c r="L151" s="87">
        <v>3.1600000000000003E-2</v>
      </c>
      <c r="M151" s="87">
        <v>2.7699999999999995E-2</v>
      </c>
      <c r="N151" s="83">
        <v>1715.6700000000003</v>
      </c>
      <c r="O151" s="85">
        <v>103.69</v>
      </c>
      <c r="P151" s="83">
        <v>6.1214700000000013</v>
      </c>
      <c r="Q151" s="84">
        <f t="shared" si="2"/>
        <v>2.2174746075342634E-3</v>
      </c>
      <c r="R151" s="84">
        <f>P151/'סכום נכסי הקרן'!$C$42</f>
        <v>8.327728624704291E-5</v>
      </c>
    </row>
    <row r="152" spans="2:18">
      <c r="B152" s="129" t="s">
        <v>2474</v>
      </c>
      <c r="C152" s="86" t="s">
        <v>2399</v>
      </c>
      <c r="D152" s="73">
        <v>7125</v>
      </c>
      <c r="E152" s="73"/>
      <c r="F152" s="73" t="s">
        <v>641</v>
      </c>
      <c r="G152" s="101">
        <v>43706</v>
      </c>
      <c r="H152" s="73"/>
      <c r="I152" s="83">
        <v>5.79</v>
      </c>
      <c r="J152" s="86" t="s">
        <v>869</v>
      </c>
      <c r="K152" s="86" t="s">
        <v>127</v>
      </c>
      <c r="L152" s="87">
        <v>3.1600000000000003E-2</v>
      </c>
      <c r="M152" s="87">
        <v>2.7699999999999999E-2</v>
      </c>
      <c r="N152" s="83">
        <v>1026.0999999999999</v>
      </c>
      <c r="O152" s="85">
        <v>103.69</v>
      </c>
      <c r="P152" s="83">
        <v>3.6610900000000006</v>
      </c>
      <c r="Q152" s="84">
        <f t="shared" si="2"/>
        <v>1.3262131662652298E-3</v>
      </c>
      <c r="R152" s="84">
        <f>P152/'סכום נכסי הקרן'!$C$42</f>
        <v>4.9805951823040268E-5</v>
      </c>
    </row>
    <row r="153" spans="2:18">
      <c r="B153" s="129" t="s">
        <v>2474</v>
      </c>
      <c r="C153" s="86" t="s">
        <v>2399</v>
      </c>
      <c r="D153" s="73">
        <v>7204</v>
      </c>
      <c r="E153" s="73"/>
      <c r="F153" s="73" t="s">
        <v>641</v>
      </c>
      <c r="G153" s="101">
        <v>43738</v>
      </c>
      <c r="H153" s="73"/>
      <c r="I153" s="83">
        <v>5.79</v>
      </c>
      <c r="J153" s="86" t="s">
        <v>869</v>
      </c>
      <c r="K153" s="86" t="s">
        <v>127</v>
      </c>
      <c r="L153" s="87">
        <v>3.1600000000000003E-2</v>
      </c>
      <c r="M153" s="87">
        <v>2.7700000000000006E-2</v>
      </c>
      <c r="N153" s="83">
        <v>505.18000000000006</v>
      </c>
      <c r="O153" s="85">
        <v>103.69</v>
      </c>
      <c r="P153" s="83">
        <v>1.8024700000000002</v>
      </c>
      <c r="Q153" s="84">
        <f t="shared" ref="Q153:Q216" si="3">P153/$P$10</f>
        <v>6.529365423406932E-4</v>
      </c>
      <c r="R153" s="84">
        <f>P153/'סכום נכסי הקרן'!$C$42</f>
        <v>2.4521039904092879E-5</v>
      </c>
    </row>
    <row r="154" spans="2:18">
      <c r="B154" s="129" t="s">
        <v>2474</v>
      </c>
      <c r="C154" s="86" t="s">
        <v>2399</v>
      </c>
      <c r="D154" s="73">
        <v>7246</v>
      </c>
      <c r="E154" s="73"/>
      <c r="F154" s="73" t="s">
        <v>641</v>
      </c>
      <c r="G154" s="101">
        <v>43769</v>
      </c>
      <c r="H154" s="73"/>
      <c r="I154" s="83">
        <v>5.79</v>
      </c>
      <c r="J154" s="86" t="s">
        <v>869</v>
      </c>
      <c r="K154" s="86" t="s">
        <v>127</v>
      </c>
      <c r="L154" s="87">
        <v>3.1600000000000003E-2</v>
      </c>
      <c r="M154" s="87">
        <v>2.7699999999999999E-2</v>
      </c>
      <c r="N154" s="83">
        <v>956.2600000000001</v>
      </c>
      <c r="O154" s="85">
        <v>103.69</v>
      </c>
      <c r="P154" s="83">
        <v>3.4119300000000008</v>
      </c>
      <c r="Q154" s="84">
        <f t="shared" si="3"/>
        <v>1.2359560918675382E-3</v>
      </c>
      <c r="R154" s="84">
        <f>P154/'סכום נכסי הקרן'!$C$42</f>
        <v>4.6416346280366175E-5</v>
      </c>
    </row>
    <row r="155" spans="2:18">
      <c r="B155" s="129" t="s">
        <v>2474</v>
      </c>
      <c r="C155" s="86" t="s">
        <v>2399</v>
      </c>
      <c r="D155" s="73">
        <v>7280</v>
      </c>
      <c r="E155" s="73"/>
      <c r="F155" s="73" t="s">
        <v>641</v>
      </c>
      <c r="G155" s="101">
        <v>43798</v>
      </c>
      <c r="H155" s="73"/>
      <c r="I155" s="83">
        <v>5.7899999999999991</v>
      </c>
      <c r="J155" s="86" t="s">
        <v>869</v>
      </c>
      <c r="K155" s="86" t="s">
        <v>127</v>
      </c>
      <c r="L155" s="87">
        <v>3.1600000000000003E-2</v>
      </c>
      <c r="M155" s="87">
        <v>2.7699999999999995E-2</v>
      </c>
      <c r="N155" s="83">
        <v>172.84000000000003</v>
      </c>
      <c r="O155" s="85">
        <v>103.69</v>
      </c>
      <c r="P155" s="83">
        <v>0.61670000000000014</v>
      </c>
      <c r="Q155" s="84">
        <f t="shared" si="3"/>
        <v>2.2339676425211269E-4</v>
      </c>
      <c r="R155" s="84">
        <f>P155/'סכום נכסי הקרן'!$C$42</f>
        <v>8.3896682379479715E-6</v>
      </c>
    </row>
    <row r="156" spans="2:18">
      <c r="B156" s="129" t="s">
        <v>2474</v>
      </c>
      <c r="C156" s="86" t="s">
        <v>2399</v>
      </c>
      <c r="D156" s="73">
        <v>7337</v>
      </c>
      <c r="E156" s="73"/>
      <c r="F156" s="73" t="s">
        <v>641</v>
      </c>
      <c r="G156" s="101">
        <v>43830</v>
      </c>
      <c r="H156" s="73"/>
      <c r="I156" s="83">
        <v>5.7900000000000009</v>
      </c>
      <c r="J156" s="86" t="s">
        <v>869</v>
      </c>
      <c r="K156" s="86" t="s">
        <v>127</v>
      </c>
      <c r="L156" s="87">
        <v>3.1600000000000003E-2</v>
      </c>
      <c r="M156" s="87">
        <v>2.7700000000000009E-2</v>
      </c>
      <c r="N156" s="83">
        <v>1159.7400000000002</v>
      </c>
      <c r="O156" s="85">
        <v>103.69</v>
      </c>
      <c r="P156" s="83">
        <v>4.1378999999999992</v>
      </c>
      <c r="Q156" s="84">
        <f t="shared" si="3"/>
        <v>1.4989354155972381E-3</v>
      </c>
      <c r="R156" s="84">
        <f>P156/'סכום נכסי הקרן'!$C$42</f>
        <v>5.6292538027898318E-5</v>
      </c>
    </row>
    <row r="157" spans="2:18">
      <c r="B157" s="129" t="s">
        <v>2475</v>
      </c>
      <c r="C157" s="86" t="s">
        <v>2399</v>
      </c>
      <c r="D157" s="73">
        <v>7533</v>
      </c>
      <c r="E157" s="73"/>
      <c r="F157" s="73" t="s">
        <v>641</v>
      </c>
      <c r="G157" s="101">
        <v>43921</v>
      </c>
      <c r="H157" s="73"/>
      <c r="I157" s="83">
        <v>5.43</v>
      </c>
      <c r="J157" s="86" t="s">
        <v>869</v>
      </c>
      <c r="K157" s="86" t="s">
        <v>127</v>
      </c>
      <c r="L157" s="87">
        <v>3.2178999999999999E-2</v>
      </c>
      <c r="M157" s="87">
        <v>2.6599999999999999E-2</v>
      </c>
      <c r="N157" s="83">
        <v>318.31000000000006</v>
      </c>
      <c r="O157" s="85">
        <v>103.41</v>
      </c>
      <c r="P157" s="83">
        <v>1.1326800000000004</v>
      </c>
      <c r="Q157" s="84">
        <f t="shared" si="3"/>
        <v>4.1030816755810445E-4</v>
      </c>
      <c r="R157" s="84">
        <f>P157/'סכום נכסי הקרן'!$C$42</f>
        <v>1.540912829537686E-5</v>
      </c>
    </row>
    <row r="158" spans="2:18">
      <c r="B158" s="129" t="s">
        <v>2475</v>
      </c>
      <c r="C158" s="86" t="s">
        <v>2399</v>
      </c>
      <c r="D158" s="73">
        <v>7647</v>
      </c>
      <c r="E158" s="73"/>
      <c r="F158" s="73" t="s">
        <v>641</v>
      </c>
      <c r="G158" s="101">
        <v>43955</v>
      </c>
      <c r="H158" s="73"/>
      <c r="I158" s="83">
        <v>5.419999999999999</v>
      </c>
      <c r="J158" s="86" t="s">
        <v>869</v>
      </c>
      <c r="K158" s="86" t="s">
        <v>127</v>
      </c>
      <c r="L158" s="87">
        <v>3.1600000000000003E-2</v>
      </c>
      <c r="M158" s="87">
        <v>2.6299999999999994E-2</v>
      </c>
      <c r="N158" s="83">
        <v>1209.5900000000001</v>
      </c>
      <c r="O158" s="85">
        <v>103.41</v>
      </c>
      <c r="P158" s="83">
        <v>4.3041400000000012</v>
      </c>
      <c r="Q158" s="84">
        <f t="shared" si="3"/>
        <v>1.5591550979213366E-3</v>
      </c>
      <c r="R158" s="84">
        <f>P158/'סכום נכסי הקרן'!$C$42</f>
        <v>5.8554088940621668E-5</v>
      </c>
    </row>
    <row r="159" spans="2:18">
      <c r="B159" s="129" t="s">
        <v>2475</v>
      </c>
      <c r="C159" s="86" t="s">
        <v>2399</v>
      </c>
      <c r="D159" s="73">
        <v>7713</v>
      </c>
      <c r="E159" s="73"/>
      <c r="F159" s="73" t="s">
        <v>641</v>
      </c>
      <c r="G159" s="101">
        <v>43987</v>
      </c>
      <c r="H159" s="73"/>
      <c r="I159" s="83">
        <v>5.42</v>
      </c>
      <c r="J159" s="86" t="s">
        <v>869</v>
      </c>
      <c r="K159" s="86" t="s">
        <v>127</v>
      </c>
      <c r="L159" s="87">
        <v>3.1600000000000003E-2</v>
      </c>
      <c r="M159" s="87">
        <v>2.63E-2</v>
      </c>
      <c r="N159" s="83">
        <v>1854.1800000000003</v>
      </c>
      <c r="O159" s="85">
        <v>103.41</v>
      </c>
      <c r="P159" s="83">
        <v>6.5978100000000017</v>
      </c>
      <c r="Q159" s="84">
        <f t="shared" si="3"/>
        <v>2.3900266015084021E-3</v>
      </c>
      <c r="R159" s="84">
        <f>P159/'סכום נכסי הקרן'!$C$42</f>
        <v>8.9757478509835422E-5</v>
      </c>
    </row>
    <row r="160" spans="2:18">
      <c r="B160" s="129" t="s">
        <v>2475</v>
      </c>
      <c r="C160" s="86" t="s">
        <v>2399</v>
      </c>
      <c r="D160" s="73">
        <v>7859</v>
      </c>
      <c r="E160" s="73"/>
      <c r="F160" s="73" t="s">
        <v>641</v>
      </c>
      <c r="G160" s="101">
        <v>44048</v>
      </c>
      <c r="H160" s="73"/>
      <c r="I160" s="83">
        <v>5.42</v>
      </c>
      <c r="J160" s="86" t="s">
        <v>869</v>
      </c>
      <c r="K160" s="86" t="s">
        <v>127</v>
      </c>
      <c r="L160" s="87">
        <v>3.1600000000000003E-2</v>
      </c>
      <c r="M160" s="87">
        <v>2.6300000000000004E-2</v>
      </c>
      <c r="N160" s="83">
        <v>2196.3600000000006</v>
      </c>
      <c r="O160" s="85">
        <v>103.41</v>
      </c>
      <c r="P160" s="83">
        <v>7.8154100000000009</v>
      </c>
      <c r="Q160" s="84">
        <f t="shared" si="3"/>
        <v>2.8310966520246534E-3</v>
      </c>
      <c r="R160" s="84">
        <f>P160/'סכום נכסי הקרן'!$C$42</f>
        <v>1.0632186969927184E-4</v>
      </c>
    </row>
    <row r="161" spans="2:18">
      <c r="B161" s="129" t="s">
        <v>2475</v>
      </c>
      <c r="C161" s="86" t="s">
        <v>2399</v>
      </c>
      <c r="D161" s="73">
        <v>7872</v>
      </c>
      <c r="E161" s="73"/>
      <c r="F161" s="73" t="s">
        <v>641</v>
      </c>
      <c r="G161" s="101">
        <v>44053</v>
      </c>
      <c r="H161" s="73"/>
      <c r="I161" s="83">
        <v>5.419999999999999</v>
      </c>
      <c r="J161" s="86" t="s">
        <v>869</v>
      </c>
      <c r="K161" s="86" t="s">
        <v>127</v>
      </c>
      <c r="L161" s="87">
        <v>3.1600000000000003E-2</v>
      </c>
      <c r="M161" s="87">
        <v>2.6299999999999994E-2</v>
      </c>
      <c r="N161" s="83">
        <v>1217.5500000000002</v>
      </c>
      <c r="O161" s="85">
        <v>103.41</v>
      </c>
      <c r="P161" s="83">
        <v>4.3324300000000013</v>
      </c>
      <c r="Q161" s="84">
        <f t="shared" si="3"/>
        <v>1.5694030214833479E-3</v>
      </c>
      <c r="R161" s="84">
        <f>P161/'סכום נכסי הקרן'!$C$42</f>
        <v>5.8938949836440617E-5</v>
      </c>
    </row>
    <row r="162" spans="2:18">
      <c r="B162" s="129" t="s">
        <v>2475</v>
      </c>
      <c r="C162" s="86" t="s">
        <v>2399</v>
      </c>
      <c r="D162" s="73">
        <v>7921</v>
      </c>
      <c r="E162" s="73"/>
      <c r="F162" s="73" t="s">
        <v>641</v>
      </c>
      <c r="G162" s="101">
        <v>44078</v>
      </c>
      <c r="H162" s="73"/>
      <c r="I162" s="83">
        <v>5.42</v>
      </c>
      <c r="J162" s="86" t="s">
        <v>869</v>
      </c>
      <c r="K162" s="86" t="s">
        <v>127</v>
      </c>
      <c r="L162" s="87">
        <v>3.1600000000000003E-2</v>
      </c>
      <c r="M162" s="87">
        <v>2.63E-2</v>
      </c>
      <c r="N162" s="83">
        <v>3031.9400000000005</v>
      </c>
      <c r="O162" s="85">
        <v>103.42</v>
      </c>
      <c r="P162" s="83">
        <v>10.789740000000002</v>
      </c>
      <c r="Q162" s="84">
        <f t="shared" si="3"/>
        <v>3.9085341383518568E-3</v>
      </c>
      <c r="R162" s="84">
        <f>P162/'סכום נכסי הקרן'!$C$42</f>
        <v>1.4678504779263294E-4</v>
      </c>
    </row>
    <row r="163" spans="2:18">
      <c r="B163" s="129" t="s">
        <v>2475</v>
      </c>
      <c r="C163" s="86" t="s">
        <v>2399</v>
      </c>
      <c r="D163" s="73">
        <v>7973</v>
      </c>
      <c r="E163" s="73"/>
      <c r="F163" s="73" t="s">
        <v>641</v>
      </c>
      <c r="G163" s="101">
        <v>44103</v>
      </c>
      <c r="H163" s="73"/>
      <c r="I163" s="83">
        <v>5.41</v>
      </c>
      <c r="J163" s="86" t="s">
        <v>869</v>
      </c>
      <c r="K163" s="86" t="s">
        <v>127</v>
      </c>
      <c r="L163" s="87">
        <v>3.2178999999999999E-2</v>
      </c>
      <c r="M163" s="87">
        <v>3.2299999999999995E-2</v>
      </c>
      <c r="N163" s="83">
        <v>286.48000000000008</v>
      </c>
      <c r="O163" s="85">
        <v>100</v>
      </c>
      <c r="P163" s="83">
        <v>0.98577000000000015</v>
      </c>
      <c r="Q163" s="84">
        <f t="shared" si="3"/>
        <v>3.570906896332173E-4</v>
      </c>
      <c r="R163" s="84">
        <f>P163/'סכום נכסי הקרן'!$C$42</f>
        <v>1.3410545255265072E-5</v>
      </c>
    </row>
    <row r="164" spans="2:18">
      <c r="B164" s="129" t="s">
        <v>2475</v>
      </c>
      <c r="C164" s="86" t="s">
        <v>2399</v>
      </c>
      <c r="D164" s="73">
        <v>6954</v>
      </c>
      <c r="E164" s="73"/>
      <c r="F164" s="73" t="s">
        <v>641</v>
      </c>
      <c r="G164" s="101">
        <v>43593</v>
      </c>
      <c r="H164" s="73"/>
      <c r="I164" s="83">
        <v>5.4300000000000015</v>
      </c>
      <c r="J164" s="86" t="s">
        <v>869</v>
      </c>
      <c r="K164" s="86" t="s">
        <v>127</v>
      </c>
      <c r="L164" s="87">
        <v>3.2178999999999999E-2</v>
      </c>
      <c r="M164" s="87">
        <v>2.6800000000000004E-2</v>
      </c>
      <c r="N164" s="83">
        <v>1480.1500000000003</v>
      </c>
      <c r="O164" s="85">
        <v>103.41</v>
      </c>
      <c r="P164" s="83">
        <v>5.2668599999999994</v>
      </c>
      <c r="Q164" s="84">
        <f t="shared" si="3"/>
        <v>1.9078960301100727E-3</v>
      </c>
      <c r="R164" s="84">
        <f>P164/'סכום נכסי הקרן'!$C$42</f>
        <v>7.1651058952032813E-5</v>
      </c>
    </row>
    <row r="165" spans="2:18">
      <c r="B165" s="129" t="s">
        <v>2475</v>
      </c>
      <c r="C165" s="86" t="s">
        <v>2399</v>
      </c>
      <c r="D165" s="73">
        <v>7347</v>
      </c>
      <c r="E165" s="73"/>
      <c r="F165" s="73" t="s">
        <v>641</v>
      </c>
      <c r="G165" s="101">
        <v>43836</v>
      </c>
      <c r="H165" s="73"/>
      <c r="I165" s="83">
        <v>5.3699999999999992</v>
      </c>
      <c r="J165" s="86" t="s">
        <v>869</v>
      </c>
      <c r="K165" s="86" t="s">
        <v>127</v>
      </c>
      <c r="L165" s="87">
        <v>4.2099999999999999E-2</v>
      </c>
      <c r="M165" s="87">
        <v>2.8399999999999995E-2</v>
      </c>
      <c r="N165" s="83">
        <v>5650.0600000000013</v>
      </c>
      <c r="O165" s="85">
        <v>103.41</v>
      </c>
      <c r="P165" s="83">
        <v>20.104830000000007</v>
      </c>
      <c r="Q165" s="84">
        <f t="shared" si="3"/>
        <v>7.2828830352502077E-3</v>
      </c>
      <c r="R165" s="84">
        <f>P165/'סכום נכסי הקרן'!$C$42</f>
        <v>2.7350876225124617E-4</v>
      </c>
    </row>
    <row r="166" spans="2:18">
      <c r="B166" s="129" t="s">
        <v>2475</v>
      </c>
      <c r="C166" s="86" t="s">
        <v>2399</v>
      </c>
      <c r="D166" s="73">
        <v>7399</v>
      </c>
      <c r="E166" s="73"/>
      <c r="F166" s="73" t="s">
        <v>641</v>
      </c>
      <c r="G166" s="101">
        <v>43866</v>
      </c>
      <c r="H166" s="73"/>
      <c r="I166" s="83">
        <v>5.37</v>
      </c>
      <c r="J166" s="86" t="s">
        <v>869</v>
      </c>
      <c r="K166" s="86" t="s">
        <v>127</v>
      </c>
      <c r="L166" s="87">
        <v>4.2099999999999999E-2</v>
      </c>
      <c r="M166" s="87">
        <v>2.8399999999999998E-2</v>
      </c>
      <c r="N166" s="83">
        <v>3191.0900000000006</v>
      </c>
      <c r="O166" s="85">
        <v>103.41</v>
      </c>
      <c r="P166" s="83">
        <v>11.354990000000001</v>
      </c>
      <c r="Q166" s="84">
        <f t="shared" si="3"/>
        <v>4.1132933745988273E-3</v>
      </c>
      <c r="R166" s="84">
        <f>P166/'סכום נכסי הקרן'!$C$42</f>
        <v>1.5447478343638205E-4</v>
      </c>
    </row>
    <row r="167" spans="2:18">
      <c r="B167" s="129" t="s">
        <v>2475</v>
      </c>
      <c r="C167" s="86" t="s">
        <v>2399</v>
      </c>
      <c r="D167" s="73">
        <v>7471</v>
      </c>
      <c r="E167" s="73"/>
      <c r="F167" s="73" t="s">
        <v>641</v>
      </c>
      <c r="G167" s="101">
        <v>43895</v>
      </c>
      <c r="H167" s="73"/>
      <c r="I167" s="83">
        <v>5.37</v>
      </c>
      <c r="J167" s="86" t="s">
        <v>869</v>
      </c>
      <c r="K167" s="86" t="s">
        <v>127</v>
      </c>
      <c r="L167" s="87">
        <v>4.2099999999999999E-2</v>
      </c>
      <c r="M167" s="87">
        <v>2.8399999999999998E-2</v>
      </c>
      <c r="N167" s="83">
        <v>1265.3000000000002</v>
      </c>
      <c r="O167" s="85">
        <v>103.41</v>
      </c>
      <c r="P167" s="83">
        <v>4.5023700000000009</v>
      </c>
      <c r="Q167" s="84">
        <f t="shared" si="3"/>
        <v>1.63096301194387E-3</v>
      </c>
      <c r="R167" s="84">
        <f>P167/'סכום נכסי הקרן'!$C$42</f>
        <v>6.1250836037765206E-5</v>
      </c>
    </row>
    <row r="168" spans="2:18">
      <c r="B168" s="129" t="s">
        <v>2475</v>
      </c>
      <c r="C168" s="86" t="s">
        <v>2399</v>
      </c>
      <c r="D168" s="73">
        <v>7587</v>
      </c>
      <c r="E168" s="73"/>
      <c r="F168" s="73" t="s">
        <v>641</v>
      </c>
      <c r="G168" s="101">
        <v>43927</v>
      </c>
      <c r="H168" s="73"/>
      <c r="I168" s="83">
        <v>5.370000000000001</v>
      </c>
      <c r="J168" s="86" t="s">
        <v>869</v>
      </c>
      <c r="K168" s="86" t="s">
        <v>127</v>
      </c>
      <c r="L168" s="87">
        <v>4.2099999999999999E-2</v>
      </c>
      <c r="M168" s="87">
        <v>2.8400000000000002E-2</v>
      </c>
      <c r="N168" s="83">
        <v>1384.6600000000003</v>
      </c>
      <c r="O168" s="85">
        <v>103.41</v>
      </c>
      <c r="P168" s="83">
        <v>4.9270899999999997</v>
      </c>
      <c r="Q168" s="84">
        <f t="shared" si="3"/>
        <v>1.7848158961876789E-3</v>
      </c>
      <c r="R168" s="84">
        <f>P168/'סכום נכסי הקרן'!$C$42</f>
        <v>6.7028783003909604E-5</v>
      </c>
    </row>
    <row r="169" spans="2:18">
      <c r="B169" s="129" t="s">
        <v>2475</v>
      </c>
      <c r="C169" s="86" t="s">
        <v>2399</v>
      </c>
      <c r="D169" s="73">
        <v>7779</v>
      </c>
      <c r="E169" s="73"/>
      <c r="F169" s="73" t="s">
        <v>641</v>
      </c>
      <c r="G169" s="101">
        <v>44012</v>
      </c>
      <c r="H169" s="73"/>
      <c r="I169" s="83">
        <v>5.4300000000000006</v>
      </c>
      <c r="J169" s="86" t="s">
        <v>869</v>
      </c>
      <c r="K169" s="86" t="s">
        <v>127</v>
      </c>
      <c r="L169" s="87">
        <v>3.2178999999999999E-2</v>
      </c>
      <c r="M169" s="87">
        <v>2.6900000000000004E-2</v>
      </c>
      <c r="N169" s="83">
        <v>278.52000000000004</v>
      </c>
      <c r="O169" s="85">
        <v>103.39</v>
      </c>
      <c r="P169" s="83">
        <v>0.99087000000000014</v>
      </c>
      <c r="Q169" s="84">
        <f t="shared" si="3"/>
        <v>3.5893814138882903E-4</v>
      </c>
      <c r="R169" s="84">
        <f>P169/'סכום נכסי הקרן'!$C$42</f>
        <v>1.3479926328742508E-5</v>
      </c>
    </row>
    <row r="170" spans="2:18">
      <c r="B170" s="129" t="s">
        <v>2475</v>
      </c>
      <c r="C170" s="86" t="s">
        <v>2399</v>
      </c>
      <c r="D170" s="73">
        <v>7802</v>
      </c>
      <c r="E170" s="73"/>
      <c r="F170" s="73" t="s">
        <v>641</v>
      </c>
      <c r="G170" s="101">
        <v>44018</v>
      </c>
      <c r="H170" s="73"/>
      <c r="I170" s="83">
        <v>5.419999999999999</v>
      </c>
      <c r="J170" s="86" t="s">
        <v>869</v>
      </c>
      <c r="K170" s="86" t="s">
        <v>127</v>
      </c>
      <c r="L170" s="87">
        <v>3.1600000000000003E-2</v>
      </c>
      <c r="M170" s="87">
        <v>2.63E-2</v>
      </c>
      <c r="N170" s="83">
        <v>1806.4300000000003</v>
      </c>
      <c r="O170" s="85">
        <v>103.41</v>
      </c>
      <c r="P170" s="83">
        <v>6.4279200000000012</v>
      </c>
      <c r="Q170" s="84">
        <f t="shared" si="3"/>
        <v>2.3284847233199938E-3</v>
      </c>
      <c r="R170" s="84">
        <f>P170/'סכום נכסי הקרן'!$C$42</f>
        <v>8.7446272515113532E-5</v>
      </c>
    </row>
    <row r="171" spans="2:18">
      <c r="B171" s="129" t="s">
        <v>2475</v>
      </c>
      <c r="C171" s="86" t="s">
        <v>2399</v>
      </c>
      <c r="D171" s="73">
        <v>7020</v>
      </c>
      <c r="E171" s="73"/>
      <c r="F171" s="73" t="s">
        <v>641</v>
      </c>
      <c r="G171" s="101">
        <v>43643</v>
      </c>
      <c r="H171" s="73"/>
      <c r="I171" s="83">
        <v>5.379999999999999</v>
      </c>
      <c r="J171" s="86" t="s">
        <v>869</v>
      </c>
      <c r="K171" s="86" t="s">
        <v>127</v>
      </c>
      <c r="L171" s="87">
        <v>4.2099999999999999E-2</v>
      </c>
      <c r="M171" s="87">
        <v>2.76E-2</v>
      </c>
      <c r="N171" s="83">
        <v>175.07</v>
      </c>
      <c r="O171" s="85">
        <v>103.41</v>
      </c>
      <c r="P171" s="83">
        <v>0.62295000000000011</v>
      </c>
      <c r="Q171" s="84">
        <f t="shared" si="3"/>
        <v>2.2566079826634279E-4</v>
      </c>
      <c r="R171" s="84">
        <f>P171/'סכום נכסי הקרן'!$C$42</f>
        <v>8.4746940632879646E-6</v>
      </c>
    </row>
    <row r="172" spans="2:18">
      <c r="B172" s="129" t="s">
        <v>2475</v>
      </c>
      <c r="C172" s="86" t="s">
        <v>2399</v>
      </c>
      <c r="D172" s="73">
        <v>7301</v>
      </c>
      <c r="E172" s="73"/>
      <c r="F172" s="73" t="s">
        <v>641</v>
      </c>
      <c r="G172" s="101">
        <v>43804</v>
      </c>
      <c r="H172" s="73"/>
      <c r="I172" s="83">
        <v>5.3599999999999985</v>
      </c>
      <c r="J172" s="86" t="s">
        <v>869</v>
      </c>
      <c r="K172" s="86" t="s">
        <v>127</v>
      </c>
      <c r="L172" s="87">
        <v>4.2099999999999999E-2</v>
      </c>
      <c r="M172" s="87">
        <v>2.8499999999999998E-2</v>
      </c>
      <c r="N172" s="83">
        <v>2387.3500000000004</v>
      </c>
      <c r="O172" s="85">
        <v>103.41</v>
      </c>
      <c r="P172" s="83">
        <v>8.495000000000001</v>
      </c>
      <c r="Q172" s="84">
        <f t="shared" si="3"/>
        <v>3.077275032141555E-3</v>
      </c>
      <c r="R172" s="84">
        <f>P172/'סכום נכסי הקרן'!$C$42</f>
        <v>1.1556710180212097E-4</v>
      </c>
    </row>
    <row r="173" spans="2:18">
      <c r="B173" s="129" t="s">
        <v>2475</v>
      </c>
      <c r="C173" s="86" t="s">
        <v>2399</v>
      </c>
      <c r="D173" s="73">
        <v>7336</v>
      </c>
      <c r="E173" s="73"/>
      <c r="F173" s="73" t="s">
        <v>641</v>
      </c>
      <c r="G173" s="101">
        <v>43830</v>
      </c>
      <c r="H173" s="73"/>
      <c r="I173" s="83">
        <v>5.370000000000001</v>
      </c>
      <c r="J173" s="86" t="s">
        <v>869</v>
      </c>
      <c r="K173" s="86" t="s">
        <v>127</v>
      </c>
      <c r="L173" s="87">
        <v>4.2099999999999999E-2</v>
      </c>
      <c r="M173" s="87">
        <v>2.8400000000000002E-2</v>
      </c>
      <c r="N173" s="83">
        <v>159.16000000000003</v>
      </c>
      <c r="O173" s="85">
        <v>103.41</v>
      </c>
      <c r="P173" s="83">
        <v>0.56635000000000002</v>
      </c>
      <c r="Q173" s="84">
        <f t="shared" si="3"/>
        <v>2.0515770623347494E-4</v>
      </c>
      <c r="R173" s="84">
        <f>P173/'סכום נכסי הקרן'!$C$42</f>
        <v>7.7047001890089708E-6</v>
      </c>
    </row>
    <row r="174" spans="2:18">
      <c r="B174" s="129" t="s">
        <v>2476</v>
      </c>
      <c r="C174" s="86" t="s">
        <v>2399</v>
      </c>
      <c r="D174" s="73">
        <v>7952</v>
      </c>
      <c r="E174" s="73"/>
      <c r="F174" s="73" t="s">
        <v>641</v>
      </c>
      <c r="G174" s="101">
        <v>44095</v>
      </c>
      <c r="H174" s="73"/>
      <c r="I174" s="83">
        <v>2.3700000000000006</v>
      </c>
      <c r="J174" s="86" t="s">
        <v>930</v>
      </c>
      <c r="K174" s="86" t="s">
        <v>127</v>
      </c>
      <c r="L174" s="87">
        <v>3.6562999999999998E-2</v>
      </c>
      <c r="M174" s="87">
        <v>4.2300000000000011E-2</v>
      </c>
      <c r="N174" s="83">
        <v>609.87000000000012</v>
      </c>
      <c r="O174" s="85">
        <v>99.02</v>
      </c>
      <c r="P174" s="83">
        <v>2.0779899999999998</v>
      </c>
      <c r="Q174" s="84">
        <f t="shared" si="3"/>
        <v>7.5274240659680151E-4</v>
      </c>
      <c r="R174" s="84">
        <f>P174/'סכום נכסי הקרן'!$C$42</f>
        <v>2.826925036772093E-5</v>
      </c>
    </row>
    <row r="175" spans="2:18">
      <c r="B175" s="129" t="s">
        <v>2476</v>
      </c>
      <c r="C175" s="86" t="s">
        <v>2399</v>
      </c>
      <c r="D175" s="73">
        <v>7902</v>
      </c>
      <c r="E175" s="73"/>
      <c r="F175" s="73" t="s">
        <v>641</v>
      </c>
      <c r="G175" s="101">
        <v>44063</v>
      </c>
      <c r="H175" s="73"/>
      <c r="I175" s="83">
        <v>2.3699999999999997</v>
      </c>
      <c r="J175" s="86" t="s">
        <v>930</v>
      </c>
      <c r="K175" s="86" t="s">
        <v>127</v>
      </c>
      <c r="L175" s="87">
        <v>3.6562999999999998E-2</v>
      </c>
      <c r="M175" s="87">
        <v>4.2200000000000008E-2</v>
      </c>
      <c r="N175" s="83">
        <v>1355.81</v>
      </c>
      <c r="O175" s="85">
        <v>99.04</v>
      </c>
      <c r="P175" s="83">
        <v>4.6205700000000007</v>
      </c>
      <c r="Q175" s="84">
        <f t="shared" si="3"/>
        <v>1.6737804232209894E-3</v>
      </c>
      <c r="R175" s="84">
        <f>P175/'סכום נכסי הקרן'!$C$42</f>
        <v>6.2858844446595183E-5</v>
      </c>
    </row>
    <row r="176" spans="2:18">
      <c r="B176" s="129" t="s">
        <v>2477</v>
      </c>
      <c r="C176" s="86" t="s">
        <v>2399</v>
      </c>
      <c r="D176" s="73">
        <v>7319</v>
      </c>
      <c r="E176" s="73"/>
      <c r="F176" s="73" t="s">
        <v>641</v>
      </c>
      <c r="G176" s="101">
        <v>43818</v>
      </c>
      <c r="H176" s="73"/>
      <c r="I176" s="83">
        <v>1.92</v>
      </c>
      <c r="J176" s="86" t="s">
        <v>925</v>
      </c>
      <c r="K176" s="86" t="s">
        <v>127</v>
      </c>
      <c r="L176" s="87">
        <v>2.1560000000000003E-2</v>
      </c>
      <c r="M176" s="87">
        <v>2.9900000000000003E-2</v>
      </c>
      <c r="N176" s="83">
        <v>38696.990000000005</v>
      </c>
      <c r="O176" s="85">
        <v>98.68</v>
      </c>
      <c r="P176" s="83">
        <v>131.39868000000001</v>
      </c>
      <c r="Q176" s="84">
        <f t="shared" si="3"/>
        <v>4.7598572951189869E-2</v>
      </c>
      <c r="R176" s="84">
        <f>P176/'סכום נכסי הקרן'!$C$42</f>
        <v>1.7875649944937395E-3</v>
      </c>
    </row>
    <row r="177" spans="2:18">
      <c r="B177" s="129" t="s">
        <v>2477</v>
      </c>
      <c r="C177" s="86" t="s">
        <v>2399</v>
      </c>
      <c r="D177" s="73">
        <v>7320</v>
      </c>
      <c r="E177" s="73"/>
      <c r="F177" s="73" t="s">
        <v>641</v>
      </c>
      <c r="G177" s="101">
        <v>43819</v>
      </c>
      <c r="H177" s="73"/>
      <c r="I177" s="83">
        <v>1.92</v>
      </c>
      <c r="J177" s="86" t="s">
        <v>925</v>
      </c>
      <c r="K177" s="86" t="s">
        <v>127</v>
      </c>
      <c r="L177" s="87">
        <v>2.1568E-2</v>
      </c>
      <c r="M177" s="87">
        <v>2.9900000000000003E-2</v>
      </c>
      <c r="N177" s="83">
        <v>1181.2300000000002</v>
      </c>
      <c r="O177" s="85">
        <v>98.68</v>
      </c>
      <c r="P177" s="83">
        <v>4.010930000000001</v>
      </c>
      <c r="Q177" s="84">
        <f t="shared" si="3"/>
        <v>1.4529411117913513E-3</v>
      </c>
      <c r="R177" s="84">
        <f>P177/'סכום נכסי הקרן'!$C$42</f>
        <v>5.4565221380951281E-5</v>
      </c>
    </row>
    <row r="178" spans="2:18">
      <c r="B178" s="129" t="s">
        <v>2477</v>
      </c>
      <c r="C178" s="86" t="s">
        <v>2399</v>
      </c>
      <c r="D178" s="73">
        <v>7441</v>
      </c>
      <c r="E178" s="73"/>
      <c r="F178" s="73" t="s">
        <v>641</v>
      </c>
      <c r="G178" s="101">
        <v>43885</v>
      </c>
      <c r="H178" s="73"/>
      <c r="I178" s="83">
        <v>1.9199999999999997</v>
      </c>
      <c r="J178" s="86" t="s">
        <v>925</v>
      </c>
      <c r="K178" s="86" t="s">
        <v>127</v>
      </c>
      <c r="L178" s="87">
        <v>2.1568E-2</v>
      </c>
      <c r="M178" s="87">
        <v>2.9899999999999993E-2</v>
      </c>
      <c r="N178" s="83">
        <v>329.16000000000008</v>
      </c>
      <c r="O178" s="85">
        <v>98.68</v>
      </c>
      <c r="P178" s="83">
        <v>1.1176700000000004</v>
      </c>
      <c r="Q178" s="84">
        <f t="shared" si="3"/>
        <v>4.0487086346952943E-4</v>
      </c>
      <c r="R178" s="84">
        <f>P178/'סכום נכסי הקרן'!$C$42</f>
        <v>1.5204930273240328E-5</v>
      </c>
    </row>
    <row r="179" spans="2:18">
      <c r="B179" s="129" t="s">
        <v>2477</v>
      </c>
      <c r="C179" s="86" t="s">
        <v>2399</v>
      </c>
      <c r="D179" s="73">
        <v>7568</v>
      </c>
      <c r="E179" s="73"/>
      <c r="F179" s="73" t="s">
        <v>641</v>
      </c>
      <c r="G179" s="101">
        <v>43922</v>
      </c>
      <c r="H179" s="73"/>
      <c r="I179" s="83">
        <v>1.92</v>
      </c>
      <c r="J179" s="86" t="s">
        <v>925</v>
      </c>
      <c r="K179" s="86" t="s">
        <v>127</v>
      </c>
      <c r="L179" s="87">
        <v>2.1568E-2</v>
      </c>
      <c r="M179" s="87">
        <v>2.9899999999999993E-2</v>
      </c>
      <c r="N179" s="83">
        <v>108.67000000000002</v>
      </c>
      <c r="O179" s="85">
        <v>98.68</v>
      </c>
      <c r="P179" s="83">
        <v>0.36901000000000006</v>
      </c>
      <c r="Q179" s="84">
        <f t="shared" si="3"/>
        <v>1.3367219065456802E-4</v>
      </c>
      <c r="R179" s="84">
        <f>P179/'סכום נכסי הקרן'!$C$42</f>
        <v>5.0200607693938389E-6</v>
      </c>
    </row>
    <row r="180" spans="2:18">
      <c r="B180" s="129" t="s">
        <v>2477</v>
      </c>
      <c r="C180" s="86" t="s">
        <v>2399</v>
      </c>
      <c r="D180" s="73">
        <v>7639</v>
      </c>
      <c r="E180" s="73"/>
      <c r="F180" s="73" t="s">
        <v>641</v>
      </c>
      <c r="G180" s="101">
        <v>43949</v>
      </c>
      <c r="H180" s="73"/>
      <c r="I180" s="83">
        <v>1.92</v>
      </c>
      <c r="J180" s="86" t="s">
        <v>925</v>
      </c>
      <c r="K180" s="86" t="s">
        <v>127</v>
      </c>
      <c r="L180" s="87">
        <v>2.1568E-2</v>
      </c>
      <c r="M180" s="87">
        <v>2.9900000000000003E-2</v>
      </c>
      <c r="N180" s="83">
        <v>164.80000000000004</v>
      </c>
      <c r="O180" s="85">
        <v>98.68</v>
      </c>
      <c r="P180" s="83">
        <v>0.55959999999999999</v>
      </c>
      <c r="Q180" s="84">
        <f t="shared" si="3"/>
        <v>2.0271254949810641E-4</v>
      </c>
      <c r="R180" s="84">
        <f>P180/'סכום נכסי הקרן'!$C$42</f>
        <v>7.6128722976417759E-6</v>
      </c>
    </row>
    <row r="181" spans="2:18">
      <c r="B181" s="129" t="s">
        <v>2477</v>
      </c>
      <c r="C181" s="86" t="s">
        <v>2399</v>
      </c>
      <c r="D181" s="73">
        <v>7829</v>
      </c>
      <c r="E181" s="73"/>
      <c r="F181" s="73" t="s">
        <v>641</v>
      </c>
      <c r="G181" s="101">
        <v>44027</v>
      </c>
      <c r="H181" s="73"/>
      <c r="I181" s="83">
        <v>1.92</v>
      </c>
      <c r="J181" s="86" t="s">
        <v>925</v>
      </c>
      <c r="K181" s="86" t="s">
        <v>127</v>
      </c>
      <c r="L181" s="87">
        <v>2.1568E-2</v>
      </c>
      <c r="M181" s="87">
        <v>2.9900000000000003E-2</v>
      </c>
      <c r="N181" s="83">
        <v>1756.5700000000004</v>
      </c>
      <c r="O181" s="85">
        <v>98.68</v>
      </c>
      <c r="P181" s="83">
        <v>5.9645900000000012</v>
      </c>
      <c r="Q181" s="84">
        <f t="shared" si="3"/>
        <v>2.1606455425498762E-3</v>
      </c>
      <c r="R181" s="84">
        <f>P181/'סכום נכסי הקרן'!$C$42</f>
        <v>8.1143070010348774E-5</v>
      </c>
    </row>
    <row r="182" spans="2:18">
      <c r="B182" s="129" t="s">
        <v>2477</v>
      </c>
      <c r="C182" s="86" t="s">
        <v>2399</v>
      </c>
      <c r="D182" s="73">
        <v>7876</v>
      </c>
      <c r="E182" s="73"/>
      <c r="F182" s="73" t="s">
        <v>641</v>
      </c>
      <c r="G182" s="101">
        <v>44055</v>
      </c>
      <c r="H182" s="73"/>
      <c r="I182" s="83">
        <v>1.92</v>
      </c>
      <c r="J182" s="86" t="s">
        <v>925</v>
      </c>
      <c r="K182" s="86" t="s">
        <v>127</v>
      </c>
      <c r="L182" s="87">
        <v>2.1568E-2</v>
      </c>
      <c r="M182" s="87">
        <v>2.9900000000000003E-2</v>
      </c>
      <c r="N182" s="83">
        <v>512.17999999999995</v>
      </c>
      <c r="O182" s="85">
        <v>98.68</v>
      </c>
      <c r="P182" s="83">
        <v>1.7391500000000004</v>
      </c>
      <c r="Q182" s="84">
        <f t="shared" si="3"/>
        <v>6.2999916093572526E-4</v>
      </c>
      <c r="R182" s="84">
        <f>P182/'סכום נכסי הקרן'!$C$42</f>
        <v>2.3659626262408324E-5</v>
      </c>
    </row>
    <row r="183" spans="2:18">
      <c r="B183" s="129" t="s">
        <v>2478</v>
      </c>
      <c r="C183" s="86" t="s">
        <v>2399</v>
      </c>
      <c r="D183" s="73">
        <v>7407</v>
      </c>
      <c r="E183" s="73"/>
      <c r="F183" s="73" t="s">
        <v>641</v>
      </c>
      <c r="G183" s="101">
        <v>43866</v>
      </c>
      <c r="H183" s="73"/>
      <c r="I183" s="83">
        <v>3.8999999999999995</v>
      </c>
      <c r="J183" s="86" t="s">
        <v>925</v>
      </c>
      <c r="K183" s="86" t="s">
        <v>127</v>
      </c>
      <c r="L183" s="87">
        <v>2.41E-2</v>
      </c>
      <c r="M183" s="87">
        <v>3.7799999999999993E-2</v>
      </c>
      <c r="N183" s="83">
        <v>34021.98000000001</v>
      </c>
      <c r="O183" s="85">
        <v>95.22</v>
      </c>
      <c r="P183" s="83">
        <v>111.47371000000003</v>
      </c>
      <c r="Q183" s="84">
        <f t="shared" si="3"/>
        <v>4.0380843381187574E-2</v>
      </c>
      <c r="R183" s="84">
        <f>P183/'סכום נכסי הקרן'!$C$42</f>
        <v>1.5165030714337979E-3</v>
      </c>
    </row>
    <row r="184" spans="2:18">
      <c r="B184" s="129" t="s">
        <v>2478</v>
      </c>
      <c r="C184" s="86" t="s">
        <v>2399</v>
      </c>
      <c r="D184" s="73">
        <v>7803</v>
      </c>
      <c r="E184" s="73"/>
      <c r="F184" s="73" t="s">
        <v>641</v>
      </c>
      <c r="G184" s="101">
        <v>44019</v>
      </c>
      <c r="H184" s="73"/>
      <c r="I184" s="83">
        <v>3.8999999999999995</v>
      </c>
      <c r="J184" s="86" t="s">
        <v>925</v>
      </c>
      <c r="K184" s="86" t="s">
        <v>127</v>
      </c>
      <c r="L184" s="87">
        <v>2.41E-2</v>
      </c>
      <c r="M184" s="87">
        <v>3.78E-2</v>
      </c>
      <c r="N184" s="83">
        <v>79.350000000000009</v>
      </c>
      <c r="O184" s="85">
        <v>95.22</v>
      </c>
      <c r="P184" s="83">
        <v>0.26000000000000006</v>
      </c>
      <c r="Q184" s="84">
        <f t="shared" si="3"/>
        <v>9.4183814991972268E-5</v>
      </c>
      <c r="R184" s="84">
        <f>P184/'סכום נכסי הקרן'!$C$42</f>
        <v>3.5370743341437854E-6</v>
      </c>
    </row>
    <row r="185" spans="2:18">
      <c r="B185" s="129" t="s">
        <v>2478</v>
      </c>
      <c r="C185" s="86" t="s">
        <v>2399</v>
      </c>
      <c r="D185" s="73">
        <v>7819</v>
      </c>
      <c r="E185" s="73"/>
      <c r="F185" s="73" t="s">
        <v>641</v>
      </c>
      <c r="G185" s="101">
        <v>44021</v>
      </c>
      <c r="H185" s="73"/>
      <c r="I185" s="83">
        <v>3.9</v>
      </c>
      <c r="J185" s="86" t="s">
        <v>925</v>
      </c>
      <c r="K185" s="86" t="s">
        <v>127</v>
      </c>
      <c r="L185" s="87">
        <v>2.41E-2</v>
      </c>
      <c r="M185" s="87">
        <v>3.7800000000000007E-2</v>
      </c>
      <c r="N185" s="83">
        <v>46.990000000000009</v>
      </c>
      <c r="O185" s="85">
        <v>95.22</v>
      </c>
      <c r="P185" s="83">
        <v>0.15395</v>
      </c>
      <c r="Q185" s="84">
        <f t="shared" si="3"/>
        <v>5.5767685838515879E-5</v>
      </c>
      <c r="R185" s="84">
        <f>P185/'סכום נכסי הקרן'!$C$42</f>
        <v>2.0943561297747525E-6</v>
      </c>
    </row>
    <row r="186" spans="2:18">
      <c r="B186" s="129" t="s">
        <v>2478</v>
      </c>
      <c r="C186" s="86" t="s">
        <v>2399</v>
      </c>
      <c r="D186" s="73">
        <v>7871</v>
      </c>
      <c r="E186" s="73"/>
      <c r="F186" s="73" t="s">
        <v>641</v>
      </c>
      <c r="G186" s="101">
        <v>44050</v>
      </c>
      <c r="H186" s="73"/>
      <c r="I186" s="83">
        <v>3.9000000000000004</v>
      </c>
      <c r="J186" s="86" t="s">
        <v>925</v>
      </c>
      <c r="K186" s="86" t="s">
        <v>127</v>
      </c>
      <c r="L186" s="87">
        <v>2.41E-2</v>
      </c>
      <c r="M186" s="87">
        <v>3.78E-2</v>
      </c>
      <c r="N186" s="83">
        <v>82.830000000000013</v>
      </c>
      <c r="O186" s="85">
        <v>95.22</v>
      </c>
      <c r="P186" s="83">
        <v>0.27139000000000002</v>
      </c>
      <c r="Q186" s="84">
        <f t="shared" si="3"/>
        <v>9.8309790579505192E-5</v>
      </c>
      <c r="R186" s="84">
        <f>P186/'סכום נכסי הקרן'!$C$42</f>
        <v>3.6920253982433915E-6</v>
      </c>
    </row>
    <row r="187" spans="2:18">
      <c r="B187" s="129" t="s">
        <v>2478</v>
      </c>
      <c r="C187" s="86" t="s">
        <v>2399</v>
      </c>
      <c r="D187" s="73">
        <v>7885</v>
      </c>
      <c r="E187" s="73"/>
      <c r="F187" s="73" t="s">
        <v>641</v>
      </c>
      <c r="G187" s="101">
        <v>44061</v>
      </c>
      <c r="H187" s="73"/>
      <c r="I187" s="83">
        <v>3.89</v>
      </c>
      <c r="J187" s="86" t="s">
        <v>925</v>
      </c>
      <c r="K187" s="86" t="s">
        <v>127</v>
      </c>
      <c r="L187" s="87">
        <v>2.41E-2</v>
      </c>
      <c r="M187" s="87">
        <v>3.8300000000000008E-2</v>
      </c>
      <c r="N187" s="83">
        <v>107.14000000000001</v>
      </c>
      <c r="O187" s="85">
        <v>95.22</v>
      </c>
      <c r="P187" s="83">
        <v>0.35102</v>
      </c>
      <c r="Q187" s="84">
        <f t="shared" si="3"/>
        <v>1.2715539514800806E-4</v>
      </c>
      <c r="R187" s="84">
        <f>P187/'סכום נכסי הקרן'!$C$42</f>
        <v>4.7753224337351969E-6</v>
      </c>
    </row>
    <row r="188" spans="2:18">
      <c r="B188" s="129" t="s">
        <v>2478</v>
      </c>
      <c r="C188" s="86" t="s">
        <v>2399</v>
      </c>
      <c r="D188" s="73">
        <v>7489</v>
      </c>
      <c r="E188" s="73"/>
      <c r="F188" s="73" t="s">
        <v>641</v>
      </c>
      <c r="G188" s="101">
        <v>43903</v>
      </c>
      <c r="H188" s="73"/>
      <c r="I188" s="83">
        <v>3.9</v>
      </c>
      <c r="J188" s="86" t="s">
        <v>925</v>
      </c>
      <c r="K188" s="86" t="s">
        <v>127</v>
      </c>
      <c r="L188" s="87">
        <v>2.41E-2</v>
      </c>
      <c r="M188" s="87">
        <v>3.78E-2</v>
      </c>
      <c r="N188" s="83">
        <v>306.32000000000005</v>
      </c>
      <c r="O188" s="85">
        <v>95.22</v>
      </c>
      <c r="P188" s="83">
        <v>1.0036700000000003</v>
      </c>
      <c r="Q188" s="84">
        <f t="shared" si="3"/>
        <v>3.6357488304997236E-4</v>
      </c>
      <c r="R188" s="84">
        <f>P188/'סכום נכסי הקרן'!$C$42</f>
        <v>1.365405921903882E-5</v>
      </c>
    </row>
    <row r="189" spans="2:18">
      <c r="B189" s="129" t="s">
        <v>2478</v>
      </c>
      <c r="C189" s="86" t="s">
        <v>2399</v>
      </c>
      <c r="D189" s="73">
        <v>7590</v>
      </c>
      <c r="E189" s="73"/>
      <c r="F189" s="73" t="s">
        <v>641</v>
      </c>
      <c r="G189" s="101">
        <v>43927</v>
      </c>
      <c r="H189" s="73"/>
      <c r="I189" s="83">
        <v>3.9</v>
      </c>
      <c r="J189" s="86" t="s">
        <v>925</v>
      </c>
      <c r="K189" s="86" t="s">
        <v>127</v>
      </c>
      <c r="L189" s="87">
        <v>2.41E-2</v>
      </c>
      <c r="M189" s="87">
        <v>3.78E-2</v>
      </c>
      <c r="N189" s="83">
        <v>190.60000000000002</v>
      </c>
      <c r="O189" s="85">
        <v>95.22</v>
      </c>
      <c r="P189" s="83">
        <v>0.62451000000000012</v>
      </c>
      <c r="Q189" s="84">
        <f t="shared" si="3"/>
        <v>2.2622590115629462E-4</v>
      </c>
      <c r="R189" s="84">
        <f>P189/'סכום נכסי הקרן'!$C$42</f>
        <v>8.4959165092928285E-6</v>
      </c>
    </row>
    <row r="190" spans="2:18">
      <c r="B190" s="129" t="s">
        <v>2478</v>
      </c>
      <c r="C190" s="86" t="s">
        <v>2399</v>
      </c>
      <c r="D190" s="73">
        <v>7594</v>
      </c>
      <c r="E190" s="73"/>
      <c r="F190" s="73" t="s">
        <v>641</v>
      </c>
      <c r="G190" s="101">
        <v>43929</v>
      </c>
      <c r="H190" s="73"/>
      <c r="I190" s="83">
        <v>3.9</v>
      </c>
      <c r="J190" s="86" t="s">
        <v>925</v>
      </c>
      <c r="K190" s="86" t="s">
        <v>127</v>
      </c>
      <c r="L190" s="87">
        <v>2.41E-2</v>
      </c>
      <c r="M190" s="87">
        <v>3.7800000000000007E-2</v>
      </c>
      <c r="N190" s="83">
        <v>45.930000000000007</v>
      </c>
      <c r="O190" s="85">
        <v>95.22</v>
      </c>
      <c r="P190" s="83">
        <v>0.15051000000000003</v>
      </c>
      <c r="Q190" s="84">
        <f t="shared" si="3"/>
        <v>5.4521561517083639E-5</v>
      </c>
      <c r="R190" s="84">
        <f>P190/'סכום נכסי הקרן'!$C$42</f>
        <v>2.0475579155076197E-6</v>
      </c>
    </row>
    <row r="191" spans="2:18">
      <c r="B191" s="129" t="s">
        <v>2478</v>
      </c>
      <c r="C191" s="86" t="s">
        <v>2399</v>
      </c>
      <c r="D191" s="73">
        <v>7651</v>
      </c>
      <c r="E191" s="73"/>
      <c r="F191" s="73" t="s">
        <v>641</v>
      </c>
      <c r="G191" s="101">
        <v>43955</v>
      </c>
      <c r="H191" s="73"/>
      <c r="I191" s="83">
        <v>3.9</v>
      </c>
      <c r="J191" s="86" t="s">
        <v>925</v>
      </c>
      <c r="K191" s="86" t="s">
        <v>127</v>
      </c>
      <c r="L191" s="87">
        <v>2.41E-2</v>
      </c>
      <c r="M191" s="87">
        <v>3.78E-2</v>
      </c>
      <c r="N191" s="83">
        <v>157.22000000000003</v>
      </c>
      <c r="O191" s="85">
        <v>95.22</v>
      </c>
      <c r="P191" s="83">
        <v>0.51512000000000013</v>
      </c>
      <c r="Q191" s="84">
        <f t="shared" si="3"/>
        <v>1.8659987222563367E-4</v>
      </c>
      <c r="R191" s="84">
        <f>P191/'סכום נכסי הקרן'!$C$42</f>
        <v>7.007760503862103E-6</v>
      </c>
    </row>
    <row r="192" spans="2:18">
      <c r="B192" s="129" t="s">
        <v>2478</v>
      </c>
      <c r="C192" s="86" t="s">
        <v>2399</v>
      </c>
      <c r="D192" s="73">
        <v>7715</v>
      </c>
      <c r="E192" s="73"/>
      <c r="F192" s="73" t="s">
        <v>641</v>
      </c>
      <c r="G192" s="101">
        <v>43986</v>
      </c>
      <c r="H192" s="73"/>
      <c r="I192" s="83">
        <v>3.9</v>
      </c>
      <c r="J192" s="86" t="s">
        <v>925</v>
      </c>
      <c r="K192" s="86" t="s">
        <v>127</v>
      </c>
      <c r="L192" s="87">
        <v>2.41E-2</v>
      </c>
      <c r="M192" s="87">
        <v>3.78E-2</v>
      </c>
      <c r="N192" s="83">
        <v>154.33000000000004</v>
      </c>
      <c r="O192" s="85">
        <v>95.22</v>
      </c>
      <c r="P192" s="83">
        <v>0.50569000000000008</v>
      </c>
      <c r="Q192" s="84">
        <f t="shared" si="3"/>
        <v>1.8318389770496327E-4</v>
      </c>
      <c r="R192" s="84">
        <f>P192/'סכום נכסי הקרן'!$C$42</f>
        <v>6.8794735385891185E-6</v>
      </c>
    </row>
    <row r="193" spans="2:18">
      <c r="B193" s="129" t="s">
        <v>2478</v>
      </c>
      <c r="C193" s="86" t="s">
        <v>2399</v>
      </c>
      <c r="D193" s="73">
        <v>7738</v>
      </c>
      <c r="E193" s="73"/>
      <c r="F193" s="73" t="s">
        <v>641</v>
      </c>
      <c r="G193" s="101">
        <v>43991</v>
      </c>
      <c r="H193" s="73"/>
      <c r="I193" s="83">
        <v>3.9</v>
      </c>
      <c r="J193" s="86" t="s">
        <v>925</v>
      </c>
      <c r="K193" s="86" t="s">
        <v>127</v>
      </c>
      <c r="L193" s="87">
        <v>2.41E-2</v>
      </c>
      <c r="M193" s="87">
        <v>3.7900000000000003E-2</v>
      </c>
      <c r="N193" s="83">
        <v>31.570000000000004</v>
      </c>
      <c r="O193" s="85">
        <v>95.22</v>
      </c>
      <c r="P193" s="83">
        <v>0.10340000000000002</v>
      </c>
      <c r="Q193" s="84">
        <f t="shared" si="3"/>
        <v>3.7456178731422818E-5</v>
      </c>
      <c r="R193" s="84">
        <f>P193/'סכום נכסי הקרן'!$C$42</f>
        <v>1.4066672544248745E-6</v>
      </c>
    </row>
    <row r="194" spans="2:18">
      <c r="B194" s="129" t="s">
        <v>2479</v>
      </c>
      <c r="C194" s="86" t="s">
        <v>2399</v>
      </c>
      <c r="D194" s="73">
        <v>7323</v>
      </c>
      <c r="E194" s="73"/>
      <c r="F194" s="73" t="s">
        <v>641</v>
      </c>
      <c r="G194" s="101">
        <v>43822</v>
      </c>
      <c r="H194" s="73"/>
      <c r="I194" s="83">
        <v>3.28</v>
      </c>
      <c r="J194" s="86" t="s">
        <v>869</v>
      </c>
      <c r="K194" s="86" t="s">
        <v>127</v>
      </c>
      <c r="L194" s="87">
        <v>4.2203999999999998E-2</v>
      </c>
      <c r="M194" s="87">
        <v>3.0200000000000001E-2</v>
      </c>
      <c r="N194" s="83">
        <v>3148.1300000000006</v>
      </c>
      <c r="O194" s="85">
        <v>104.39</v>
      </c>
      <c r="P194" s="83">
        <v>11.308250000000001</v>
      </c>
      <c r="Q194" s="84">
        <f t="shared" si="3"/>
        <v>4.0963620226268085E-3</v>
      </c>
      <c r="R194" s="84">
        <f>P194/'סכום נכסי הקרן'!$C$42</f>
        <v>1.5383892630415943E-4</v>
      </c>
    </row>
    <row r="195" spans="2:18">
      <c r="B195" s="129" t="s">
        <v>2479</v>
      </c>
      <c r="C195" s="86" t="s">
        <v>2399</v>
      </c>
      <c r="D195" s="73">
        <v>7324</v>
      </c>
      <c r="E195" s="73"/>
      <c r="F195" s="73" t="s">
        <v>641</v>
      </c>
      <c r="G195" s="101">
        <v>43822</v>
      </c>
      <c r="H195" s="73"/>
      <c r="I195" s="83">
        <v>3.27</v>
      </c>
      <c r="J195" s="86" t="s">
        <v>869</v>
      </c>
      <c r="K195" s="86" t="s">
        <v>127</v>
      </c>
      <c r="L195" s="87">
        <v>4.2558999999999993E-2</v>
      </c>
      <c r="M195" s="87">
        <v>2.9499999999999992E-2</v>
      </c>
      <c r="N195" s="83">
        <v>3203.2300000000005</v>
      </c>
      <c r="O195" s="85">
        <v>104.74</v>
      </c>
      <c r="P195" s="83">
        <v>11.544790000000003</v>
      </c>
      <c r="Q195" s="84">
        <f t="shared" si="3"/>
        <v>4.182047559542967E-3</v>
      </c>
      <c r="R195" s="84">
        <f>P195/'סכום נכסי הקרן'!$C$42</f>
        <v>1.5705684770030704E-4</v>
      </c>
    </row>
    <row r="196" spans="2:18">
      <c r="B196" s="129" t="s">
        <v>2479</v>
      </c>
      <c r="C196" s="86" t="s">
        <v>2399</v>
      </c>
      <c r="D196" s="73">
        <v>7325</v>
      </c>
      <c r="E196" s="73"/>
      <c r="F196" s="73" t="s">
        <v>641</v>
      </c>
      <c r="G196" s="101">
        <v>43822</v>
      </c>
      <c r="H196" s="73"/>
      <c r="I196" s="83">
        <v>3.2500000000000004</v>
      </c>
      <c r="J196" s="86" t="s">
        <v>869</v>
      </c>
      <c r="K196" s="86" t="s">
        <v>127</v>
      </c>
      <c r="L196" s="87">
        <v>4.2606000000000005E-2</v>
      </c>
      <c r="M196" s="87">
        <v>3.0399999999999996E-2</v>
      </c>
      <c r="N196" s="83">
        <v>3203.2300000000005</v>
      </c>
      <c r="O196" s="85">
        <v>105.11</v>
      </c>
      <c r="P196" s="83">
        <v>11.585570000000002</v>
      </c>
      <c r="Q196" s="84">
        <f t="shared" si="3"/>
        <v>4.1968199286790157E-3</v>
      </c>
      <c r="R196" s="84">
        <f>P196/'סכום נכסי הקרן'!$C$42</f>
        <v>1.5761162420548544E-4</v>
      </c>
    </row>
    <row r="197" spans="2:18">
      <c r="B197" s="129" t="s">
        <v>2479</v>
      </c>
      <c r="C197" s="86" t="s">
        <v>2399</v>
      </c>
      <c r="D197" s="73">
        <v>7552</v>
      </c>
      <c r="E197" s="73"/>
      <c r="F197" s="73" t="s">
        <v>641</v>
      </c>
      <c r="G197" s="101">
        <v>43921</v>
      </c>
      <c r="H197" s="73"/>
      <c r="I197" s="83">
        <v>3.2800000000000007</v>
      </c>
      <c r="J197" s="86" t="s">
        <v>869</v>
      </c>
      <c r="K197" s="86" t="s">
        <v>127</v>
      </c>
      <c r="L197" s="87">
        <v>4.2203999999999998E-2</v>
      </c>
      <c r="M197" s="87">
        <v>2.81E-2</v>
      </c>
      <c r="N197" s="83">
        <v>70.490000000000009</v>
      </c>
      <c r="O197" s="85">
        <v>105.11</v>
      </c>
      <c r="P197" s="83">
        <v>0.25494</v>
      </c>
      <c r="Q197" s="84">
        <f t="shared" si="3"/>
        <v>9.2350853054051559E-5</v>
      </c>
      <c r="R197" s="84">
        <f>P197/'סכום נכסי הקרן'!$C$42</f>
        <v>3.4682374259485247E-6</v>
      </c>
    </row>
    <row r="198" spans="2:18">
      <c r="B198" s="129" t="s">
        <v>2480</v>
      </c>
      <c r="C198" s="86" t="s">
        <v>2399</v>
      </c>
      <c r="D198" s="73">
        <v>7056</v>
      </c>
      <c r="E198" s="73"/>
      <c r="F198" s="73" t="s">
        <v>641</v>
      </c>
      <c r="G198" s="101">
        <v>43664</v>
      </c>
      <c r="H198" s="73"/>
      <c r="I198" s="83">
        <v>0.41</v>
      </c>
      <c r="J198" s="86" t="s">
        <v>925</v>
      </c>
      <c r="K198" s="86" t="s">
        <v>127</v>
      </c>
      <c r="L198" s="87">
        <v>2.1309999999999999E-2</v>
      </c>
      <c r="M198" s="87">
        <v>2.3399999999999997E-2</v>
      </c>
      <c r="N198" s="83">
        <v>22837.450000000004</v>
      </c>
      <c r="O198" s="85">
        <v>100.1</v>
      </c>
      <c r="P198" s="83">
        <v>78.662230000000008</v>
      </c>
      <c r="Q198" s="84">
        <f t="shared" si="3"/>
        <v>2.8495034296830653E-2</v>
      </c>
      <c r="R198" s="84">
        <f>P198/'סכום נכסי הקרן'!$C$42</f>
        <v>1.0701313646135201E-3</v>
      </c>
    </row>
    <row r="199" spans="2:18">
      <c r="B199" s="129" t="s">
        <v>2480</v>
      </c>
      <c r="C199" s="86" t="s">
        <v>2399</v>
      </c>
      <c r="D199" s="73">
        <v>7504</v>
      </c>
      <c r="E199" s="73"/>
      <c r="F199" s="73" t="s">
        <v>641</v>
      </c>
      <c r="G199" s="101">
        <v>43914</v>
      </c>
      <c r="H199" s="73"/>
      <c r="I199" s="83">
        <v>0.40999999999999992</v>
      </c>
      <c r="J199" s="86" t="s">
        <v>925</v>
      </c>
      <c r="K199" s="86" t="s">
        <v>127</v>
      </c>
      <c r="L199" s="87">
        <v>2.1316999999999999E-2</v>
      </c>
      <c r="M199" s="87">
        <v>2.3699999999999995E-2</v>
      </c>
      <c r="N199" s="83">
        <v>22.700000000000003</v>
      </c>
      <c r="O199" s="85">
        <v>100.1</v>
      </c>
      <c r="P199" s="83">
        <v>7.8190000000000009E-2</v>
      </c>
      <c r="Q199" s="84">
        <f t="shared" si="3"/>
        <v>2.8323971131624274E-5</v>
      </c>
      <c r="R199" s="84">
        <f>P199/'סכום נכסי הקרן'!$C$42</f>
        <v>1.0637070853334714E-6</v>
      </c>
    </row>
    <row r="200" spans="2:18">
      <c r="B200" s="129" t="s">
        <v>2480</v>
      </c>
      <c r="C200" s="86" t="s">
        <v>2399</v>
      </c>
      <c r="D200" s="73">
        <v>7820</v>
      </c>
      <c r="E200" s="73"/>
      <c r="F200" s="73" t="s">
        <v>641</v>
      </c>
      <c r="G200" s="101">
        <v>44022</v>
      </c>
      <c r="H200" s="73"/>
      <c r="I200" s="83">
        <v>0.41000000000000003</v>
      </c>
      <c r="J200" s="86" t="s">
        <v>925</v>
      </c>
      <c r="K200" s="86" t="s">
        <v>127</v>
      </c>
      <c r="L200" s="87">
        <v>2.1309999999999999E-2</v>
      </c>
      <c r="M200" s="87">
        <v>2.3799999999999998E-2</v>
      </c>
      <c r="N200" s="83">
        <v>47.69</v>
      </c>
      <c r="O200" s="85">
        <v>100.1</v>
      </c>
      <c r="P200" s="83">
        <v>0.16425000000000003</v>
      </c>
      <c r="Q200" s="84">
        <f t="shared" si="3"/>
        <v>5.9498813893967093E-5</v>
      </c>
      <c r="R200" s="84">
        <f>P200/'סכום נכסי הקרן'!$C$42</f>
        <v>2.2344786899350643E-6</v>
      </c>
    </row>
    <row r="201" spans="2:18">
      <c r="B201" s="129" t="s">
        <v>2480</v>
      </c>
      <c r="C201" s="86" t="s">
        <v>2399</v>
      </c>
      <c r="D201" s="73">
        <v>7954</v>
      </c>
      <c r="E201" s="73"/>
      <c r="F201" s="73" t="s">
        <v>641</v>
      </c>
      <c r="G201" s="101">
        <v>44095</v>
      </c>
      <c r="H201" s="73"/>
      <c r="I201" s="83">
        <v>0.41999999999999993</v>
      </c>
      <c r="J201" s="86" t="s">
        <v>925</v>
      </c>
      <c r="K201" s="86" t="s">
        <v>127</v>
      </c>
      <c r="L201" s="87">
        <v>2.1309999999999999E-2</v>
      </c>
      <c r="M201" s="87">
        <v>2.3599999999999996E-2</v>
      </c>
      <c r="N201" s="83">
        <v>39.240000000000009</v>
      </c>
      <c r="O201" s="85">
        <v>99.98</v>
      </c>
      <c r="P201" s="83">
        <v>0.13499000000000003</v>
      </c>
      <c r="Q201" s="84">
        <f t="shared" si="3"/>
        <v>4.8899512252947444E-5</v>
      </c>
      <c r="R201" s="84">
        <f>P201/'סכום נכסי הקרן'!$C$42</f>
        <v>1.8364217860233446E-6</v>
      </c>
    </row>
    <row r="202" spans="2:18">
      <c r="B202" s="129" t="s">
        <v>2480</v>
      </c>
      <c r="C202" s="86" t="s">
        <v>2399</v>
      </c>
      <c r="D202" s="73">
        <v>7296</v>
      </c>
      <c r="E202" s="73"/>
      <c r="F202" s="73" t="s">
        <v>641</v>
      </c>
      <c r="G202" s="101">
        <v>43801</v>
      </c>
      <c r="H202" s="73"/>
      <c r="I202" s="83">
        <v>0.41</v>
      </c>
      <c r="J202" s="86" t="s">
        <v>925</v>
      </c>
      <c r="K202" s="86" t="s">
        <v>127</v>
      </c>
      <c r="L202" s="87">
        <v>2.1316999999999999E-2</v>
      </c>
      <c r="M202" s="87">
        <v>2.3599999999999999E-2</v>
      </c>
      <c r="N202" s="83">
        <v>97.530000000000015</v>
      </c>
      <c r="O202" s="85">
        <v>100.1</v>
      </c>
      <c r="P202" s="83">
        <v>0.3359100000000001</v>
      </c>
      <c r="Q202" s="84">
        <f t="shared" si="3"/>
        <v>1.216818665152054E-4</v>
      </c>
      <c r="R202" s="84">
        <f>P202/'סכום נכסי הקרן'!$C$42</f>
        <v>4.5697639983932273E-6</v>
      </c>
    </row>
    <row r="203" spans="2:18">
      <c r="B203" s="129" t="s">
        <v>2481</v>
      </c>
      <c r="C203" s="86" t="s">
        <v>2399</v>
      </c>
      <c r="D203" s="73">
        <v>7373</v>
      </c>
      <c r="E203" s="73"/>
      <c r="F203" s="73" t="s">
        <v>641</v>
      </c>
      <c r="G203" s="101">
        <v>43857</v>
      </c>
      <c r="H203" s="73"/>
      <c r="I203" s="83">
        <v>4.54</v>
      </c>
      <c r="J203" s="86" t="s">
        <v>2402</v>
      </c>
      <c r="K203" s="86" t="s">
        <v>127</v>
      </c>
      <c r="L203" s="87">
        <v>2.6466E-2</v>
      </c>
      <c r="M203" s="87">
        <v>3.1199999999999995E-2</v>
      </c>
      <c r="N203" s="83">
        <v>3067.7300000000005</v>
      </c>
      <c r="O203" s="85">
        <v>98.22</v>
      </c>
      <c r="P203" s="83">
        <v>10.368180000000002</v>
      </c>
      <c r="Q203" s="84">
        <f t="shared" si="3"/>
        <v>3.7558259497056422E-3</v>
      </c>
      <c r="R203" s="84">
        <f>P203/'סכום נכסי הקרן'!$C$42</f>
        <v>1.4105008988378044E-4</v>
      </c>
    </row>
    <row r="204" spans="2:18">
      <c r="B204" s="129" t="s">
        <v>2482</v>
      </c>
      <c r="C204" s="86" t="s">
        <v>2399</v>
      </c>
      <c r="D204" s="73">
        <v>7646</v>
      </c>
      <c r="E204" s="73"/>
      <c r="F204" s="73" t="s">
        <v>641</v>
      </c>
      <c r="G204" s="101">
        <v>43951</v>
      </c>
      <c r="H204" s="73"/>
      <c r="I204" s="83">
        <v>11.02</v>
      </c>
      <c r="J204" s="86" t="s">
        <v>869</v>
      </c>
      <c r="K204" s="86" t="s">
        <v>130</v>
      </c>
      <c r="L204" s="87">
        <v>2.9559000000000002E-2</v>
      </c>
      <c r="M204" s="87">
        <v>2.8699999999999996E-2</v>
      </c>
      <c r="N204" s="83">
        <v>110.91000000000003</v>
      </c>
      <c r="O204" s="85">
        <v>101.43</v>
      </c>
      <c r="P204" s="83">
        <v>0.4962100000000001</v>
      </c>
      <c r="Q204" s="84">
        <f t="shared" si="3"/>
        <v>1.7974981091217906E-4</v>
      </c>
      <c r="R204" s="84">
        <f>P204/'סכום נכסי הקרן'!$C$42</f>
        <v>6.7505063667134139E-6</v>
      </c>
    </row>
    <row r="205" spans="2:18">
      <c r="B205" s="129" t="s">
        <v>2482</v>
      </c>
      <c r="C205" s="86" t="s">
        <v>2399</v>
      </c>
      <c r="D205" s="73">
        <v>7701</v>
      </c>
      <c r="E205" s="73"/>
      <c r="F205" s="73" t="s">
        <v>641</v>
      </c>
      <c r="G205" s="101">
        <v>43979</v>
      </c>
      <c r="H205" s="73"/>
      <c r="I205" s="83">
        <v>11.029999999999998</v>
      </c>
      <c r="J205" s="86" t="s">
        <v>869</v>
      </c>
      <c r="K205" s="86" t="s">
        <v>130</v>
      </c>
      <c r="L205" s="87">
        <v>2.9559000000000002E-2</v>
      </c>
      <c r="M205" s="87">
        <v>2.8699999999999996E-2</v>
      </c>
      <c r="N205" s="83">
        <v>6.7000000000000011</v>
      </c>
      <c r="O205" s="85">
        <v>101.43</v>
      </c>
      <c r="P205" s="83">
        <v>3.0000000000000002E-2</v>
      </c>
      <c r="Q205" s="84">
        <f t="shared" si="3"/>
        <v>1.086736326830449E-5</v>
      </c>
      <c r="R205" s="84">
        <f>P205/'סכום נכסי הקרן'!$C$42</f>
        <v>4.0812396163197515E-7</v>
      </c>
    </row>
    <row r="206" spans="2:18">
      <c r="B206" s="129" t="s">
        <v>2482</v>
      </c>
      <c r="C206" s="86" t="s">
        <v>2399</v>
      </c>
      <c r="D206" s="73">
        <v>77801</v>
      </c>
      <c r="E206" s="73"/>
      <c r="F206" s="73" t="s">
        <v>641</v>
      </c>
      <c r="G206" s="101">
        <v>44012</v>
      </c>
      <c r="H206" s="73"/>
      <c r="I206" s="83">
        <v>11.02</v>
      </c>
      <c r="J206" s="86" t="s">
        <v>869</v>
      </c>
      <c r="K206" s="86" t="s">
        <v>130</v>
      </c>
      <c r="L206" s="87">
        <v>2.9544000000000001E-2</v>
      </c>
      <c r="M206" s="87">
        <v>2.8699999999999996E-2</v>
      </c>
      <c r="N206" s="83">
        <v>419.75000000000006</v>
      </c>
      <c r="O206" s="85">
        <v>101.43</v>
      </c>
      <c r="P206" s="83">
        <v>1.8778900000000003</v>
      </c>
      <c r="Q206" s="84">
        <f t="shared" si="3"/>
        <v>6.8025709359721069E-4</v>
      </c>
      <c r="R206" s="84">
        <f>P206/'סכום נכסי הקרן'!$C$42</f>
        <v>2.5547063543635663E-5</v>
      </c>
    </row>
    <row r="207" spans="2:18">
      <c r="B207" s="129" t="s">
        <v>2482</v>
      </c>
      <c r="C207" s="86" t="s">
        <v>2399</v>
      </c>
      <c r="D207" s="73">
        <v>7846</v>
      </c>
      <c r="E207" s="73"/>
      <c r="F207" s="73" t="s">
        <v>641</v>
      </c>
      <c r="G207" s="101">
        <v>44043</v>
      </c>
      <c r="H207" s="73"/>
      <c r="I207" s="83">
        <v>11.02</v>
      </c>
      <c r="J207" s="86" t="s">
        <v>869</v>
      </c>
      <c r="K207" s="86" t="s">
        <v>130</v>
      </c>
      <c r="L207" s="87">
        <v>2.9559000000000002E-2</v>
      </c>
      <c r="M207" s="87">
        <v>2.87E-2</v>
      </c>
      <c r="N207" s="83">
        <v>264.82000000000005</v>
      </c>
      <c r="O207" s="85">
        <v>101.43</v>
      </c>
      <c r="P207" s="83">
        <v>1.1847800000000002</v>
      </c>
      <c r="Q207" s="84">
        <f t="shared" si="3"/>
        <v>4.2918115510072653E-4</v>
      </c>
      <c r="R207" s="84">
        <f>P207/'סכום נכסי הקרן'!$C$42</f>
        <v>1.6117903575411052E-5</v>
      </c>
    </row>
    <row r="208" spans="2:18">
      <c r="B208" s="129" t="s">
        <v>2482</v>
      </c>
      <c r="C208" s="86" t="s">
        <v>2399</v>
      </c>
      <c r="D208" s="73">
        <v>7916</v>
      </c>
      <c r="E208" s="73"/>
      <c r="F208" s="73" t="s">
        <v>641</v>
      </c>
      <c r="G208" s="101">
        <v>44075</v>
      </c>
      <c r="H208" s="73"/>
      <c r="I208" s="83">
        <v>11.02</v>
      </c>
      <c r="J208" s="86" t="s">
        <v>869</v>
      </c>
      <c r="K208" s="86" t="s">
        <v>130</v>
      </c>
      <c r="L208" s="87">
        <v>3.2497999999999999E-2</v>
      </c>
      <c r="M208" s="87">
        <v>2.87E-2</v>
      </c>
      <c r="N208" s="83">
        <v>319.30000000000007</v>
      </c>
      <c r="O208" s="85">
        <v>101.43</v>
      </c>
      <c r="P208" s="83">
        <v>1.4285300000000003</v>
      </c>
      <c r="Q208" s="84">
        <f t="shared" si="3"/>
        <v>5.1747848165570049E-4</v>
      </c>
      <c r="R208" s="84">
        <f>P208/'סכום נכסי הקרן'!$C$42</f>
        <v>1.9433910763670852E-5</v>
      </c>
    </row>
    <row r="209" spans="2:18">
      <c r="B209" s="129" t="s">
        <v>2482</v>
      </c>
      <c r="C209" s="86" t="s">
        <v>2399</v>
      </c>
      <c r="D209" s="73">
        <v>7978</v>
      </c>
      <c r="E209" s="73"/>
      <c r="F209" s="73" t="s">
        <v>641</v>
      </c>
      <c r="G209" s="101">
        <v>44104</v>
      </c>
      <c r="H209" s="73"/>
      <c r="I209" s="83">
        <v>10.98</v>
      </c>
      <c r="J209" s="86" t="s">
        <v>869</v>
      </c>
      <c r="K209" s="86" t="s">
        <v>130</v>
      </c>
      <c r="L209" s="87">
        <v>2.9453999999999998E-2</v>
      </c>
      <c r="M209" s="87">
        <v>3.0100000000000002E-2</v>
      </c>
      <c r="N209" s="83">
        <v>355.88000000000005</v>
      </c>
      <c r="O209" s="85">
        <v>100</v>
      </c>
      <c r="P209" s="83">
        <v>1.5697200000000002</v>
      </c>
      <c r="Q209" s="84">
        <f t="shared" si="3"/>
        <v>5.6862391565076417E-4</v>
      </c>
      <c r="R209" s="84">
        <f>P209/'סכום נכסי הקרן'!$C$42</f>
        <v>2.1354678168431469E-5</v>
      </c>
    </row>
    <row r="210" spans="2:18">
      <c r="B210" s="129" t="s">
        <v>2482</v>
      </c>
      <c r="C210" s="86" t="s">
        <v>2399</v>
      </c>
      <c r="D210" s="73">
        <v>7436</v>
      </c>
      <c r="E210" s="73"/>
      <c r="F210" s="73" t="s">
        <v>641</v>
      </c>
      <c r="G210" s="101">
        <v>43871</v>
      </c>
      <c r="H210" s="73"/>
      <c r="I210" s="83">
        <v>11.020000000000001</v>
      </c>
      <c r="J210" s="86" t="s">
        <v>869</v>
      </c>
      <c r="K210" s="86" t="s">
        <v>130</v>
      </c>
      <c r="L210" s="87">
        <v>2.9559000000000002E-2</v>
      </c>
      <c r="M210" s="87">
        <v>2.87E-2</v>
      </c>
      <c r="N210" s="83">
        <v>841.74000000000012</v>
      </c>
      <c r="O210" s="85">
        <v>101.43</v>
      </c>
      <c r="P210" s="83">
        <v>3.7658500000000004</v>
      </c>
      <c r="Q210" s="84">
        <f t="shared" si="3"/>
        <v>1.3641619987981488E-3</v>
      </c>
      <c r="R210" s="84">
        <f>P210/'סכום נכסי הקרן'!$C$42</f>
        <v>5.1231120697059123E-5</v>
      </c>
    </row>
    <row r="211" spans="2:18">
      <c r="B211" s="129" t="s">
        <v>2482</v>
      </c>
      <c r="C211" s="86" t="s">
        <v>2399</v>
      </c>
      <c r="D211" s="73">
        <v>7455</v>
      </c>
      <c r="E211" s="73"/>
      <c r="F211" s="73" t="s">
        <v>641</v>
      </c>
      <c r="G211" s="101">
        <v>43889</v>
      </c>
      <c r="H211" s="73"/>
      <c r="I211" s="83">
        <v>11.02</v>
      </c>
      <c r="J211" s="86" t="s">
        <v>869</v>
      </c>
      <c r="K211" s="86" t="s">
        <v>130</v>
      </c>
      <c r="L211" s="87">
        <v>2.9544000000000001E-2</v>
      </c>
      <c r="M211" s="87">
        <v>2.87E-2</v>
      </c>
      <c r="N211" s="83">
        <v>577.46000000000015</v>
      </c>
      <c r="O211" s="85">
        <v>101.43</v>
      </c>
      <c r="P211" s="83">
        <v>2.5834900000000003</v>
      </c>
      <c r="Q211" s="84">
        <f t="shared" si="3"/>
        <v>9.3585747766773231E-4</v>
      </c>
      <c r="R211" s="84">
        <f>P211/'סכום נכסי הקרן'!$C$42</f>
        <v>3.5146139121219717E-5</v>
      </c>
    </row>
    <row r="212" spans="2:18">
      <c r="B212" s="129" t="s">
        <v>2482</v>
      </c>
      <c r="C212" s="86" t="s">
        <v>2399</v>
      </c>
      <c r="D212" s="73">
        <v>7536</v>
      </c>
      <c r="E212" s="73"/>
      <c r="F212" s="73" t="s">
        <v>641</v>
      </c>
      <c r="G212" s="101">
        <v>43921</v>
      </c>
      <c r="H212" s="73"/>
      <c r="I212" s="83">
        <v>11.019999999999998</v>
      </c>
      <c r="J212" s="86" t="s">
        <v>869</v>
      </c>
      <c r="K212" s="86" t="s">
        <v>130</v>
      </c>
      <c r="L212" s="87">
        <v>2.9559000000000002E-2</v>
      </c>
      <c r="M212" s="87">
        <v>2.87E-2</v>
      </c>
      <c r="N212" s="83">
        <v>89.420000000000016</v>
      </c>
      <c r="O212" s="85">
        <v>101.43</v>
      </c>
      <c r="P212" s="83">
        <v>0.40006000000000008</v>
      </c>
      <c r="Q212" s="84">
        <f t="shared" si="3"/>
        <v>1.4491991163726318E-4</v>
      </c>
      <c r="R212" s="84">
        <f>P212/'סכום נכסי הקרן'!$C$42</f>
        <v>5.4424690696829334E-6</v>
      </c>
    </row>
    <row r="213" spans="2:18">
      <c r="B213" s="129" t="s">
        <v>2483</v>
      </c>
      <c r="C213" s="86" t="s">
        <v>2399</v>
      </c>
      <c r="D213" s="73">
        <v>7770</v>
      </c>
      <c r="E213" s="73"/>
      <c r="F213" s="73" t="s">
        <v>641</v>
      </c>
      <c r="G213" s="101">
        <v>44004</v>
      </c>
      <c r="H213" s="73"/>
      <c r="I213" s="83">
        <v>4.2600000000000016</v>
      </c>
      <c r="J213" s="86" t="s">
        <v>2402</v>
      </c>
      <c r="K213" s="86" t="s">
        <v>131</v>
      </c>
      <c r="L213" s="87">
        <v>4.6524000000000003E-2</v>
      </c>
      <c r="M213" s="87">
        <v>0.04</v>
      </c>
      <c r="N213" s="83">
        <v>71404.12000000001</v>
      </c>
      <c r="O213" s="85">
        <v>101.07</v>
      </c>
      <c r="P213" s="83">
        <v>176.68926999999999</v>
      </c>
      <c r="Q213" s="84">
        <f t="shared" si="3"/>
        <v>6.4004882756717812E-2</v>
      </c>
      <c r="R213" s="84">
        <f>P213/'סכום נכסי הקרן'!$C$42</f>
        <v>2.4037041616753897E-3</v>
      </c>
    </row>
    <row r="214" spans="2:18">
      <c r="B214" s="129" t="s">
        <v>2483</v>
      </c>
      <c r="C214" s="86" t="s">
        <v>2399</v>
      </c>
      <c r="D214" s="73">
        <v>7771</v>
      </c>
      <c r="E214" s="73"/>
      <c r="F214" s="73" t="s">
        <v>641</v>
      </c>
      <c r="G214" s="101">
        <v>44004</v>
      </c>
      <c r="H214" s="73"/>
      <c r="I214" s="83">
        <v>4.26</v>
      </c>
      <c r="J214" s="86" t="s">
        <v>2402</v>
      </c>
      <c r="K214" s="86" t="s">
        <v>131</v>
      </c>
      <c r="L214" s="87">
        <v>4.6524000000000003E-2</v>
      </c>
      <c r="M214" s="87">
        <v>0.04</v>
      </c>
      <c r="N214" s="83">
        <v>4323.5700000000006</v>
      </c>
      <c r="O214" s="85">
        <v>101.07</v>
      </c>
      <c r="P214" s="83">
        <v>10.698660000000002</v>
      </c>
      <c r="Q214" s="84">
        <f t="shared" si="3"/>
        <v>3.8755408234692847E-3</v>
      </c>
      <c r="R214" s="84">
        <f>P214/'סכום נכסי הקרן'!$C$42</f>
        <v>1.4554598344511827E-4</v>
      </c>
    </row>
    <row r="215" spans="2:18">
      <c r="B215" s="129" t="s">
        <v>2484</v>
      </c>
      <c r="C215" s="86" t="s">
        <v>2399</v>
      </c>
      <c r="D215" s="73">
        <v>7382</v>
      </c>
      <c r="E215" s="73"/>
      <c r="F215" s="73" t="s">
        <v>641</v>
      </c>
      <c r="G215" s="101">
        <v>43860</v>
      </c>
      <c r="H215" s="73"/>
      <c r="I215" s="83">
        <v>4.7200000000000006</v>
      </c>
      <c r="J215" s="86" t="s">
        <v>869</v>
      </c>
      <c r="K215" s="86" t="s">
        <v>127</v>
      </c>
      <c r="L215" s="87">
        <v>2.8965999999999999E-2</v>
      </c>
      <c r="M215" s="87">
        <v>2.3799999999999998E-2</v>
      </c>
      <c r="N215" s="83">
        <v>29661.570000000003</v>
      </c>
      <c r="O215" s="85">
        <v>103.09</v>
      </c>
      <c r="P215" s="83">
        <v>105.21928000000001</v>
      </c>
      <c r="Q215" s="84">
        <f t="shared" si="3"/>
        <v>3.811520461964818E-2</v>
      </c>
      <c r="R215" s="84">
        <f>P215/'סכום נכסי הקרן'!$C$42</f>
        <v>1.4314169797888018E-3</v>
      </c>
    </row>
    <row r="216" spans="2:18">
      <c r="B216" s="129" t="s">
        <v>2485</v>
      </c>
      <c r="C216" s="86" t="s">
        <v>2399</v>
      </c>
      <c r="D216" s="73">
        <v>7901</v>
      </c>
      <c r="E216" s="73"/>
      <c r="F216" s="73" t="s">
        <v>641</v>
      </c>
      <c r="G216" s="101">
        <v>44070</v>
      </c>
      <c r="H216" s="73"/>
      <c r="I216" s="83">
        <v>4.5600000000000005</v>
      </c>
      <c r="J216" s="86" t="s">
        <v>930</v>
      </c>
      <c r="K216" s="86" t="s">
        <v>130</v>
      </c>
      <c r="L216" s="87">
        <v>3.0735999999999999E-2</v>
      </c>
      <c r="M216" s="87">
        <v>3.1399999999999997E-2</v>
      </c>
      <c r="N216" s="83">
        <v>9044.9100000000017</v>
      </c>
      <c r="O216" s="85">
        <v>100.09</v>
      </c>
      <c r="P216" s="83">
        <v>39.931200000000004</v>
      </c>
      <c r="Q216" s="84">
        <f t="shared" si="3"/>
        <v>1.446489520464401E-2</v>
      </c>
      <c r="R216" s="84">
        <f>P216/'סכום נכסי הקרן'!$C$42</f>
        <v>5.432293178906242E-4</v>
      </c>
    </row>
    <row r="217" spans="2:18">
      <c r="B217" s="129" t="s">
        <v>2485</v>
      </c>
      <c r="C217" s="86" t="s">
        <v>2399</v>
      </c>
      <c r="D217" s="73">
        <v>7948</v>
      </c>
      <c r="E217" s="73"/>
      <c r="F217" s="73" t="s">
        <v>641</v>
      </c>
      <c r="G217" s="101">
        <v>44091</v>
      </c>
      <c r="H217" s="73"/>
      <c r="I217" s="83">
        <v>4.5600000000000005</v>
      </c>
      <c r="J217" s="86" t="s">
        <v>930</v>
      </c>
      <c r="K217" s="86" t="s">
        <v>130</v>
      </c>
      <c r="L217" s="87">
        <v>3.0748999999999999E-2</v>
      </c>
      <c r="M217" s="87">
        <v>3.1099999999999999E-2</v>
      </c>
      <c r="N217" s="83">
        <v>2325.8300000000004</v>
      </c>
      <c r="O217" s="85">
        <v>100.09</v>
      </c>
      <c r="P217" s="83">
        <v>10.268000000000002</v>
      </c>
      <c r="Q217" s="84">
        <f t="shared" ref="Q217:Q228" si="4">P217/$P$10</f>
        <v>3.7195362012983511E-3</v>
      </c>
      <c r="R217" s="84">
        <f>P217/'סכום נכסי הקרן'!$C$42</f>
        <v>1.3968722793457073E-4</v>
      </c>
    </row>
    <row r="218" spans="2:18">
      <c r="B218" s="129" t="s">
        <v>2485</v>
      </c>
      <c r="C218" s="86" t="s">
        <v>2399</v>
      </c>
      <c r="D218" s="73">
        <v>7900</v>
      </c>
      <c r="E218" s="73"/>
      <c r="F218" s="73" t="s">
        <v>641</v>
      </c>
      <c r="G218" s="101">
        <v>44070</v>
      </c>
      <c r="H218" s="73"/>
      <c r="I218" s="83">
        <v>4.5600000000000005</v>
      </c>
      <c r="J218" s="86" t="s">
        <v>930</v>
      </c>
      <c r="K218" s="86" t="s">
        <v>130</v>
      </c>
      <c r="L218" s="87">
        <v>3.0748999999999999E-2</v>
      </c>
      <c r="M218" s="87">
        <v>3.1200000000000002E-2</v>
      </c>
      <c r="N218" s="83">
        <v>14683.300000000003</v>
      </c>
      <c r="O218" s="85">
        <v>100.16</v>
      </c>
      <c r="P218" s="83">
        <v>64.868710000000007</v>
      </c>
      <c r="Q218" s="84">
        <f t="shared" si="4"/>
        <v>2.349839454387654E-2</v>
      </c>
      <c r="R218" s="84">
        <f>P218/'סכום נכסי הקרן'!$C$42</f>
        <v>8.8248249703852413E-4</v>
      </c>
    </row>
    <row r="219" spans="2:18">
      <c r="B219" s="129" t="s">
        <v>2486</v>
      </c>
      <c r="C219" s="86" t="s">
        <v>2399</v>
      </c>
      <c r="D219" s="73">
        <v>7482</v>
      </c>
      <c r="E219" s="73"/>
      <c r="F219" s="73" t="s">
        <v>641</v>
      </c>
      <c r="G219" s="101">
        <v>43896</v>
      </c>
      <c r="H219" s="73"/>
      <c r="I219" s="83">
        <v>3.75</v>
      </c>
      <c r="J219" s="86" t="s">
        <v>869</v>
      </c>
      <c r="K219" s="86" t="s">
        <v>127</v>
      </c>
      <c r="L219" s="87">
        <v>2.5306000000000002E-2</v>
      </c>
      <c r="M219" s="87">
        <v>2.1299999999999999E-2</v>
      </c>
      <c r="N219" s="83">
        <v>1059.6600000000003</v>
      </c>
      <c r="O219" s="85">
        <v>101.76</v>
      </c>
      <c r="P219" s="83">
        <v>3.7104700000000008</v>
      </c>
      <c r="Q219" s="84">
        <f t="shared" si="4"/>
        <v>1.344100846204859E-3</v>
      </c>
      <c r="R219" s="84">
        <f>P219/'סכום נכסי הקרן'!$C$42</f>
        <v>5.0477723863886507E-5</v>
      </c>
    </row>
    <row r="220" spans="2:18">
      <c r="B220" s="129" t="s">
        <v>2486</v>
      </c>
      <c r="C220" s="86" t="s">
        <v>2399</v>
      </c>
      <c r="D220" s="73">
        <v>7505</v>
      </c>
      <c r="E220" s="73"/>
      <c r="F220" s="73" t="s">
        <v>641</v>
      </c>
      <c r="G220" s="101">
        <v>43914</v>
      </c>
      <c r="H220" s="73"/>
      <c r="I220" s="83">
        <v>3.7500000000000004</v>
      </c>
      <c r="J220" s="86" t="s">
        <v>869</v>
      </c>
      <c r="K220" s="86" t="s">
        <v>127</v>
      </c>
      <c r="L220" s="87">
        <v>2.5306000000000002E-2</v>
      </c>
      <c r="M220" s="87">
        <v>2.1300000000000003E-2</v>
      </c>
      <c r="N220" s="83">
        <v>2877.2300000000005</v>
      </c>
      <c r="O220" s="85">
        <v>101.76</v>
      </c>
      <c r="P220" s="83">
        <v>10.074800000000002</v>
      </c>
      <c r="Q220" s="84">
        <f t="shared" si="4"/>
        <v>3.6495503818504697E-3</v>
      </c>
      <c r="R220" s="84">
        <f>P220/'סכום נכסי הקרן'!$C$42</f>
        <v>1.3705890962166081E-4</v>
      </c>
    </row>
    <row r="221" spans="2:18">
      <c r="B221" s="129" t="s">
        <v>2486</v>
      </c>
      <c r="C221" s="86" t="s">
        <v>2399</v>
      </c>
      <c r="D221" s="73">
        <v>7615</v>
      </c>
      <c r="E221" s="73"/>
      <c r="F221" s="73" t="s">
        <v>641</v>
      </c>
      <c r="G221" s="101">
        <v>43943</v>
      </c>
      <c r="H221" s="73"/>
      <c r="I221" s="83">
        <v>3.75</v>
      </c>
      <c r="J221" s="86" t="s">
        <v>869</v>
      </c>
      <c r="K221" s="86" t="s">
        <v>127</v>
      </c>
      <c r="L221" s="87">
        <v>2.5306000000000002E-2</v>
      </c>
      <c r="M221" s="87">
        <v>2.1299999999999999E-2</v>
      </c>
      <c r="N221" s="83">
        <v>3122.8500000000004</v>
      </c>
      <c r="O221" s="85">
        <v>101.76</v>
      </c>
      <c r="P221" s="83">
        <v>10.934840000000001</v>
      </c>
      <c r="Q221" s="84">
        <f t="shared" si="4"/>
        <v>3.961095952026223E-3</v>
      </c>
      <c r="R221" s="84">
        <f>P221/'סכום נכסי הקרן'!$C$42</f>
        <v>1.4875900735372626E-4</v>
      </c>
    </row>
    <row r="222" spans="2:18">
      <c r="B222" s="129" t="s">
        <v>2486</v>
      </c>
      <c r="C222" s="86" t="s">
        <v>2399</v>
      </c>
      <c r="D222" s="73">
        <v>7697</v>
      </c>
      <c r="E222" s="73"/>
      <c r="F222" s="73" t="s">
        <v>641</v>
      </c>
      <c r="G222" s="101">
        <v>43979</v>
      </c>
      <c r="H222" s="73"/>
      <c r="I222" s="83">
        <v>3.75</v>
      </c>
      <c r="J222" s="86" t="s">
        <v>869</v>
      </c>
      <c r="K222" s="86" t="s">
        <v>127</v>
      </c>
      <c r="L222" s="87">
        <v>2.5306000000000002E-2</v>
      </c>
      <c r="M222" s="87">
        <v>2.1299999999999999E-2</v>
      </c>
      <c r="N222" s="83">
        <v>456.15000000000009</v>
      </c>
      <c r="O222" s="85">
        <v>101.76</v>
      </c>
      <c r="P222" s="83">
        <v>1.5972100000000002</v>
      </c>
      <c r="Q222" s="84">
        <f t="shared" si="4"/>
        <v>5.7858204285895392E-4</v>
      </c>
      <c r="R222" s="84">
        <f>P222/'סכום נכסי הקרן'!$C$42</f>
        <v>2.1728655758606903E-5</v>
      </c>
    </row>
    <row r="223" spans="2:18">
      <c r="B223" s="129" t="s">
        <v>2486</v>
      </c>
      <c r="C223" s="86" t="s">
        <v>2399</v>
      </c>
      <c r="D223" s="73">
        <v>7754</v>
      </c>
      <c r="E223" s="73"/>
      <c r="F223" s="73" t="s">
        <v>641</v>
      </c>
      <c r="G223" s="101">
        <v>44000</v>
      </c>
      <c r="H223" s="73"/>
      <c r="I223" s="83">
        <v>3.7500000000000004</v>
      </c>
      <c r="J223" s="86" t="s">
        <v>869</v>
      </c>
      <c r="K223" s="86" t="s">
        <v>127</v>
      </c>
      <c r="L223" s="87">
        <v>2.5306000000000002E-2</v>
      </c>
      <c r="M223" s="87">
        <v>2.1300000000000003E-2</v>
      </c>
      <c r="N223" s="83">
        <v>2000.0300000000002</v>
      </c>
      <c r="O223" s="85">
        <v>101.76</v>
      </c>
      <c r="P223" s="83">
        <v>7.0032299999999994</v>
      </c>
      <c r="Q223" s="84">
        <f t="shared" si="4"/>
        <v>2.5368881487162682E-3</v>
      </c>
      <c r="R223" s="84">
        <f>P223/'סכום נכסי הקרן'!$C$42</f>
        <v>9.5272865727329904E-5</v>
      </c>
    </row>
    <row r="224" spans="2:18">
      <c r="B224" s="129" t="s">
        <v>2486</v>
      </c>
      <c r="C224" s="86" t="s">
        <v>2399</v>
      </c>
      <c r="D224" s="73">
        <v>7836</v>
      </c>
      <c r="E224" s="73"/>
      <c r="F224" s="73" t="s">
        <v>641</v>
      </c>
      <c r="G224" s="101">
        <v>44032</v>
      </c>
      <c r="H224" s="73"/>
      <c r="I224" s="83">
        <v>3.7499999999999991</v>
      </c>
      <c r="J224" s="86" t="s">
        <v>869</v>
      </c>
      <c r="K224" s="86" t="s">
        <v>127</v>
      </c>
      <c r="L224" s="87">
        <v>2.5306000000000002E-2</v>
      </c>
      <c r="M224" s="87">
        <v>2.1299999999999999E-2</v>
      </c>
      <c r="N224" s="83">
        <v>1845.6400000000003</v>
      </c>
      <c r="O224" s="85">
        <v>101.76</v>
      </c>
      <c r="P224" s="83">
        <v>6.4626100000000015</v>
      </c>
      <c r="Q224" s="84">
        <f t="shared" si="4"/>
        <v>2.3410510177125764E-3</v>
      </c>
      <c r="R224" s="84">
        <f>P224/'סכום נכסי הקרן'!$C$42</f>
        <v>8.7918199856080654E-5</v>
      </c>
    </row>
    <row r="225" spans="2:18">
      <c r="B225" s="129" t="s">
        <v>2486</v>
      </c>
      <c r="C225" s="86" t="s">
        <v>2399</v>
      </c>
      <c r="D225" s="73">
        <v>7951</v>
      </c>
      <c r="E225" s="73"/>
      <c r="F225" s="73" t="s">
        <v>641</v>
      </c>
      <c r="G225" s="101">
        <v>44095</v>
      </c>
      <c r="H225" s="73"/>
      <c r="I225" s="83">
        <v>3.7499999999999996</v>
      </c>
      <c r="J225" s="86" t="s">
        <v>869</v>
      </c>
      <c r="K225" s="86" t="s">
        <v>127</v>
      </c>
      <c r="L225" s="87">
        <v>2.5312999999999999E-2</v>
      </c>
      <c r="M225" s="87">
        <v>2.0799999999999999E-2</v>
      </c>
      <c r="N225" s="83">
        <v>1417.5600000000004</v>
      </c>
      <c r="O225" s="85">
        <v>101.76</v>
      </c>
      <c r="P225" s="83">
        <v>4.963680000000001</v>
      </c>
      <c r="Q225" s="84">
        <f t="shared" si="4"/>
        <v>1.7980704569205881E-3</v>
      </c>
      <c r="R225" s="84">
        <f>P225/'סכום נכסי הקרן'!$C$42</f>
        <v>6.7526558195780089E-5</v>
      </c>
    </row>
    <row r="226" spans="2:18">
      <c r="B226" s="129" t="s">
        <v>2486</v>
      </c>
      <c r="C226" s="86" t="s">
        <v>2399</v>
      </c>
      <c r="D226" s="73">
        <v>7210</v>
      </c>
      <c r="E226" s="73"/>
      <c r="F226" s="73" t="s">
        <v>641</v>
      </c>
      <c r="G226" s="101">
        <v>43741</v>
      </c>
      <c r="H226" s="73"/>
      <c r="I226" s="83">
        <v>3.75</v>
      </c>
      <c r="J226" s="86" t="s">
        <v>869</v>
      </c>
      <c r="K226" s="86" t="s">
        <v>127</v>
      </c>
      <c r="L226" s="87">
        <v>2.5306000000000002E-2</v>
      </c>
      <c r="M226" s="87">
        <v>2.1300000000000003E-2</v>
      </c>
      <c r="N226" s="83">
        <v>526.32000000000016</v>
      </c>
      <c r="O226" s="85">
        <v>101.76</v>
      </c>
      <c r="P226" s="83">
        <v>1.8429600000000002</v>
      </c>
      <c r="Q226" s="84">
        <f t="shared" si="4"/>
        <v>6.6760386029848144E-4</v>
      </c>
      <c r="R226" s="84">
        <f>P226/'סכום נכסי הקרן'!$C$42</f>
        <v>2.5071871210975497E-5</v>
      </c>
    </row>
    <row r="227" spans="2:18">
      <c r="B227" s="129" t="s">
        <v>2486</v>
      </c>
      <c r="C227" s="86" t="s">
        <v>2399</v>
      </c>
      <c r="D227" s="73">
        <v>7888</v>
      </c>
      <c r="E227" s="73"/>
      <c r="F227" s="73" t="s">
        <v>641</v>
      </c>
      <c r="G227" s="101">
        <v>44063</v>
      </c>
      <c r="H227" s="73"/>
      <c r="I227" s="83">
        <v>3.75</v>
      </c>
      <c r="J227" s="86" t="s">
        <v>869</v>
      </c>
      <c r="K227" s="86" t="s">
        <v>127</v>
      </c>
      <c r="L227" s="87">
        <v>2.5306000000000002E-2</v>
      </c>
      <c r="M227" s="87">
        <v>2.1100000000000004E-2</v>
      </c>
      <c r="N227" s="83">
        <v>1859.6700000000003</v>
      </c>
      <c r="O227" s="85">
        <v>101.76</v>
      </c>
      <c r="P227" s="83">
        <v>6.511750000000001</v>
      </c>
      <c r="Q227" s="84">
        <f t="shared" si="4"/>
        <v>2.358851758746059E-3</v>
      </c>
      <c r="R227" s="84">
        <f>P227/'סכום נכסי הקרן'!$C$42</f>
        <v>8.8586706905233821E-5</v>
      </c>
    </row>
    <row r="228" spans="2:18">
      <c r="B228" s="129" t="s">
        <v>2487</v>
      </c>
      <c r="C228" s="86" t="s">
        <v>2399</v>
      </c>
      <c r="D228" s="73">
        <v>7823</v>
      </c>
      <c r="E228" s="73"/>
      <c r="F228" s="73" t="s">
        <v>641</v>
      </c>
      <c r="G228" s="101">
        <v>44027</v>
      </c>
      <c r="H228" s="73"/>
      <c r="I228" s="83">
        <v>6.05</v>
      </c>
      <c r="J228" s="86" t="s">
        <v>2402</v>
      </c>
      <c r="K228" s="86" t="s">
        <v>129</v>
      </c>
      <c r="L228" s="87">
        <v>2.35E-2</v>
      </c>
      <c r="M228" s="87">
        <v>2.0099999999999996E-2</v>
      </c>
      <c r="N228" s="83">
        <v>14962.940000000002</v>
      </c>
      <c r="O228" s="85">
        <v>102.33</v>
      </c>
      <c r="P228" s="83">
        <v>61.641360000000006</v>
      </c>
      <c r="Q228" s="84">
        <f t="shared" si="4"/>
        <v>2.2329301715744456E-2</v>
      </c>
      <c r="R228" s="84">
        <f>P228/'סכום נכסי הקרן'!$C$42</f>
        <v>8.3857720145275895E-4</v>
      </c>
    </row>
    <row r="229" spans="2:18">
      <c r="B229" s="117"/>
      <c r="C229" s="117"/>
      <c r="D229" s="117"/>
      <c r="E229" s="117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</row>
    <row r="230" spans="2:18">
      <c r="B230" s="117"/>
      <c r="C230" s="117"/>
      <c r="D230" s="117"/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</row>
    <row r="231" spans="2:18">
      <c r="B231" s="117"/>
      <c r="C231" s="117"/>
      <c r="D231" s="117"/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</row>
    <row r="232" spans="2:18">
      <c r="B232" s="119" t="s">
        <v>214</v>
      </c>
      <c r="C232" s="117"/>
      <c r="D232" s="117"/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</row>
    <row r="233" spans="2:18">
      <c r="B233" s="119" t="s">
        <v>107</v>
      </c>
      <c r="C233" s="117"/>
      <c r="D233" s="117"/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</row>
    <row r="234" spans="2:18">
      <c r="B234" s="119" t="s">
        <v>197</v>
      </c>
      <c r="C234" s="117"/>
      <c r="D234" s="117"/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2:18">
      <c r="B235" s="119" t="s">
        <v>205</v>
      </c>
      <c r="C235" s="117"/>
      <c r="D235" s="117"/>
      <c r="E235" s="117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</row>
    <row r="236" spans="2:18">
      <c r="B236" s="117"/>
      <c r="C236" s="117"/>
      <c r="D236" s="117"/>
      <c r="E236" s="117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</row>
    <row r="237" spans="2:18">
      <c r="B237" s="117"/>
      <c r="C237" s="117"/>
      <c r="D237" s="117"/>
      <c r="E237" s="117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</row>
    <row r="238" spans="2:18">
      <c r="B238" s="117"/>
      <c r="C238" s="117"/>
      <c r="D238" s="117"/>
      <c r="E238" s="117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</row>
    <row r="239" spans="2:18">
      <c r="B239" s="117"/>
      <c r="C239" s="117"/>
      <c r="D239" s="117"/>
      <c r="E239" s="117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</row>
    <row r="240" spans="2:18">
      <c r="B240" s="117"/>
      <c r="C240" s="117"/>
      <c r="D240" s="117"/>
      <c r="E240" s="117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</row>
    <row r="241" spans="2:18">
      <c r="B241" s="117"/>
      <c r="C241" s="117"/>
      <c r="D241" s="117"/>
      <c r="E241" s="117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</row>
    <row r="242" spans="2:18">
      <c r="B242" s="117"/>
      <c r="C242" s="117"/>
      <c r="D242" s="117"/>
      <c r="E242" s="117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</row>
    <row r="243" spans="2:18">
      <c r="B243" s="117"/>
      <c r="C243" s="117"/>
      <c r="D243" s="117"/>
      <c r="E243" s="117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</row>
    <row r="244" spans="2:18">
      <c r="B244" s="117"/>
      <c r="C244" s="117"/>
      <c r="D244" s="117"/>
      <c r="E244" s="117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</row>
    <row r="245" spans="2:18">
      <c r="B245" s="117"/>
      <c r="C245" s="117"/>
      <c r="D245" s="117"/>
      <c r="E245" s="117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</row>
    <row r="246" spans="2:18">
      <c r="B246" s="117"/>
      <c r="C246" s="117"/>
      <c r="D246" s="117"/>
      <c r="E246" s="117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</row>
    <row r="247" spans="2:18">
      <c r="B247" s="117"/>
      <c r="C247" s="117"/>
      <c r="D247" s="117"/>
      <c r="E247" s="117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</row>
    <row r="248" spans="2:18">
      <c r="B248" s="117"/>
      <c r="C248" s="117"/>
      <c r="D248" s="117"/>
      <c r="E248" s="117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</row>
    <row r="249" spans="2:18">
      <c r="B249" s="117"/>
      <c r="C249" s="117"/>
      <c r="D249" s="117"/>
      <c r="E249" s="117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</row>
    <row r="250" spans="2:18">
      <c r="B250" s="117"/>
      <c r="C250" s="117"/>
      <c r="D250" s="117"/>
      <c r="E250" s="117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</row>
    <row r="251" spans="2:18">
      <c r="B251" s="117"/>
      <c r="C251" s="117"/>
      <c r="D251" s="117"/>
      <c r="E251" s="117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</row>
    <row r="252" spans="2:18">
      <c r="B252" s="117"/>
      <c r="C252" s="117"/>
      <c r="D252" s="117"/>
      <c r="E252" s="117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</row>
    <row r="253" spans="2:18">
      <c r="B253" s="117"/>
      <c r="C253" s="117"/>
      <c r="D253" s="117"/>
      <c r="E253" s="117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</row>
    <row r="254" spans="2:18">
      <c r="B254" s="117"/>
      <c r="C254" s="117"/>
      <c r="D254" s="117"/>
      <c r="E254" s="117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</row>
    <row r="255" spans="2:18">
      <c r="B255" s="117"/>
      <c r="C255" s="117"/>
      <c r="D255" s="117"/>
      <c r="E255" s="117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</row>
    <row r="256" spans="2:18">
      <c r="B256" s="117"/>
      <c r="C256" s="117"/>
      <c r="D256" s="117"/>
      <c r="E256" s="117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</row>
    <row r="257" spans="2:18">
      <c r="B257" s="117"/>
      <c r="C257" s="117"/>
      <c r="D257" s="117"/>
      <c r="E257" s="117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</row>
    <row r="258" spans="2:18">
      <c r="B258" s="117"/>
      <c r="C258" s="117"/>
      <c r="D258" s="117"/>
      <c r="E258" s="117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</row>
    <row r="259" spans="2:18">
      <c r="B259" s="117"/>
      <c r="C259" s="117"/>
      <c r="D259" s="117"/>
      <c r="E259" s="117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</row>
    <row r="260" spans="2:18">
      <c r="B260" s="117"/>
      <c r="C260" s="117"/>
      <c r="D260" s="117"/>
      <c r="E260" s="117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</row>
    <row r="261" spans="2:18">
      <c r="B261" s="117"/>
      <c r="C261" s="117"/>
      <c r="D261" s="117"/>
      <c r="E261" s="117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</row>
    <row r="262" spans="2:18">
      <c r="B262" s="117"/>
      <c r="C262" s="117"/>
      <c r="D262" s="117"/>
      <c r="E262" s="117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</row>
    <row r="263" spans="2:18">
      <c r="B263" s="117"/>
      <c r="C263" s="117"/>
      <c r="D263" s="117"/>
      <c r="E263" s="117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</row>
    <row r="264" spans="2:18">
      <c r="B264" s="117"/>
      <c r="C264" s="117"/>
      <c r="D264" s="117"/>
      <c r="E264" s="117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</row>
    <row r="265" spans="2:18">
      <c r="B265" s="117"/>
      <c r="C265" s="117"/>
      <c r="D265" s="117"/>
      <c r="E265" s="117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</row>
    <row r="266" spans="2:18">
      <c r="B266" s="117"/>
      <c r="C266" s="117"/>
      <c r="D266" s="117"/>
      <c r="E266" s="117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</row>
    <row r="267" spans="2:18">
      <c r="B267" s="117"/>
      <c r="C267" s="117"/>
      <c r="D267" s="117"/>
      <c r="E267" s="117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</row>
    <row r="268" spans="2:18">
      <c r="B268" s="117"/>
      <c r="C268" s="117"/>
      <c r="D268" s="117"/>
      <c r="E268" s="117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</row>
    <row r="269" spans="2:18">
      <c r="B269" s="117"/>
      <c r="C269" s="117"/>
      <c r="D269" s="117"/>
      <c r="E269" s="117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</row>
    <row r="270" spans="2:18">
      <c r="B270" s="117"/>
      <c r="C270" s="117"/>
      <c r="D270" s="117"/>
      <c r="E270" s="117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</row>
    <row r="271" spans="2:18">
      <c r="B271" s="117"/>
      <c r="C271" s="117"/>
      <c r="D271" s="117"/>
      <c r="E271" s="117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</row>
    <row r="272" spans="2:18">
      <c r="B272" s="117"/>
      <c r="C272" s="117"/>
      <c r="D272" s="117"/>
      <c r="E272" s="117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</row>
    <row r="273" spans="2:18">
      <c r="B273" s="117"/>
      <c r="C273" s="117"/>
      <c r="D273" s="117"/>
      <c r="E273" s="117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</row>
    <row r="274" spans="2:18">
      <c r="B274" s="117"/>
      <c r="C274" s="117"/>
      <c r="D274" s="117"/>
      <c r="E274" s="117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</row>
    <row r="275" spans="2:18">
      <c r="B275" s="117"/>
      <c r="C275" s="117"/>
      <c r="D275" s="117"/>
      <c r="E275" s="117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</row>
    <row r="276" spans="2:18">
      <c r="B276" s="117"/>
      <c r="C276" s="117"/>
      <c r="D276" s="117"/>
      <c r="E276" s="117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</row>
    <row r="277" spans="2:18">
      <c r="B277" s="117"/>
      <c r="C277" s="117"/>
      <c r="D277" s="117"/>
      <c r="E277" s="117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</row>
    <row r="278" spans="2:18">
      <c r="B278" s="117"/>
      <c r="C278" s="117"/>
      <c r="D278" s="117"/>
      <c r="E278" s="117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</row>
    <row r="279" spans="2:18">
      <c r="B279" s="117"/>
      <c r="C279" s="117"/>
      <c r="D279" s="117"/>
      <c r="E279" s="117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</row>
    <row r="280" spans="2:18">
      <c r="B280" s="117"/>
      <c r="C280" s="117"/>
      <c r="D280" s="117"/>
      <c r="E280" s="117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</row>
    <row r="281" spans="2:18">
      <c r="B281" s="117"/>
      <c r="C281" s="117"/>
      <c r="D281" s="117"/>
      <c r="E281" s="117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</row>
    <row r="282" spans="2:18">
      <c r="B282" s="117"/>
      <c r="C282" s="117"/>
      <c r="D282" s="117"/>
      <c r="E282" s="117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</row>
    <row r="283" spans="2:18">
      <c r="B283" s="117"/>
      <c r="C283" s="117"/>
      <c r="D283" s="117"/>
      <c r="E283" s="117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</row>
    <row r="284" spans="2:18">
      <c r="B284" s="117"/>
      <c r="C284" s="117"/>
      <c r="D284" s="117"/>
      <c r="E284" s="117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</row>
    <row r="285" spans="2:18">
      <c r="B285" s="117"/>
      <c r="C285" s="117"/>
      <c r="D285" s="117"/>
      <c r="E285" s="117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</row>
    <row r="286" spans="2:18">
      <c r="B286" s="117"/>
      <c r="C286" s="117"/>
      <c r="D286" s="117"/>
      <c r="E286" s="117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</row>
    <row r="287" spans="2:18">
      <c r="B287" s="117"/>
      <c r="C287" s="117"/>
      <c r="D287" s="117"/>
      <c r="E287" s="117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</row>
    <row r="288" spans="2:18">
      <c r="B288" s="117"/>
      <c r="C288" s="117"/>
      <c r="D288" s="117"/>
      <c r="E288" s="117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</row>
    <row r="289" spans="2:18">
      <c r="B289" s="117"/>
      <c r="C289" s="117"/>
      <c r="D289" s="117"/>
      <c r="E289" s="117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</row>
    <row r="290" spans="2:18">
      <c r="B290" s="117"/>
      <c r="C290" s="117"/>
      <c r="D290" s="117"/>
      <c r="E290" s="117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</row>
    <row r="291" spans="2:18">
      <c r="B291" s="117"/>
      <c r="C291" s="117"/>
      <c r="D291" s="117"/>
      <c r="E291" s="117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</row>
    <row r="292" spans="2:18">
      <c r="B292" s="117"/>
      <c r="C292" s="117"/>
      <c r="D292" s="117"/>
      <c r="E292" s="117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</row>
    <row r="293" spans="2:18">
      <c r="B293" s="117"/>
      <c r="C293" s="117"/>
      <c r="D293" s="117"/>
      <c r="E293" s="117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</row>
    <row r="294" spans="2:18">
      <c r="B294" s="117"/>
      <c r="C294" s="117"/>
      <c r="D294" s="117"/>
      <c r="E294" s="117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</row>
    <row r="295" spans="2:18">
      <c r="B295" s="117"/>
      <c r="C295" s="117"/>
      <c r="D295" s="117"/>
      <c r="E295" s="117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</row>
    <row r="296" spans="2:18">
      <c r="B296" s="117"/>
      <c r="C296" s="117"/>
      <c r="D296" s="117"/>
      <c r="E296" s="117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</row>
    <row r="297" spans="2:18">
      <c r="B297" s="117"/>
      <c r="C297" s="117"/>
      <c r="D297" s="117"/>
      <c r="E297" s="117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</row>
    <row r="298" spans="2:18">
      <c r="B298" s="117"/>
      <c r="C298" s="117"/>
      <c r="D298" s="117"/>
      <c r="E298" s="117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</row>
    <row r="299" spans="2:18">
      <c r="B299" s="117"/>
      <c r="C299" s="117"/>
      <c r="D299" s="117"/>
      <c r="E299" s="117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</row>
    <row r="300" spans="2:18">
      <c r="B300" s="117"/>
      <c r="C300" s="117"/>
      <c r="D300" s="117"/>
      <c r="E300" s="117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</row>
    <row r="301" spans="2:18">
      <c r="B301" s="117"/>
      <c r="C301" s="117"/>
      <c r="D301" s="117"/>
      <c r="E301" s="117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</row>
    <row r="302" spans="2:18">
      <c r="B302" s="117"/>
      <c r="C302" s="117"/>
      <c r="D302" s="117"/>
      <c r="E302" s="117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</row>
    <row r="303" spans="2:18">
      <c r="B303" s="117"/>
      <c r="C303" s="117"/>
      <c r="D303" s="117"/>
      <c r="E303" s="117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</row>
    <row r="304" spans="2:18">
      <c r="B304" s="117"/>
      <c r="C304" s="117"/>
      <c r="D304" s="117"/>
      <c r="E304" s="117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</row>
    <row r="305" spans="2:18">
      <c r="B305" s="117"/>
      <c r="C305" s="117"/>
      <c r="D305" s="117"/>
      <c r="E305" s="117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</row>
    <row r="306" spans="2:18">
      <c r="B306" s="117"/>
      <c r="C306" s="117"/>
      <c r="D306" s="117"/>
      <c r="E306" s="117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</row>
    <row r="307" spans="2:18">
      <c r="B307" s="117"/>
      <c r="C307" s="117"/>
      <c r="D307" s="117"/>
      <c r="E307" s="117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</row>
    <row r="308" spans="2:18">
      <c r="B308" s="117"/>
      <c r="C308" s="117"/>
      <c r="D308" s="117"/>
      <c r="E308" s="117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</row>
    <row r="309" spans="2:18">
      <c r="B309" s="117"/>
      <c r="C309" s="117"/>
      <c r="D309" s="117"/>
      <c r="E309" s="117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</row>
    <row r="310" spans="2:18">
      <c r="B310" s="117"/>
      <c r="C310" s="117"/>
      <c r="D310" s="117"/>
      <c r="E310" s="117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</row>
    <row r="311" spans="2:18">
      <c r="B311" s="117"/>
      <c r="C311" s="117"/>
      <c r="D311" s="117"/>
      <c r="E311" s="117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</row>
    <row r="312" spans="2:18">
      <c r="B312" s="117"/>
      <c r="C312" s="117"/>
      <c r="D312" s="117"/>
      <c r="E312" s="117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</row>
    <row r="313" spans="2:18">
      <c r="B313" s="117"/>
      <c r="C313" s="117"/>
      <c r="D313" s="117"/>
      <c r="E313" s="117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</row>
    <row r="314" spans="2:18">
      <c r="B314" s="117"/>
      <c r="C314" s="117"/>
      <c r="D314" s="117"/>
      <c r="E314" s="117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</row>
    <row r="315" spans="2:18">
      <c r="B315" s="117"/>
      <c r="C315" s="117"/>
      <c r="D315" s="117"/>
      <c r="E315" s="117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</row>
    <row r="316" spans="2:18">
      <c r="B316" s="117"/>
      <c r="C316" s="117"/>
      <c r="D316" s="117"/>
      <c r="E316" s="117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</row>
    <row r="317" spans="2:18">
      <c r="B317" s="117"/>
      <c r="C317" s="117"/>
      <c r="D317" s="117"/>
      <c r="E317" s="117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</row>
    <row r="318" spans="2:18">
      <c r="B318" s="117"/>
      <c r="C318" s="117"/>
      <c r="D318" s="117"/>
      <c r="E318" s="117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</row>
    <row r="319" spans="2:18">
      <c r="B319" s="117"/>
      <c r="C319" s="117"/>
      <c r="D319" s="117"/>
      <c r="E319" s="117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2:18">
      <c r="B320" s="117"/>
      <c r="C320" s="117"/>
      <c r="D320" s="117"/>
      <c r="E320" s="117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</row>
    <row r="321" spans="2:18">
      <c r="B321" s="117"/>
      <c r="C321" s="117"/>
      <c r="D321" s="117"/>
      <c r="E321" s="117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2:18">
      <c r="B322" s="117"/>
      <c r="C322" s="117"/>
      <c r="D322" s="117"/>
      <c r="E322" s="117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2:18">
      <c r="B323" s="117"/>
      <c r="C323" s="117"/>
      <c r="D323" s="117"/>
      <c r="E323" s="117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</row>
    <row r="324" spans="2:18">
      <c r="B324" s="117"/>
      <c r="C324" s="117"/>
      <c r="D324" s="117"/>
      <c r="E324" s="117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</row>
    <row r="325" spans="2:18">
      <c r="B325" s="117"/>
      <c r="C325" s="117"/>
      <c r="D325" s="117"/>
      <c r="E325" s="117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</row>
    <row r="326" spans="2:18">
      <c r="B326" s="117"/>
      <c r="C326" s="117"/>
      <c r="D326" s="117"/>
      <c r="E326" s="117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</row>
    <row r="327" spans="2:18">
      <c r="B327" s="117"/>
      <c r="C327" s="117"/>
      <c r="D327" s="117"/>
      <c r="E327" s="117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</row>
    <row r="328" spans="2:18">
      <c r="B328" s="117"/>
      <c r="C328" s="117"/>
      <c r="D328" s="117"/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</row>
    <row r="329" spans="2:18">
      <c r="B329" s="117"/>
      <c r="C329" s="117"/>
      <c r="D329" s="117"/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</row>
    <row r="330" spans="2:18">
      <c r="B330" s="117"/>
      <c r="C330" s="117"/>
      <c r="D330" s="117"/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</row>
    <row r="331" spans="2:18">
      <c r="B331" s="117"/>
      <c r="C331" s="117"/>
      <c r="D331" s="117"/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2:18">
      <c r="B332" s="117"/>
      <c r="C332" s="117"/>
      <c r="D332" s="117"/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</row>
    <row r="333" spans="2:18">
      <c r="B333" s="117"/>
      <c r="C333" s="117"/>
      <c r="D333" s="117"/>
      <c r="E333" s="117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2:18">
      <c r="B334" s="117"/>
      <c r="C334" s="117"/>
      <c r="D334" s="117"/>
      <c r="E334" s="117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2:18">
      <c r="B335" s="117"/>
      <c r="C335" s="117"/>
      <c r="D335" s="117"/>
      <c r="E335" s="117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</row>
    <row r="336" spans="2:18">
      <c r="B336" s="117"/>
      <c r="C336" s="117"/>
      <c r="D336" s="117"/>
      <c r="E336" s="117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</row>
    <row r="337" spans="2:18">
      <c r="B337" s="117"/>
      <c r="C337" s="117"/>
      <c r="D337" s="117"/>
      <c r="E337" s="117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2:18">
      <c r="B338" s="117"/>
      <c r="C338" s="117"/>
      <c r="D338" s="117"/>
      <c r="E338" s="117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</row>
    <row r="339" spans="2:18">
      <c r="B339" s="117"/>
      <c r="C339" s="117"/>
      <c r="D339" s="117"/>
      <c r="E339" s="117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2:18">
      <c r="B340" s="117"/>
      <c r="C340" s="117"/>
      <c r="D340" s="117"/>
      <c r="E340" s="117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2:18">
      <c r="B341" s="117"/>
      <c r="C341" s="117"/>
      <c r="D341" s="117"/>
      <c r="E341" s="117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</row>
    <row r="342" spans="2:18">
      <c r="B342" s="117"/>
      <c r="C342" s="117"/>
      <c r="D342" s="117"/>
      <c r="E342" s="117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</row>
    <row r="343" spans="2:18">
      <c r="B343" s="117"/>
      <c r="C343" s="117"/>
      <c r="D343" s="117"/>
      <c r="E343" s="117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</row>
    <row r="344" spans="2:18">
      <c r="B344" s="117"/>
      <c r="C344" s="117"/>
      <c r="D344" s="117"/>
      <c r="E344" s="117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</row>
    <row r="345" spans="2:18">
      <c r="B345" s="117"/>
      <c r="C345" s="117"/>
      <c r="D345" s="117"/>
      <c r="E345" s="117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</row>
    <row r="346" spans="2:18">
      <c r="B346" s="117"/>
      <c r="C346" s="117"/>
      <c r="D346" s="117"/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>
      <c r="B347" s="117"/>
      <c r="C347" s="117"/>
      <c r="D347" s="117"/>
      <c r="E347" s="117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>
      <c r="B348" s="117"/>
      <c r="C348" s="117"/>
      <c r="D348" s="117"/>
      <c r="E348" s="117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>
      <c r="B349" s="117"/>
      <c r="C349" s="117"/>
      <c r="D349" s="117"/>
      <c r="E349" s="117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>
      <c r="B350" s="117"/>
      <c r="C350" s="117"/>
      <c r="D350" s="117"/>
      <c r="E350" s="117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>
      <c r="B351" s="117"/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17"/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17"/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17"/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17"/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17"/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17"/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</row>
    <row r="513" spans="2:18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</row>
    <row r="514" spans="2:18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</row>
    <row r="515" spans="2:18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</row>
    <row r="516" spans="2:18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</row>
    <row r="517" spans="2:18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</row>
    <row r="518" spans="2:18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</row>
    <row r="519" spans="2:18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</row>
    <row r="520" spans="2:18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</row>
    <row r="521" spans="2:18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</row>
    <row r="522" spans="2:18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</row>
    <row r="523" spans="2:18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</row>
    <row r="524" spans="2:18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</row>
    <row r="525" spans="2:18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</row>
    <row r="526" spans="2:18">
      <c r="B526" s="117"/>
      <c r="C526" s="117"/>
      <c r="D526" s="117"/>
      <c r="E526" s="117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</row>
    <row r="527" spans="2:18">
      <c r="B527" s="117"/>
      <c r="C527" s="117"/>
      <c r="D527" s="117"/>
      <c r="E527" s="117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</row>
    <row r="528" spans="2:18">
      <c r="B528" s="117"/>
      <c r="C528" s="117"/>
      <c r="D528" s="117"/>
      <c r="E528" s="117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</row>
    <row r="529" spans="2:18">
      <c r="B529" s="117"/>
      <c r="C529" s="117"/>
      <c r="D529" s="117"/>
      <c r="E529" s="117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</row>
    <row r="530" spans="2:18">
      <c r="B530" s="117"/>
      <c r="C530" s="117"/>
      <c r="D530" s="117"/>
      <c r="E530" s="117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</row>
    <row r="531" spans="2:18">
      <c r="B531" s="117"/>
      <c r="C531" s="117"/>
      <c r="D531" s="117"/>
      <c r="E531" s="117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</row>
    <row r="532" spans="2:18">
      <c r="B532" s="117"/>
      <c r="C532" s="117"/>
      <c r="D532" s="117"/>
      <c r="E532" s="117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</row>
    <row r="533" spans="2:18">
      <c r="B533" s="117"/>
      <c r="C533" s="117"/>
      <c r="D533" s="117"/>
      <c r="E533" s="117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</row>
    <row r="534" spans="2:18">
      <c r="B534" s="117"/>
      <c r="C534" s="117"/>
      <c r="D534" s="117"/>
      <c r="E534" s="117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</row>
    <row r="535" spans="2:18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</row>
    <row r="536" spans="2:18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</row>
    <row r="537" spans="2:18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</row>
    <row r="538" spans="2:18">
      <c r="B538" s="117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</row>
    <row r="539" spans="2:18">
      <c r="B539" s="117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</row>
    <row r="540" spans="2:18">
      <c r="B540" s="117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</row>
    <row r="541" spans="2:18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</row>
    <row r="542" spans="2:18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</row>
    <row r="543" spans="2:18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</row>
    <row r="544" spans="2:18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</row>
    <row r="545" spans="2:18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</row>
    <row r="546" spans="2:18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</row>
    <row r="547" spans="2:18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</row>
    <row r="548" spans="2:18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</row>
    <row r="549" spans="2:18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</row>
    <row r="550" spans="2:18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</row>
    <row r="551" spans="2:18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</row>
    <row r="552" spans="2:18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</row>
    <row r="553" spans="2:18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</row>
    <row r="554" spans="2:18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</row>
    <row r="555" spans="2:18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</row>
    <row r="556" spans="2:18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</row>
    <row r="557" spans="2:18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</row>
    <row r="558" spans="2:18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</row>
    <row r="559" spans="2:18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</row>
    <row r="560" spans="2:18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</row>
    <row r="561" spans="2:18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</row>
    <row r="562" spans="2:18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</row>
    <row r="563" spans="2:18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</row>
    <row r="564" spans="2:18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</row>
    <row r="565" spans="2:18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</row>
    <row r="566" spans="2:18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</row>
    <row r="567" spans="2:18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</row>
    <row r="568" spans="2:18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</row>
    <row r="569" spans="2:18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</row>
    <row r="570" spans="2:18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</row>
    <row r="571" spans="2:18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</row>
    <row r="572" spans="2:18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</row>
    <row r="573" spans="2:18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</row>
    <row r="574" spans="2:18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</row>
    <row r="575" spans="2:18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</row>
    <row r="576" spans="2:18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</row>
    <row r="577" spans="2:18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</row>
    <row r="578" spans="2:18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</row>
    <row r="579" spans="2:18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</row>
    <row r="580" spans="2:18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</row>
    <row r="581" spans="2:18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</row>
    <row r="582" spans="2:18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</row>
    <row r="583" spans="2:18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</row>
    <row r="584" spans="2:18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</row>
    <row r="585" spans="2:18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</row>
    <row r="586" spans="2:18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</row>
    <row r="587" spans="2:18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</row>
    <row r="588" spans="2:18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</row>
    <row r="589" spans="2:18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</row>
    <row r="590" spans="2:18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</row>
    <row r="591" spans="2:18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</row>
    <row r="592" spans="2:18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</row>
    <row r="593" spans="2:18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</row>
    <row r="594" spans="2:18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</row>
    <row r="595" spans="2:18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</row>
    <row r="596" spans="2:18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</row>
    <row r="597" spans="2:18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</row>
    <row r="598" spans="2:18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</row>
    <row r="599" spans="2:18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</row>
    <row r="600" spans="2:18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</row>
    <row r="601" spans="2:18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</row>
    <row r="602" spans="2:18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</row>
    <row r="603" spans="2:18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</row>
    <row r="604" spans="2:18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</row>
    <row r="605" spans="2:18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</row>
    <row r="606" spans="2:18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</row>
    <row r="607" spans="2:18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</row>
    <row r="608" spans="2:18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</row>
    <row r="609" spans="2:18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</row>
    <row r="610" spans="2:18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</row>
    <row r="611" spans="2:18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</row>
    <row r="612" spans="2:18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</row>
    <row r="613" spans="2:18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</row>
    <row r="614" spans="2:18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</row>
    <row r="615" spans="2:18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</row>
    <row r="616" spans="2:18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</row>
    <row r="617" spans="2:18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</row>
    <row r="618" spans="2:18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</row>
    <row r="619" spans="2:18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</row>
    <row r="620" spans="2:18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</row>
    <row r="621" spans="2:18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</row>
    <row r="622" spans="2:18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</row>
    <row r="623" spans="2:18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</row>
    <row r="624" spans="2:18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</row>
    <row r="625" spans="2:18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</row>
    <row r="626" spans="2:18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</row>
    <row r="627" spans="2:18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</row>
    <row r="628" spans="2:18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</row>
    <row r="629" spans="2:18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</row>
    <row r="630" spans="2:18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</row>
    <row r="631" spans="2:18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</row>
    <row r="632" spans="2:18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</row>
    <row r="633" spans="2:18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</row>
    <row r="634" spans="2:18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</row>
    <row r="635" spans="2:18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</row>
    <row r="636" spans="2:18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</row>
    <row r="637" spans="2:18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</row>
    <row r="638" spans="2:18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</row>
    <row r="639" spans="2:18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</row>
    <row r="640" spans="2:18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</row>
    <row r="641" spans="2:18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</row>
    <row r="642" spans="2:18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</row>
    <row r="643" spans="2:18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</row>
    <row r="644" spans="2:18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</row>
    <row r="645" spans="2:18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</row>
    <row r="646" spans="2:18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</row>
    <row r="647" spans="2:18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</row>
    <row r="648" spans="2:18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</row>
    <row r="649" spans="2:18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</row>
    <row r="650" spans="2:18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</row>
    <row r="651" spans="2:18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</row>
    <row r="652" spans="2:18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</row>
    <row r="653" spans="2:18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</row>
    <row r="654" spans="2:18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</row>
    <row r="655" spans="2:18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</row>
    <row r="656" spans="2:18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</row>
    <row r="657" spans="2:18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</row>
    <row r="658" spans="2:18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</row>
    <row r="659" spans="2:18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</row>
    <row r="660" spans="2:18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</row>
    <row r="661" spans="2:18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</row>
    <row r="662" spans="2:18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</row>
    <row r="663" spans="2:18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</row>
    <row r="664" spans="2:18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</row>
    <row r="665" spans="2:18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</row>
    <row r="666" spans="2:18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</row>
    <row r="667" spans="2:18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</row>
    <row r="668" spans="2:18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</row>
    <row r="669" spans="2:18">
      <c r="B669" s="117"/>
      <c r="C669" s="117"/>
      <c r="D669" s="117"/>
      <c r="E669" s="117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</row>
    <row r="670" spans="2:18">
      <c r="B670" s="117"/>
      <c r="C670" s="117"/>
      <c r="D670" s="117"/>
      <c r="E670" s="117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</row>
    <row r="671" spans="2:18">
      <c r="B671" s="117"/>
      <c r="C671" s="117"/>
      <c r="D671" s="117"/>
      <c r="E671" s="117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</row>
    <row r="672" spans="2:18">
      <c r="B672" s="117"/>
      <c r="C672" s="117"/>
      <c r="D672" s="117"/>
      <c r="E672" s="117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</row>
    <row r="673" spans="2:18">
      <c r="B673" s="117"/>
      <c r="C673" s="117"/>
      <c r="D673" s="117"/>
      <c r="E673" s="117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</row>
    <row r="674" spans="2:18">
      <c r="B674" s="117"/>
      <c r="C674" s="117"/>
      <c r="D674" s="117"/>
      <c r="E674" s="117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</row>
    <row r="675" spans="2:18">
      <c r="B675" s="117"/>
      <c r="C675" s="117"/>
      <c r="D675" s="117"/>
      <c r="E675" s="117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</row>
    <row r="676" spans="2:18">
      <c r="B676" s="117"/>
      <c r="C676" s="117"/>
      <c r="D676" s="117"/>
      <c r="E676" s="117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</row>
    <row r="677" spans="2:18">
      <c r="B677" s="117"/>
      <c r="C677" s="117"/>
      <c r="D677" s="117"/>
      <c r="E677" s="117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</row>
    <row r="678" spans="2:18">
      <c r="B678" s="117"/>
      <c r="C678" s="117"/>
      <c r="D678" s="117"/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</row>
    <row r="679" spans="2:18">
      <c r="B679" s="117"/>
      <c r="C679" s="117"/>
      <c r="D679" s="117"/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</row>
    <row r="680" spans="2:18">
      <c r="B680" s="117"/>
      <c r="C680" s="117"/>
      <c r="D680" s="117"/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</row>
    <row r="681" spans="2:18">
      <c r="B681" s="117"/>
      <c r="C681" s="117"/>
      <c r="D681" s="117"/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</row>
    <row r="682" spans="2:18">
      <c r="B682" s="117"/>
      <c r="C682" s="117"/>
      <c r="D682" s="117"/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</row>
    <row r="683" spans="2:18">
      <c r="B683" s="117"/>
      <c r="C683" s="117"/>
      <c r="D683" s="117"/>
      <c r="E683" s="117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</row>
    <row r="684" spans="2:18">
      <c r="B684" s="117"/>
      <c r="C684" s="117"/>
      <c r="D684" s="117"/>
      <c r="E684" s="117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</row>
    <row r="685" spans="2:18">
      <c r="B685" s="117"/>
      <c r="C685" s="117"/>
      <c r="D685" s="117"/>
      <c r="E685" s="117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</row>
    <row r="686" spans="2:18">
      <c r="B686" s="117"/>
      <c r="C686" s="117"/>
      <c r="D686" s="117"/>
      <c r="E686" s="117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</row>
    <row r="687" spans="2:18">
      <c r="B687" s="117"/>
      <c r="C687" s="117"/>
      <c r="D687" s="117"/>
      <c r="E687" s="117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</row>
    <row r="688" spans="2:18">
      <c r="B688" s="117"/>
      <c r="C688" s="117"/>
      <c r="D688" s="117"/>
      <c r="E688" s="117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</row>
    <row r="689" spans="2:18">
      <c r="B689" s="117"/>
      <c r="C689" s="117"/>
      <c r="D689" s="117"/>
      <c r="E689" s="117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</row>
    <row r="690" spans="2:18">
      <c r="B690" s="117"/>
      <c r="C690" s="117"/>
      <c r="D690" s="117"/>
      <c r="E690" s="117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</row>
    <row r="691" spans="2:18">
      <c r="B691" s="117"/>
      <c r="C691" s="117"/>
      <c r="D691" s="117"/>
      <c r="E691" s="117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</row>
    <row r="692" spans="2:18">
      <c r="B692" s="117"/>
      <c r="C692" s="117"/>
      <c r="D692" s="117"/>
      <c r="E692" s="117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</row>
    <row r="693" spans="2:18">
      <c r="B693" s="117"/>
      <c r="C693" s="117"/>
      <c r="D693" s="117"/>
      <c r="E693" s="117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</row>
    <row r="694" spans="2:18">
      <c r="B694" s="117"/>
      <c r="C694" s="117"/>
      <c r="D694" s="117"/>
      <c r="E694" s="117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</row>
    <row r="695" spans="2:18">
      <c r="B695" s="117"/>
      <c r="C695" s="117"/>
      <c r="D695" s="117"/>
      <c r="E695" s="117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</row>
    <row r="696" spans="2:18">
      <c r="B696" s="117"/>
      <c r="C696" s="117"/>
      <c r="D696" s="117"/>
      <c r="E696" s="117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</row>
    <row r="697" spans="2:18">
      <c r="B697" s="117"/>
      <c r="C697" s="117"/>
      <c r="D697" s="117"/>
      <c r="E697" s="117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</row>
    <row r="698" spans="2:18">
      <c r="B698" s="117"/>
      <c r="C698" s="117"/>
      <c r="D698" s="117"/>
      <c r="E698" s="117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</row>
    <row r="699" spans="2:18">
      <c r="B699" s="117"/>
      <c r="C699" s="117"/>
      <c r="D699" s="117"/>
      <c r="E699" s="117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</row>
    <row r="700" spans="2:18">
      <c r="B700" s="117"/>
      <c r="C700" s="117"/>
      <c r="D700" s="117"/>
      <c r="E700" s="117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</row>
    <row r="701" spans="2:18">
      <c r="B701" s="117"/>
      <c r="C701" s="117"/>
      <c r="D701" s="117"/>
      <c r="E701" s="117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</row>
    <row r="702" spans="2:18">
      <c r="B702" s="117"/>
      <c r="C702" s="117"/>
      <c r="D702" s="117"/>
      <c r="E702" s="117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</row>
    <row r="703" spans="2:18">
      <c r="B703" s="117"/>
      <c r="C703" s="117"/>
      <c r="D703" s="117"/>
      <c r="E703" s="117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</row>
    <row r="704" spans="2:18">
      <c r="B704" s="117"/>
      <c r="C704" s="117"/>
      <c r="D704" s="117"/>
      <c r="E704" s="117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</row>
    <row r="705" spans="2:18">
      <c r="B705" s="117"/>
      <c r="C705" s="117"/>
      <c r="D705" s="117"/>
      <c r="E705" s="117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</row>
    <row r="706" spans="2:18">
      <c r="B706" s="117"/>
      <c r="C706" s="117"/>
      <c r="D706" s="117"/>
      <c r="E706" s="117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</row>
    <row r="707" spans="2:18">
      <c r="B707" s="117"/>
      <c r="C707" s="117"/>
      <c r="D707" s="117"/>
      <c r="E707" s="117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</row>
    <row r="708" spans="2:18">
      <c r="B708" s="117"/>
      <c r="C708" s="117"/>
      <c r="D708" s="117"/>
      <c r="E708" s="117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</row>
    <row r="709" spans="2:18">
      <c r="B709" s="117"/>
      <c r="C709" s="117"/>
      <c r="D709" s="117"/>
      <c r="E709" s="117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</row>
    <row r="710" spans="2:18">
      <c r="B710" s="117"/>
      <c r="C710" s="117"/>
      <c r="D710" s="117"/>
      <c r="E710" s="117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</row>
    <row r="711" spans="2:18">
      <c r="B711" s="117"/>
      <c r="C711" s="117"/>
      <c r="D711" s="117"/>
      <c r="E711" s="117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</row>
    <row r="712" spans="2:18">
      <c r="B712" s="117"/>
      <c r="C712" s="117"/>
      <c r="D712" s="117"/>
      <c r="E712" s="117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</row>
    <row r="713" spans="2:18">
      <c r="B713" s="117"/>
      <c r="C713" s="117"/>
      <c r="D713" s="117"/>
      <c r="E713" s="117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</row>
    <row r="714" spans="2:18">
      <c r="B714" s="117"/>
      <c r="C714" s="117"/>
      <c r="D714" s="117"/>
      <c r="E714" s="117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</row>
    <row r="715" spans="2:18">
      <c r="B715" s="117"/>
      <c r="C715" s="117"/>
      <c r="D715" s="117"/>
      <c r="E715" s="117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</row>
    <row r="716" spans="2:18">
      <c r="B716" s="117"/>
      <c r="C716" s="117"/>
      <c r="D716" s="117"/>
      <c r="E716" s="117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</row>
    <row r="717" spans="2:18">
      <c r="B717" s="117"/>
      <c r="C717" s="117"/>
      <c r="D717" s="117"/>
      <c r="E717" s="117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</row>
    <row r="718" spans="2:18">
      <c r="B718" s="117"/>
      <c r="C718" s="117"/>
      <c r="D718" s="117"/>
      <c r="E718" s="117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</row>
    <row r="719" spans="2:18">
      <c r="B719" s="117"/>
      <c r="C719" s="117"/>
      <c r="D719" s="117"/>
      <c r="E719" s="117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</row>
    <row r="720" spans="2:18">
      <c r="B720" s="117"/>
      <c r="C720" s="117"/>
      <c r="D720" s="117"/>
      <c r="E720" s="117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</row>
    <row r="721" spans="2:18">
      <c r="B721" s="117"/>
      <c r="C721" s="117"/>
      <c r="D721" s="117"/>
      <c r="E721" s="117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</row>
    <row r="722" spans="2:18">
      <c r="B722" s="117"/>
      <c r="C722" s="117"/>
      <c r="D722" s="117"/>
      <c r="E722" s="117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</row>
    <row r="723" spans="2:18">
      <c r="B723" s="117"/>
      <c r="C723" s="117"/>
      <c r="D723" s="117"/>
      <c r="E723" s="117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</row>
    <row r="724" spans="2:18">
      <c r="B724" s="117"/>
      <c r="C724" s="117"/>
      <c r="D724" s="117"/>
      <c r="E724" s="117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</row>
    <row r="725" spans="2:18">
      <c r="B725" s="117"/>
      <c r="C725" s="117"/>
      <c r="D725" s="117"/>
      <c r="E725" s="117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</row>
    <row r="726" spans="2:18">
      <c r="B726" s="117"/>
      <c r="C726" s="117"/>
      <c r="D726" s="117"/>
      <c r="E726" s="117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</row>
    <row r="727" spans="2:18">
      <c r="B727" s="117"/>
      <c r="C727" s="117"/>
      <c r="D727" s="117"/>
      <c r="E727" s="117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</row>
    <row r="728" spans="2:18">
      <c r="B728" s="117"/>
      <c r="C728" s="117"/>
      <c r="D728" s="117"/>
      <c r="E728" s="117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</row>
    <row r="729" spans="2:18">
      <c r="B729" s="117"/>
      <c r="C729" s="117"/>
      <c r="D729" s="117"/>
      <c r="E729" s="117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</row>
    <row r="730" spans="2:18">
      <c r="B730" s="117"/>
      <c r="C730" s="117"/>
      <c r="D730" s="117"/>
      <c r="E730" s="117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</row>
    <row r="731" spans="2:18">
      <c r="B731" s="117"/>
      <c r="C731" s="117"/>
      <c r="D731" s="117"/>
      <c r="E731" s="117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</row>
    <row r="732" spans="2:18">
      <c r="B732" s="117"/>
      <c r="C732" s="117"/>
      <c r="D732" s="117"/>
      <c r="E732" s="117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</row>
    <row r="733" spans="2:18">
      <c r="B733" s="117"/>
      <c r="C733" s="117"/>
      <c r="D733" s="117"/>
      <c r="E733" s="117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</row>
    <row r="734" spans="2:18">
      <c r="B734" s="117"/>
      <c r="C734" s="117"/>
      <c r="D734" s="117"/>
      <c r="E734" s="117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</row>
    <row r="735" spans="2:18">
      <c r="B735" s="117"/>
      <c r="C735" s="117"/>
      <c r="D735" s="117"/>
      <c r="E735" s="117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</row>
    <row r="736" spans="2:18">
      <c r="B736" s="117"/>
      <c r="C736" s="117"/>
      <c r="D736" s="117"/>
      <c r="E736" s="117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</row>
    <row r="737" spans="2:18">
      <c r="B737" s="117"/>
      <c r="C737" s="117"/>
      <c r="D737" s="117"/>
      <c r="E737" s="117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</row>
    <row r="738" spans="2:18">
      <c r="B738" s="117"/>
      <c r="C738" s="117"/>
      <c r="D738" s="117"/>
      <c r="E738" s="117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</row>
    <row r="739" spans="2:18">
      <c r="B739" s="117"/>
      <c r="C739" s="117"/>
      <c r="D739" s="117"/>
      <c r="E739" s="117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</row>
    <row r="740" spans="2:18">
      <c r="B740" s="117"/>
      <c r="C740" s="117"/>
      <c r="D740" s="117"/>
      <c r="E740" s="117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</row>
    <row r="741" spans="2:18">
      <c r="B741" s="117"/>
      <c r="C741" s="117"/>
      <c r="D741" s="117"/>
      <c r="E741" s="117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</row>
    <row r="742" spans="2:18">
      <c r="B742" s="117"/>
      <c r="C742" s="117"/>
      <c r="D742" s="117"/>
      <c r="E742" s="117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</row>
    <row r="743" spans="2:18">
      <c r="B743" s="117"/>
      <c r="C743" s="117"/>
      <c r="D743" s="117"/>
      <c r="E743" s="117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</row>
    <row r="744" spans="2:18">
      <c r="B744" s="117"/>
      <c r="C744" s="117"/>
      <c r="D744" s="117"/>
      <c r="E744" s="117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</row>
    <row r="745" spans="2:18">
      <c r="B745" s="117"/>
      <c r="C745" s="117"/>
      <c r="D745" s="117"/>
      <c r="E745" s="117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</row>
    <row r="746" spans="2:18">
      <c r="B746" s="117"/>
      <c r="C746" s="117"/>
      <c r="D746" s="117"/>
      <c r="E746" s="117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</row>
    <row r="747" spans="2:18">
      <c r="B747" s="117"/>
      <c r="C747" s="117"/>
      <c r="D747" s="117"/>
      <c r="E747" s="117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</row>
    <row r="748" spans="2:18">
      <c r="B748" s="117"/>
      <c r="C748" s="117"/>
      <c r="D748" s="117"/>
      <c r="E748" s="117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</row>
    <row r="749" spans="2:18">
      <c r="B749" s="117"/>
      <c r="C749" s="117"/>
      <c r="D749" s="117"/>
      <c r="E749" s="117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</row>
    <row r="750" spans="2:18">
      <c r="B750" s="117"/>
      <c r="C750" s="117"/>
      <c r="D750" s="117"/>
      <c r="E750" s="117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</row>
    <row r="751" spans="2:18">
      <c r="B751" s="117"/>
      <c r="C751" s="117"/>
      <c r="D751" s="117"/>
      <c r="E751" s="117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</row>
    <row r="752" spans="2:18">
      <c r="B752" s="117"/>
      <c r="C752" s="117"/>
      <c r="D752" s="117"/>
      <c r="E752" s="117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</row>
    <row r="753" spans="2:18">
      <c r="B753" s="117"/>
      <c r="C753" s="117"/>
      <c r="D753" s="117"/>
      <c r="E753" s="117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</row>
    <row r="754" spans="2:18">
      <c r="B754" s="117"/>
      <c r="C754" s="117"/>
      <c r="D754" s="117"/>
      <c r="E754" s="117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</row>
    <row r="755" spans="2:18">
      <c r="B755" s="117"/>
      <c r="C755" s="117"/>
      <c r="D755" s="117"/>
      <c r="E755" s="117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</row>
    <row r="756" spans="2:18">
      <c r="B756" s="117"/>
      <c r="C756" s="117"/>
      <c r="D756" s="117"/>
      <c r="E756" s="117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</row>
    <row r="757" spans="2:18">
      <c r="B757" s="117"/>
      <c r="C757" s="117"/>
      <c r="D757" s="117"/>
      <c r="E757" s="117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</row>
    <row r="758" spans="2:18">
      <c r="B758" s="117"/>
      <c r="C758" s="117"/>
      <c r="D758" s="117"/>
      <c r="E758" s="117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</row>
    <row r="759" spans="2:18">
      <c r="B759" s="117"/>
      <c r="C759" s="117"/>
      <c r="D759" s="117"/>
      <c r="E759" s="117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</row>
    <row r="760" spans="2:18">
      <c r="B760" s="117"/>
      <c r="C760" s="117"/>
      <c r="D760" s="117"/>
      <c r="E760" s="117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</row>
    <row r="761" spans="2:18">
      <c r="B761" s="117"/>
      <c r="C761" s="117"/>
      <c r="D761" s="117"/>
      <c r="E761" s="117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</row>
    <row r="762" spans="2:18">
      <c r="B762" s="117"/>
      <c r="C762" s="117"/>
      <c r="D762" s="117"/>
      <c r="E762" s="117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</row>
    <row r="763" spans="2:18">
      <c r="B763" s="117"/>
      <c r="C763" s="117"/>
      <c r="D763" s="117"/>
      <c r="E763" s="117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</row>
    <row r="764" spans="2:18">
      <c r="B764" s="117"/>
      <c r="C764" s="117"/>
      <c r="D764" s="117"/>
      <c r="E764" s="117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</row>
    <row r="765" spans="2:18">
      <c r="B765" s="117"/>
      <c r="C765" s="117"/>
      <c r="D765" s="117"/>
      <c r="E765" s="117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</row>
    <row r="766" spans="2:18">
      <c r="B766" s="117"/>
      <c r="C766" s="117"/>
      <c r="D766" s="117"/>
      <c r="E766" s="117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</row>
    <row r="767" spans="2:18">
      <c r="B767" s="117"/>
      <c r="C767" s="117"/>
      <c r="D767" s="117"/>
      <c r="E767" s="117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</row>
    <row r="768" spans="2:18">
      <c r="B768" s="117"/>
      <c r="C768" s="117"/>
      <c r="D768" s="117"/>
      <c r="E768" s="117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</row>
    <row r="769" spans="2:18">
      <c r="B769" s="117"/>
      <c r="C769" s="117"/>
      <c r="D769" s="117"/>
      <c r="E769" s="117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</row>
    <row r="770" spans="2:18">
      <c r="B770" s="117"/>
      <c r="C770" s="117"/>
      <c r="D770" s="117"/>
      <c r="E770" s="117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</row>
    <row r="771" spans="2:18">
      <c r="B771" s="117"/>
      <c r="C771" s="117"/>
      <c r="D771" s="117"/>
      <c r="E771" s="117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</row>
    <row r="772" spans="2:18">
      <c r="B772" s="117"/>
      <c r="C772" s="117"/>
      <c r="D772" s="117"/>
      <c r="E772" s="117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</row>
    <row r="773" spans="2:18">
      <c r="B773" s="117"/>
      <c r="C773" s="117"/>
      <c r="D773" s="117"/>
      <c r="E773" s="117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</row>
    <row r="774" spans="2:18">
      <c r="B774" s="117"/>
      <c r="C774" s="117"/>
      <c r="D774" s="117"/>
      <c r="E774" s="117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</row>
    <row r="775" spans="2:18">
      <c r="B775" s="117"/>
      <c r="C775" s="117"/>
      <c r="D775" s="117"/>
      <c r="E775" s="117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</row>
    <row r="776" spans="2:18">
      <c r="B776" s="117"/>
      <c r="C776" s="117"/>
      <c r="D776" s="117"/>
      <c r="E776" s="117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</row>
    <row r="777" spans="2:18">
      <c r="B777" s="117"/>
      <c r="C777" s="117"/>
      <c r="D777" s="117"/>
      <c r="E777" s="117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</row>
    <row r="778" spans="2:18">
      <c r="B778" s="117"/>
      <c r="C778" s="117"/>
      <c r="D778" s="117"/>
      <c r="E778" s="117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</row>
    <row r="779" spans="2:18">
      <c r="B779" s="117"/>
      <c r="C779" s="117"/>
      <c r="D779" s="117"/>
      <c r="E779" s="117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</row>
    <row r="780" spans="2:18">
      <c r="B780" s="117"/>
      <c r="C780" s="117"/>
      <c r="D780" s="117"/>
      <c r="E780" s="117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</row>
    <row r="781" spans="2:18">
      <c r="B781" s="117"/>
      <c r="C781" s="117"/>
      <c r="D781" s="117"/>
      <c r="E781" s="117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</row>
    <row r="782" spans="2:18">
      <c r="B782" s="117"/>
      <c r="C782" s="117"/>
      <c r="D782" s="117"/>
      <c r="E782" s="117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</row>
    <row r="783" spans="2:18">
      <c r="B783" s="117"/>
      <c r="C783" s="117"/>
      <c r="D783" s="117"/>
      <c r="E783" s="117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</row>
    <row r="784" spans="2:18">
      <c r="B784" s="117"/>
      <c r="C784" s="117"/>
      <c r="D784" s="117"/>
      <c r="E784" s="117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</row>
    <row r="785" spans="2:18">
      <c r="B785" s="117"/>
      <c r="C785" s="117"/>
      <c r="D785" s="117"/>
      <c r="E785" s="117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</row>
    <row r="786" spans="2:18">
      <c r="B786" s="117"/>
      <c r="C786" s="117"/>
      <c r="D786" s="117"/>
      <c r="E786" s="117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</row>
    <row r="787" spans="2:18">
      <c r="B787" s="117"/>
      <c r="C787" s="117"/>
      <c r="D787" s="117"/>
      <c r="E787" s="117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</row>
    <row r="788" spans="2:18">
      <c r="B788" s="117"/>
      <c r="C788" s="117"/>
      <c r="D788" s="117"/>
      <c r="E788" s="117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</row>
    <row r="789" spans="2:18">
      <c r="B789" s="117"/>
      <c r="C789" s="117"/>
      <c r="D789" s="117"/>
      <c r="E789" s="117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</row>
    <row r="790" spans="2:18">
      <c r="B790" s="117"/>
      <c r="C790" s="117"/>
      <c r="D790" s="117"/>
      <c r="E790" s="117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</row>
    <row r="791" spans="2:18">
      <c r="B791" s="117"/>
      <c r="C791" s="117"/>
      <c r="D791" s="117"/>
      <c r="E791" s="117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</row>
    <row r="792" spans="2:18">
      <c r="B792" s="117"/>
      <c r="C792" s="117"/>
      <c r="D792" s="117"/>
      <c r="E792" s="117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</row>
    <row r="793" spans="2:18">
      <c r="B793" s="117"/>
      <c r="C793" s="117"/>
      <c r="D793" s="117"/>
      <c r="E793" s="117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</row>
    <row r="794" spans="2:18">
      <c r="B794" s="117"/>
      <c r="C794" s="117"/>
      <c r="D794" s="117"/>
      <c r="E794" s="117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</row>
    <row r="795" spans="2:18">
      <c r="B795" s="117"/>
      <c r="C795" s="117"/>
      <c r="D795" s="117"/>
      <c r="E795" s="117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</row>
    <row r="796" spans="2:18">
      <c r="B796" s="117"/>
      <c r="C796" s="117"/>
      <c r="D796" s="117"/>
      <c r="E796" s="117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</row>
    <row r="797" spans="2:18">
      <c r="B797" s="117"/>
      <c r="C797" s="117"/>
      <c r="D797" s="117"/>
      <c r="E797" s="117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</row>
    <row r="798" spans="2:18">
      <c r="B798" s="117"/>
      <c r="C798" s="117"/>
      <c r="D798" s="117"/>
      <c r="E798" s="117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</row>
    <row r="799" spans="2:18">
      <c r="B799" s="117"/>
      <c r="C799" s="117"/>
      <c r="D799" s="117"/>
      <c r="E799" s="117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</row>
    <row r="800" spans="2:18">
      <c r="B800" s="117"/>
      <c r="C800" s="117"/>
      <c r="D800" s="117"/>
      <c r="E800" s="117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</row>
    <row r="801" spans="2:18">
      <c r="B801" s="117"/>
      <c r="C801" s="117"/>
      <c r="D801" s="117"/>
      <c r="E801" s="117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</row>
    <row r="802" spans="2:18">
      <c r="B802" s="117"/>
      <c r="C802" s="117"/>
      <c r="D802" s="117"/>
      <c r="E802" s="117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</row>
    <row r="803" spans="2:18">
      <c r="B803" s="117"/>
      <c r="C803" s="117"/>
      <c r="D803" s="117"/>
      <c r="E803" s="117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</row>
    <row r="804" spans="2:18">
      <c r="B804" s="117"/>
      <c r="C804" s="117"/>
      <c r="D804" s="117"/>
      <c r="E804" s="117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</row>
    <row r="805" spans="2:18">
      <c r="B805" s="117"/>
      <c r="C805" s="117"/>
      <c r="D805" s="117"/>
      <c r="E805" s="117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</row>
    <row r="806" spans="2:18">
      <c r="B806" s="117"/>
      <c r="C806" s="117"/>
      <c r="D806" s="117"/>
      <c r="E806" s="117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</row>
    <row r="807" spans="2:18">
      <c r="B807" s="117"/>
      <c r="C807" s="117"/>
      <c r="D807" s="117"/>
      <c r="E807" s="117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</row>
    <row r="808" spans="2:18">
      <c r="B808" s="117"/>
      <c r="C808" s="117"/>
      <c r="D808" s="117"/>
      <c r="E808" s="117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</row>
    <row r="809" spans="2:18">
      <c r="B809" s="117"/>
      <c r="C809" s="117"/>
      <c r="D809" s="117"/>
      <c r="E809" s="117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</row>
    <row r="810" spans="2:18">
      <c r="B810" s="117"/>
      <c r="C810" s="117"/>
      <c r="D810" s="117"/>
      <c r="E810" s="117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</row>
    <row r="811" spans="2:18">
      <c r="B811" s="117"/>
      <c r="C811" s="117"/>
      <c r="D811" s="117"/>
      <c r="E811" s="117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</row>
    <row r="812" spans="2:18">
      <c r="B812" s="117"/>
      <c r="C812" s="117"/>
      <c r="D812" s="117"/>
      <c r="E812" s="117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</row>
    <row r="813" spans="2:18">
      <c r="B813" s="117"/>
      <c r="C813" s="117"/>
      <c r="D813" s="117"/>
      <c r="E813" s="117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</row>
    <row r="814" spans="2:18">
      <c r="B814" s="117"/>
      <c r="C814" s="117"/>
      <c r="D814" s="117"/>
      <c r="E814" s="117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</row>
    <row r="815" spans="2:18">
      <c r="B815" s="117"/>
      <c r="C815" s="117"/>
      <c r="D815" s="117"/>
      <c r="E815" s="117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</row>
    <row r="816" spans="2:18">
      <c r="B816" s="117"/>
      <c r="C816" s="117"/>
      <c r="D816" s="117"/>
      <c r="E816" s="117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</row>
    <row r="817" spans="2:18">
      <c r="B817" s="117"/>
      <c r="C817" s="117"/>
      <c r="D817" s="117"/>
      <c r="E817" s="117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</row>
    <row r="818" spans="2:18">
      <c r="B818" s="117"/>
      <c r="C818" s="117"/>
      <c r="D818" s="117"/>
      <c r="E818" s="117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</row>
    <row r="819" spans="2:18">
      <c r="B819" s="117"/>
      <c r="C819" s="117"/>
      <c r="D819" s="117"/>
      <c r="E819" s="117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</row>
    <row r="820" spans="2:18">
      <c r="B820" s="117"/>
      <c r="C820" s="117"/>
      <c r="D820" s="117"/>
      <c r="E820" s="117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</row>
    <row r="821" spans="2:18">
      <c r="B821" s="117"/>
      <c r="C821" s="117"/>
      <c r="D821" s="117"/>
      <c r="E821" s="117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</row>
    <row r="822" spans="2:18">
      <c r="B822" s="117"/>
      <c r="C822" s="117"/>
      <c r="D822" s="117"/>
      <c r="E822" s="117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</row>
    <row r="823" spans="2:18">
      <c r="B823" s="117"/>
      <c r="C823" s="117"/>
      <c r="D823" s="117"/>
      <c r="E823" s="117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</row>
    <row r="824" spans="2:18">
      <c r="B824" s="117"/>
      <c r="C824" s="117"/>
      <c r="D824" s="117"/>
      <c r="E824" s="117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</row>
    <row r="825" spans="2:18">
      <c r="B825" s="117"/>
      <c r="C825" s="117"/>
      <c r="D825" s="117"/>
      <c r="E825" s="117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</row>
    <row r="826" spans="2:18">
      <c r="B826" s="117"/>
      <c r="C826" s="117"/>
      <c r="D826" s="117"/>
      <c r="E826" s="117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</row>
    <row r="827" spans="2:18">
      <c r="B827" s="117"/>
      <c r="C827" s="117"/>
      <c r="D827" s="117"/>
      <c r="E827" s="117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</row>
    <row r="828" spans="2:18">
      <c r="B828" s="117"/>
      <c r="C828" s="117"/>
      <c r="D828" s="117"/>
      <c r="E828" s="117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</row>
    <row r="829" spans="2:18">
      <c r="B829" s="117"/>
      <c r="C829" s="117"/>
      <c r="D829" s="117"/>
      <c r="E829" s="117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</row>
    <row r="830" spans="2:18">
      <c r="B830" s="117"/>
      <c r="C830" s="117"/>
      <c r="D830" s="117"/>
      <c r="E830" s="117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</row>
    <row r="831" spans="2:18">
      <c r="B831" s="117"/>
      <c r="C831" s="117"/>
      <c r="D831" s="117"/>
      <c r="E831" s="117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</row>
    <row r="832" spans="2:18">
      <c r="B832" s="117"/>
      <c r="C832" s="117"/>
      <c r="D832" s="117"/>
      <c r="E832" s="117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</row>
    <row r="833" spans="2:18">
      <c r="B833" s="117"/>
      <c r="C833" s="117"/>
      <c r="D833" s="117"/>
      <c r="E833" s="117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</row>
    <row r="834" spans="2:18">
      <c r="B834" s="117"/>
      <c r="C834" s="117"/>
      <c r="D834" s="117"/>
      <c r="E834" s="117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</row>
    <row r="835" spans="2:18">
      <c r="B835" s="117"/>
      <c r="C835" s="117"/>
      <c r="D835" s="117"/>
      <c r="E835" s="117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</row>
    <row r="836" spans="2:18">
      <c r="B836" s="117"/>
      <c r="C836" s="117"/>
      <c r="D836" s="117"/>
      <c r="E836" s="117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</row>
    <row r="837" spans="2:18">
      <c r="B837" s="117"/>
      <c r="C837" s="117"/>
      <c r="D837" s="117"/>
      <c r="E837" s="117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</row>
    <row r="838" spans="2:18">
      <c r="B838" s="117"/>
      <c r="C838" s="117"/>
      <c r="D838" s="117"/>
      <c r="E838" s="117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</row>
    <row r="839" spans="2:18">
      <c r="B839" s="117"/>
      <c r="C839" s="117"/>
      <c r="D839" s="117"/>
      <c r="E839" s="117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</row>
    <row r="840" spans="2:18">
      <c r="B840" s="117"/>
      <c r="C840" s="117"/>
      <c r="D840" s="117"/>
      <c r="E840" s="117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</row>
    <row r="841" spans="2:18">
      <c r="B841" s="117"/>
      <c r="C841" s="117"/>
      <c r="D841" s="117"/>
      <c r="E841" s="117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</row>
    <row r="842" spans="2:18">
      <c r="B842" s="117"/>
      <c r="C842" s="117"/>
      <c r="D842" s="117"/>
      <c r="E842" s="117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</row>
    <row r="843" spans="2:18">
      <c r="B843" s="117"/>
      <c r="C843" s="117"/>
      <c r="D843" s="117"/>
      <c r="E843" s="117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</row>
    <row r="844" spans="2:18">
      <c r="B844" s="117"/>
      <c r="C844" s="117"/>
      <c r="D844" s="117"/>
      <c r="E844" s="117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</row>
    <row r="845" spans="2:18">
      <c r="B845" s="117"/>
      <c r="C845" s="117"/>
      <c r="D845" s="117"/>
      <c r="E845" s="117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</row>
    <row r="846" spans="2:18">
      <c r="B846" s="117"/>
      <c r="C846" s="117"/>
      <c r="D846" s="117"/>
      <c r="E846" s="117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</row>
    <row r="847" spans="2:18">
      <c r="B847" s="117"/>
      <c r="C847" s="117"/>
      <c r="D847" s="117"/>
      <c r="E847" s="117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</row>
    <row r="848" spans="2:18">
      <c r="B848" s="117"/>
      <c r="C848" s="117"/>
      <c r="D848" s="117"/>
      <c r="E848" s="117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</row>
    <row r="849" spans="2:18">
      <c r="B849" s="117"/>
      <c r="C849" s="117"/>
      <c r="D849" s="117"/>
      <c r="E849" s="117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</row>
    <row r="850" spans="2:18">
      <c r="B850" s="117"/>
      <c r="C850" s="117"/>
      <c r="D850" s="117"/>
      <c r="E850" s="117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</row>
    <row r="851" spans="2:18">
      <c r="B851" s="117"/>
      <c r="C851" s="117"/>
      <c r="D851" s="117"/>
      <c r="E851" s="117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</row>
    <row r="852" spans="2:18">
      <c r="B852" s="117"/>
      <c r="C852" s="117"/>
      <c r="D852" s="117"/>
      <c r="E852" s="117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</row>
    <row r="853" spans="2:18">
      <c r="B853" s="117"/>
      <c r="C853" s="117"/>
      <c r="D853" s="117"/>
      <c r="E853" s="117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</row>
    <row r="854" spans="2:18">
      <c r="B854" s="117"/>
      <c r="C854" s="117"/>
      <c r="D854" s="117"/>
      <c r="E854" s="117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</row>
    <row r="855" spans="2:18">
      <c r="B855" s="117"/>
      <c r="C855" s="117"/>
      <c r="D855" s="117"/>
      <c r="E855" s="117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</row>
    <row r="856" spans="2:18">
      <c r="B856" s="117"/>
      <c r="C856" s="117"/>
      <c r="D856" s="117"/>
      <c r="E856" s="117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</row>
    <row r="857" spans="2:18">
      <c r="B857" s="117"/>
      <c r="C857" s="117"/>
      <c r="D857" s="117"/>
      <c r="E857" s="117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</row>
    <row r="858" spans="2:18">
      <c r="B858" s="117"/>
      <c r="C858" s="117"/>
      <c r="D858" s="117"/>
      <c r="E858" s="117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</row>
    <row r="859" spans="2:18">
      <c r="B859" s="117"/>
      <c r="C859" s="117"/>
      <c r="D859" s="117"/>
      <c r="E859" s="117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</row>
    <row r="860" spans="2:18">
      <c r="B860" s="117"/>
      <c r="C860" s="117"/>
      <c r="D860" s="117"/>
      <c r="E860" s="117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</row>
    <row r="861" spans="2:18">
      <c r="B861" s="117"/>
      <c r="C861" s="117"/>
      <c r="D861" s="117"/>
      <c r="E861" s="117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</row>
    <row r="862" spans="2:18">
      <c r="B862" s="117"/>
      <c r="C862" s="117"/>
      <c r="D862" s="117"/>
      <c r="E862" s="117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</row>
    <row r="863" spans="2:18">
      <c r="B863" s="117"/>
      <c r="C863" s="117"/>
      <c r="D863" s="117"/>
      <c r="E863" s="117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</row>
    <row r="864" spans="2:18">
      <c r="B864" s="117"/>
      <c r="C864" s="117"/>
      <c r="D864" s="117"/>
      <c r="E864" s="117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</row>
    <row r="865" spans="2:18">
      <c r="B865" s="117"/>
      <c r="C865" s="117"/>
      <c r="D865" s="117"/>
      <c r="E865" s="117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</row>
    <row r="866" spans="2:18">
      <c r="B866" s="117"/>
      <c r="C866" s="117"/>
      <c r="D866" s="117"/>
      <c r="E866" s="117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</row>
    <row r="867" spans="2:18">
      <c r="B867" s="117"/>
      <c r="C867" s="117"/>
      <c r="D867" s="117"/>
      <c r="E867" s="117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</row>
    <row r="868" spans="2:18">
      <c r="B868" s="117"/>
      <c r="C868" s="117"/>
      <c r="D868" s="117"/>
      <c r="E868" s="117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</row>
    <row r="869" spans="2:18">
      <c r="B869" s="117"/>
      <c r="C869" s="117"/>
      <c r="D869" s="117"/>
      <c r="E869" s="117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</row>
    <row r="870" spans="2:18">
      <c r="B870" s="117"/>
      <c r="C870" s="117"/>
      <c r="D870" s="117"/>
      <c r="E870" s="117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</row>
    <row r="871" spans="2:18">
      <c r="B871" s="117"/>
      <c r="C871" s="117"/>
      <c r="D871" s="117"/>
      <c r="E871" s="117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</row>
    <row r="872" spans="2:18">
      <c r="B872" s="117"/>
      <c r="C872" s="117"/>
      <c r="D872" s="117"/>
      <c r="E872" s="117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</row>
    <row r="873" spans="2:18">
      <c r="B873" s="117"/>
      <c r="C873" s="117"/>
      <c r="D873" s="117"/>
      <c r="E873" s="117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</row>
    <row r="874" spans="2:18">
      <c r="B874" s="117"/>
      <c r="C874" s="117"/>
      <c r="D874" s="117"/>
      <c r="E874" s="117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</row>
    <row r="875" spans="2:18">
      <c r="B875" s="117"/>
      <c r="C875" s="117"/>
      <c r="D875" s="117"/>
      <c r="E875" s="117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</row>
    <row r="876" spans="2:18">
      <c r="B876" s="117"/>
      <c r="C876" s="117"/>
      <c r="D876" s="117"/>
      <c r="E876" s="117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</row>
    <row r="877" spans="2:18">
      <c r="B877" s="117"/>
      <c r="C877" s="117"/>
      <c r="D877" s="117"/>
      <c r="E877" s="117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</row>
    <row r="878" spans="2:18">
      <c r="B878" s="117"/>
      <c r="C878" s="117"/>
      <c r="D878" s="117"/>
      <c r="E878" s="117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</row>
    <row r="879" spans="2:18">
      <c r="B879" s="117"/>
      <c r="C879" s="117"/>
      <c r="D879" s="117"/>
      <c r="E879" s="117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</row>
    <row r="880" spans="2:18">
      <c r="B880" s="117"/>
      <c r="C880" s="117"/>
      <c r="D880" s="117"/>
      <c r="E880" s="117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</row>
    <row r="881" spans="2:18">
      <c r="B881" s="117"/>
      <c r="C881" s="117"/>
      <c r="D881" s="117"/>
      <c r="E881" s="117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</row>
    <row r="882" spans="2:18">
      <c r="B882" s="117"/>
      <c r="C882" s="117"/>
      <c r="D882" s="117"/>
      <c r="E882" s="117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</row>
    <row r="883" spans="2:18">
      <c r="B883" s="117"/>
      <c r="C883" s="117"/>
      <c r="D883" s="117"/>
      <c r="E883" s="117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</row>
    <row r="884" spans="2:18">
      <c r="B884" s="117"/>
      <c r="C884" s="117"/>
      <c r="D884" s="117"/>
      <c r="E884" s="117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</row>
    <row r="885" spans="2:18">
      <c r="B885" s="117"/>
      <c r="C885" s="117"/>
      <c r="D885" s="117"/>
      <c r="E885" s="117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</row>
    <row r="886" spans="2:18">
      <c r="B886" s="117"/>
      <c r="C886" s="117"/>
      <c r="D886" s="117"/>
      <c r="E886" s="117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</row>
    <row r="887" spans="2:18">
      <c r="B887" s="117"/>
      <c r="C887" s="117"/>
      <c r="D887" s="117"/>
      <c r="E887" s="117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</row>
    <row r="888" spans="2:18">
      <c r="B888" s="117"/>
      <c r="C888" s="117"/>
      <c r="D888" s="117"/>
      <c r="E888" s="117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</row>
    <row r="889" spans="2:18">
      <c r="B889" s="117"/>
      <c r="C889" s="117"/>
      <c r="D889" s="117"/>
      <c r="E889" s="117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</row>
    <row r="890" spans="2:18">
      <c r="B890" s="117"/>
      <c r="C890" s="117"/>
      <c r="D890" s="117"/>
      <c r="E890" s="117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</row>
    <row r="891" spans="2:18">
      <c r="B891" s="117"/>
      <c r="C891" s="117"/>
      <c r="D891" s="117"/>
      <c r="E891" s="117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</row>
    <row r="892" spans="2:18">
      <c r="B892" s="117"/>
      <c r="C892" s="117"/>
      <c r="D892" s="117"/>
      <c r="E892" s="117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</row>
    <row r="893" spans="2:18">
      <c r="B893" s="117"/>
      <c r="C893" s="117"/>
      <c r="D893" s="117"/>
      <c r="E893" s="117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</row>
    <row r="894" spans="2:18">
      <c r="B894" s="117"/>
      <c r="C894" s="117"/>
      <c r="D894" s="117"/>
      <c r="E894" s="117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</row>
    <row r="895" spans="2:18">
      <c r="B895" s="117"/>
      <c r="C895" s="117"/>
      <c r="D895" s="117"/>
      <c r="E895" s="117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</row>
    <row r="896" spans="2:18">
      <c r="B896" s="117"/>
      <c r="C896" s="117"/>
      <c r="D896" s="117"/>
      <c r="E896" s="117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</row>
    <row r="897" spans="2:18">
      <c r="B897" s="117"/>
      <c r="C897" s="117"/>
      <c r="D897" s="117"/>
      <c r="E897" s="117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</row>
    <row r="898" spans="2:18">
      <c r="B898" s="117"/>
      <c r="C898" s="117"/>
      <c r="D898" s="117"/>
      <c r="E898" s="117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</row>
    <row r="899" spans="2:18">
      <c r="B899" s="117"/>
      <c r="C899" s="117"/>
      <c r="D899" s="117"/>
      <c r="E899" s="117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</row>
    <row r="900" spans="2:18">
      <c r="B900" s="117"/>
      <c r="C900" s="117"/>
      <c r="D900" s="117"/>
      <c r="E900" s="117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</row>
    <row r="901" spans="2:18">
      <c r="B901" s="117"/>
      <c r="C901" s="117"/>
      <c r="D901" s="117"/>
      <c r="E901" s="117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</row>
    <row r="902" spans="2:18">
      <c r="B902" s="117"/>
      <c r="C902" s="117"/>
      <c r="D902" s="117"/>
      <c r="E902" s="117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</row>
    <row r="903" spans="2:18">
      <c r="B903" s="117"/>
      <c r="C903" s="117"/>
      <c r="D903" s="117"/>
      <c r="E903" s="117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</row>
    <row r="904" spans="2:18">
      <c r="B904" s="117"/>
      <c r="C904" s="117"/>
      <c r="D904" s="117"/>
      <c r="E904" s="117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</row>
    <row r="905" spans="2:18">
      <c r="B905" s="117"/>
      <c r="C905" s="117"/>
      <c r="D905" s="117"/>
      <c r="E905" s="117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</row>
    <row r="906" spans="2:18">
      <c r="B906" s="117"/>
      <c r="C906" s="117"/>
      <c r="D906" s="117"/>
      <c r="E906" s="117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</row>
    <row r="907" spans="2:18">
      <c r="B907" s="117"/>
      <c r="C907" s="117"/>
      <c r="D907" s="117"/>
      <c r="E907" s="117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</row>
    <row r="908" spans="2:18">
      <c r="B908" s="117"/>
      <c r="C908" s="117"/>
      <c r="D908" s="117"/>
      <c r="E908" s="117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</row>
    <row r="909" spans="2:18">
      <c r="B909" s="117"/>
      <c r="C909" s="117"/>
      <c r="D909" s="117"/>
      <c r="E909" s="117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</row>
    <row r="910" spans="2:18">
      <c r="B910" s="117"/>
      <c r="C910" s="117"/>
      <c r="D910" s="117"/>
      <c r="E910" s="117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</row>
    <row r="911" spans="2:18">
      <c r="B911" s="117"/>
      <c r="C911" s="117"/>
      <c r="D911" s="117"/>
      <c r="E911" s="117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</row>
    <row r="912" spans="2:18">
      <c r="B912" s="117"/>
      <c r="C912" s="117"/>
      <c r="D912" s="117"/>
      <c r="E912" s="117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</row>
    <row r="913" spans="2:18">
      <c r="B913" s="117"/>
      <c r="C913" s="117"/>
      <c r="D913" s="117"/>
      <c r="E913" s="117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</row>
    <row r="914" spans="2:18">
      <c r="B914" s="117"/>
      <c r="C914" s="117"/>
      <c r="D914" s="117"/>
      <c r="E914" s="117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</row>
    <row r="915" spans="2:18">
      <c r="B915" s="117"/>
      <c r="C915" s="117"/>
      <c r="D915" s="117"/>
      <c r="E915" s="117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</row>
    <row r="916" spans="2:18">
      <c r="B916" s="117"/>
      <c r="C916" s="117"/>
      <c r="D916" s="117"/>
      <c r="E916" s="117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</row>
    <row r="917" spans="2:18">
      <c r="B917" s="117"/>
      <c r="C917" s="117"/>
      <c r="D917" s="117"/>
      <c r="E917" s="117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</row>
    <row r="918" spans="2:18">
      <c r="B918" s="117"/>
      <c r="C918" s="117"/>
      <c r="D918" s="117"/>
      <c r="E918" s="117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</row>
    <row r="919" spans="2:18">
      <c r="B919" s="117"/>
      <c r="C919" s="117"/>
      <c r="D919" s="117"/>
      <c r="E919" s="117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</row>
    <row r="920" spans="2:18">
      <c r="B920" s="117"/>
      <c r="C920" s="117"/>
      <c r="D920" s="117"/>
      <c r="E920" s="117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</row>
    <row r="921" spans="2:18">
      <c r="B921" s="117"/>
      <c r="C921" s="117"/>
      <c r="D921" s="117"/>
      <c r="E921" s="117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</row>
    <row r="922" spans="2:18">
      <c r="B922" s="117"/>
      <c r="C922" s="117"/>
      <c r="D922" s="117"/>
      <c r="E922" s="117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</row>
    <row r="923" spans="2:18">
      <c r="B923" s="117"/>
      <c r="C923" s="117"/>
      <c r="D923" s="117"/>
      <c r="E923" s="117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</row>
    <row r="924" spans="2:18">
      <c r="B924" s="117"/>
      <c r="C924" s="117"/>
      <c r="D924" s="117"/>
      <c r="E924" s="117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</row>
    <row r="925" spans="2:18">
      <c r="B925" s="117"/>
      <c r="C925" s="117"/>
      <c r="D925" s="117"/>
      <c r="E925" s="117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</row>
    <row r="926" spans="2:18">
      <c r="B926" s="117"/>
      <c r="C926" s="117"/>
      <c r="D926" s="117"/>
      <c r="E926" s="117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</row>
    <row r="927" spans="2:18">
      <c r="B927" s="117"/>
      <c r="C927" s="117"/>
      <c r="D927" s="117"/>
      <c r="E927" s="117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</row>
    <row r="928" spans="2:18">
      <c r="B928" s="117"/>
      <c r="C928" s="117"/>
      <c r="D928" s="117"/>
      <c r="E928" s="117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</row>
    <row r="929" spans="2:18">
      <c r="B929" s="117"/>
      <c r="C929" s="117"/>
      <c r="D929" s="117"/>
      <c r="E929" s="117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</row>
    <row r="930" spans="2:18">
      <c r="B930" s="117"/>
      <c r="C930" s="117"/>
      <c r="D930" s="117"/>
      <c r="E930" s="117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</row>
    <row r="931" spans="2:18">
      <c r="B931" s="117"/>
      <c r="C931" s="117"/>
      <c r="D931" s="117"/>
      <c r="E931" s="117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</row>
    <row r="932" spans="2:18">
      <c r="B932" s="117"/>
      <c r="C932" s="117"/>
      <c r="D932" s="117"/>
      <c r="E932" s="117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</row>
    <row r="933" spans="2:18">
      <c r="B933" s="117"/>
      <c r="C933" s="117"/>
      <c r="D933" s="117"/>
      <c r="E933" s="117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</row>
    <row r="934" spans="2:18">
      <c r="B934" s="117"/>
      <c r="C934" s="117"/>
      <c r="D934" s="117"/>
      <c r="E934" s="117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</row>
    <row r="935" spans="2:18">
      <c r="B935" s="117"/>
      <c r="C935" s="117"/>
      <c r="D935" s="117"/>
      <c r="E935" s="117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</row>
    <row r="936" spans="2:18">
      <c r="B936" s="117"/>
      <c r="C936" s="117"/>
      <c r="D936" s="117"/>
      <c r="E936" s="117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</row>
    <row r="937" spans="2:18">
      <c r="B937" s="117"/>
      <c r="C937" s="117"/>
      <c r="D937" s="117"/>
      <c r="E937" s="117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</row>
    <row r="938" spans="2:18">
      <c r="B938" s="117"/>
      <c r="C938" s="117"/>
      <c r="D938" s="117"/>
      <c r="E938" s="117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</row>
    <row r="939" spans="2:18">
      <c r="B939" s="117"/>
      <c r="C939" s="117"/>
      <c r="D939" s="117"/>
      <c r="E939" s="117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</row>
    <row r="940" spans="2:18">
      <c r="B940" s="117"/>
      <c r="C940" s="117"/>
      <c r="D940" s="117"/>
      <c r="E940" s="117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</row>
    <row r="941" spans="2:18">
      <c r="B941" s="117"/>
      <c r="C941" s="117"/>
      <c r="D941" s="117"/>
      <c r="E941" s="117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</row>
    <row r="942" spans="2:18">
      <c r="B942" s="117"/>
      <c r="C942" s="117"/>
      <c r="D942" s="117"/>
      <c r="E942" s="117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</row>
    <row r="943" spans="2:18">
      <c r="B943" s="117"/>
      <c r="C943" s="117"/>
      <c r="D943" s="117"/>
      <c r="E943" s="117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</row>
    <row r="944" spans="2:18">
      <c r="B944" s="117"/>
      <c r="C944" s="117"/>
      <c r="D944" s="117"/>
      <c r="E944" s="117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</row>
    <row r="945" spans="2:18">
      <c r="B945" s="117"/>
      <c r="C945" s="117"/>
      <c r="D945" s="117"/>
      <c r="E945" s="117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</row>
    <row r="946" spans="2:18">
      <c r="B946" s="117"/>
      <c r="C946" s="117"/>
      <c r="D946" s="117"/>
      <c r="E946" s="117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</row>
    <row r="947" spans="2:18">
      <c r="B947" s="117"/>
      <c r="C947" s="117"/>
      <c r="D947" s="117"/>
      <c r="E947" s="117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</row>
    <row r="948" spans="2:18">
      <c r="B948" s="117"/>
      <c r="C948" s="117"/>
      <c r="D948" s="117"/>
      <c r="E948" s="117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</row>
    <row r="949" spans="2:18">
      <c r="B949" s="117"/>
      <c r="C949" s="117"/>
      <c r="D949" s="117"/>
      <c r="E949" s="117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</row>
    <row r="950" spans="2:18">
      <c r="B950" s="117"/>
      <c r="C950" s="117"/>
      <c r="D950" s="117"/>
      <c r="E950" s="117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</row>
    <row r="951" spans="2:18">
      <c r="B951" s="117"/>
      <c r="C951" s="117"/>
      <c r="D951" s="117"/>
      <c r="E951" s="117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</row>
    <row r="952" spans="2:18">
      <c r="B952" s="117"/>
      <c r="C952" s="117"/>
      <c r="D952" s="117"/>
      <c r="E952" s="117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</row>
    <row r="953" spans="2:18">
      <c r="B953" s="117"/>
      <c r="C953" s="117"/>
      <c r="D953" s="117"/>
      <c r="E953" s="117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</row>
    <row r="954" spans="2:18">
      <c r="B954" s="117"/>
      <c r="C954" s="117"/>
      <c r="D954" s="117"/>
      <c r="E954" s="117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</row>
    <row r="955" spans="2:18">
      <c r="B955" s="117"/>
      <c r="C955" s="117"/>
      <c r="D955" s="117"/>
      <c r="E955" s="117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</row>
    <row r="956" spans="2:18">
      <c r="B956" s="117"/>
      <c r="C956" s="117"/>
      <c r="D956" s="117"/>
      <c r="E956" s="117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</row>
    <row r="957" spans="2:18">
      <c r="B957" s="117"/>
      <c r="C957" s="117"/>
      <c r="D957" s="117"/>
      <c r="E957" s="117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</row>
    <row r="958" spans="2:18">
      <c r="B958" s="117"/>
      <c r="C958" s="117"/>
      <c r="D958" s="117"/>
      <c r="E958" s="117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</row>
    <row r="959" spans="2:18">
      <c r="B959" s="117"/>
      <c r="C959" s="117"/>
      <c r="D959" s="117"/>
      <c r="E959" s="117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</row>
    <row r="960" spans="2:18">
      <c r="B960" s="117"/>
      <c r="C960" s="117"/>
      <c r="D960" s="117"/>
      <c r="E960" s="117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</row>
    <row r="961" spans="2:18">
      <c r="B961" s="117"/>
      <c r="C961" s="117"/>
      <c r="D961" s="117"/>
      <c r="E961" s="117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</row>
    <row r="962" spans="2:18">
      <c r="B962" s="117"/>
      <c r="C962" s="117"/>
      <c r="D962" s="117"/>
      <c r="E962" s="117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</row>
    <row r="963" spans="2:18">
      <c r="B963" s="117"/>
      <c r="C963" s="117"/>
      <c r="D963" s="117"/>
      <c r="E963" s="117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</row>
    <row r="964" spans="2:18">
      <c r="B964" s="117"/>
      <c r="C964" s="117"/>
      <c r="D964" s="117"/>
      <c r="E964" s="117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</row>
    <row r="965" spans="2:18">
      <c r="B965" s="117"/>
      <c r="C965" s="117"/>
      <c r="D965" s="117"/>
      <c r="E965" s="117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</row>
    <row r="966" spans="2:18">
      <c r="B966" s="117"/>
      <c r="C966" s="117"/>
      <c r="D966" s="117"/>
      <c r="E966" s="117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</row>
    <row r="967" spans="2:18">
      <c r="B967" s="117"/>
      <c r="C967" s="117"/>
      <c r="D967" s="117"/>
      <c r="E967" s="117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</row>
    <row r="968" spans="2:18">
      <c r="B968" s="117"/>
      <c r="C968" s="117"/>
      <c r="D968" s="117"/>
      <c r="E968" s="117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</row>
    <row r="969" spans="2:18">
      <c r="B969" s="117"/>
      <c r="C969" s="117"/>
      <c r="D969" s="117"/>
      <c r="E969" s="117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</row>
    <row r="970" spans="2:18">
      <c r="B970" s="117"/>
      <c r="C970" s="117"/>
      <c r="D970" s="117"/>
      <c r="E970" s="117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</row>
    <row r="971" spans="2:18">
      <c r="B971" s="117"/>
      <c r="C971" s="117"/>
      <c r="D971" s="117"/>
      <c r="E971" s="117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</row>
    <row r="972" spans="2:18">
      <c r="B972" s="117"/>
      <c r="C972" s="117"/>
      <c r="D972" s="117"/>
      <c r="E972" s="117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</row>
    <row r="973" spans="2:18">
      <c r="B973" s="117"/>
      <c r="C973" s="117"/>
      <c r="D973" s="117"/>
      <c r="E973" s="117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</row>
    <row r="974" spans="2:18">
      <c r="B974" s="117"/>
      <c r="C974" s="117"/>
      <c r="D974" s="117"/>
      <c r="E974" s="117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</row>
    <row r="975" spans="2:18">
      <c r="B975" s="117"/>
      <c r="C975" s="117"/>
      <c r="D975" s="117"/>
      <c r="E975" s="117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</row>
    <row r="976" spans="2:18">
      <c r="B976" s="117"/>
      <c r="C976" s="117"/>
      <c r="D976" s="117"/>
      <c r="E976" s="117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</row>
    <row r="977" spans="2:18">
      <c r="B977" s="117"/>
      <c r="C977" s="117"/>
      <c r="D977" s="117"/>
      <c r="E977" s="117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</row>
    <row r="978" spans="2:18">
      <c r="B978" s="117"/>
      <c r="C978" s="117"/>
      <c r="D978" s="117"/>
      <c r="E978" s="117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</row>
    <row r="979" spans="2:18">
      <c r="B979" s="117"/>
      <c r="C979" s="117"/>
      <c r="D979" s="117"/>
      <c r="E979" s="117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</row>
    <row r="980" spans="2:18">
      <c r="B980" s="117"/>
      <c r="C980" s="117"/>
      <c r="D980" s="117"/>
      <c r="E980" s="117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</row>
    <row r="981" spans="2:18">
      <c r="B981" s="117"/>
      <c r="C981" s="117"/>
      <c r="D981" s="117"/>
      <c r="E981" s="117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</row>
    <row r="982" spans="2:18">
      <c r="B982" s="117"/>
      <c r="C982" s="117"/>
      <c r="D982" s="117"/>
      <c r="E982" s="117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</row>
    <row r="983" spans="2:18">
      <c r="B983" s="117"/>
      <c r="C983" s="117"/>
      <c r="D983" s="117"/>
      <c r="E983" s="117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</row>
    <row r="984" spans="2:18">
      <c r="B984" s="117"/>
      <c r="C984" s="117"/>
      <c r="D984" s="117"/>
      <c r="E984" s="117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</row>
    <row r="985" spans="2:18">
      <c r="B985" s="117"/>
      <c r="C985" s="117"/>
      <c r="D985" s="117"/>
      <c r="E985" s="117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</row>
    <row r="986" spans="2:18">
      <c r="B986" s="117"/>
      <c r="C986" s="117"/>
      <c r="D986" s="117"/>
      <c r="E986" s="117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</row>
    <row r="987" spans="2:18">
      <c r="B987" s="117"/>
      <c r="C987" s="117"/>
      <c r="D987" s="117"/>
      <c r="E987" s="117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</row>
    <row r="988" spans="2:18">
      <c r="B988" s="117"/>
      <c r="C988" s="117"/>
      <c r="D988" s="117"/>
      <c r="E988" s="117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</row>
    <row r="989" spans="2:18">
      <c r="B989" s="117"/>
      <c r="C989" s="117"/>
      <c r="D989" s="117"/>
      <c r="E989" s="117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</row>
    <row r="990" spans="2:18">
      <c r="B990" s="117"/>
      <c r="C990" s="117"/>
      <c r="D990" s="117"/>
      <c r="E990" s="117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</row>
    <row r="991" spans="2:18">
      <c r="B991" s="117"/>
      <c r="C991" s="117"/>
      <c r="D991" s="117"/>
      <c r="E991" s="117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</row>
    <row r="992" spans="2:18">
      <c r="B992" s="117"/>
      <c r="C992" s="117"/>
      <c r="D992" s="117"/>
      <c r="E992" s="117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</row>
    <row r="993" spans="2:18">
      <c r="B993" s="117"/>
      <c r="C993" s="117"/>
      <c r="D993" s="117"/>
      <c r="E993" s="117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</row>
    <row r="994" spans="2:18">
      <c r="B994" s="117"/>
      <c r="C994" s="117"/>
      <c r="D994" s="117"/>
      <c r="E994" s="117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</row>
    <row r="995" spans="2:18">
      <c r="B995" s="117"/>
      <c r="C995" s="117"/>
      <c r="D995" s="117"/>
      <c r="E995" s="117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</row>
    <row r="996" spans="2:18">
      <c r="B996" s="117"/>
      <c r="C996" s="117"/>
      <c r="D996" s="117"/>
      <c r="E996" s="117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</row>
    <row r="997" spans="2:18">
      <c r="B997" s="117"/>
      <c r="C997" s="117"/>
      <c r="D997" s="117"/>
      <c r="E997" s="117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</row>
    <row r="998" spans="2:18">
      <c r="B998" s="117"/>
      <c r="C998" s="117"/>
      <c r="D998" s="117"/>
      <c r="E998" s="117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</row>
    <row r="999" spans="2:18">
      <c r="B999" s="117"/>
      <c r="C999" s="117"/>
      <c r="D999" s="117"/>
      <c r="E999" s="117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</row>
    <row r="1000" spans="2:18">
      <c r="B1000" s="117"/>
      <c r="C1000" s="117"/>
      <c r="D1000" s="117"/>
      <c r="E1000" s="117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</row>
    <row r="1001" spans="2:18">
      <c r="B1001" s="117"/>
      <c r="C1001" s="117"/>
      <c r="D1001" s="117"/>
      <c r="E1001" s="117"/>
      <c r="F1001" s="118"/>
      <c r="G1001" s="118"/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  <c r="R1001" s="118"/>
    </row>
    <row r="1002" spans="2:18">
      <c r="B1002" s="117"/>
      <c r="C1002" s="117"/>
      <c r="D1002" s="117"/>
      <c r="E1002" s="117"/>
      <c r="F1002" s="118"/>
      <c r="G1002" s="118"/>
      <c r="H1002" s="118"/>
      <c r="I1002" s="118"/>
      <c r="J1002" s="118"/>
      <c r="K1002" s="118"/>
      <c r="L1002" s="118"/>
      <c r="M1002" s="118"/>
      <c r="N1002" s="118"/>
      <c r="O1002" s="118"/>
      <c r="P1002" s="118"/>
      <c r="Q1002" s="118"/>
      <c r="R1002" s="118"/>
    </row>
    <row r="1003" spans="2:18">
      <c r="B1003" s="117"/>
      <c r="C1003" s="117"/>
      <c r="D1003" s="117"/>
      <c r="E1003" s="117"/>
      <c r="F1003" s="118"/>
      <c r="G1003" s="118"/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  <c r="R1003" s="118"/>
    </row>
    <row r="1004" spans="2:18">
      <c r="B1004" s="117"/>
      <c r="C1004" s="117"/>
      <c r="D1004" s="117"/>
      <c r="E1004" s="117"/>
      <c r="F1004" s="118"/>
      <c r="G1004" s="118"/>
      <c r="H1004" s="118"/>
      <c r="I1004" s="118"/>
      <c r="J1004" s="118"/>
      <c r="K1004" s="118"/>
      <c r="L1004" s="118"/>
      <c r="M1004" s="118"/>
      <c r="N1004" s="118"/>
      <c r="O1004" s="118"/>
      <c r="P1004" s="118"/>
      <c r="Q1004" s="118"/>
      <c r="R1004" s="118"/>
    </row>
    <row r="1005" spans="2:18">
      <c r="B1005" s="117"/>
      <c r="C1005" s="117"/>
      <c r="D1005" s="117"/>
      <c r="E1005" s="117"/>
      <c r="F1005" s="118"/>
      <c r="G1005" s="118"/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  <c r="R1005" s="118"/>
    </row>
    <row r="1006" spans="2:18">
      <c r="B1006" s="117"/>
      <c r="C1006" s="117"/>
      <c r="D1006" s="117"/>
      <c r="E1006" s="117"/>
      <c r="F1006" s="118"/>
      <c r="G1006" s="118"/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</row>
    <row r="1007" spans="2:18">
      <c r="B1007" s="117"/>
      <c r="C1007" s="117"/>
      <c r="D1007" s="117"/>
      <c r="E1007" s="117"/>
      <c r="F1007" s="118"/>
      <c r="G1007" s="118"/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</row>
    <row r="1008" spans="2:18">
      <c r="B1008" s="117"/>
      <c r="C1008" s="117"/>
      <c r="D1008" s="117"/>
      <c r="E1008" s="117"/>
      <c r="F1008" s="118"/>
      <c r="G1008" s="118"/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</row>
    <row r="1009" spans="2:18">
      <c r="B1009" s="117"/>
      <c r="C1009" s="117"/>
      <c r="D1009" s="117"/>
      <c r="E1009" s="117"/>
      <c r="F1009" s="118"/>
      <c r="G1009" s="118"/>
      <c r="H1009" s="118"/>
      <c r="I1009" s="118"/>
      <c r="J1009" s="118"/>
      <c r="K1009" s="118"/>
      <c r="L1009" s="118"/>
      <c r="M1009" s="118"/>
      <c r="N1009" s="118"/>
      <c r="O1009" s="118"/>
      <c r="P1009" s="118"/>
      <c r="Q1009" s="118"/>
      <c r="R1009" s="118"/>
    </row>
    <row r="1010" spans="2:18">
      <c r="B1010" s="117"/>
      <c r="C1010" s="117"/>
      <c r="D1010" s="117"/>
      <c r="E1010" s="117"/>
      <c r="F1010" s="118"/>
      <c r="G1010" s="118"/>
      <c r="H1010" s="118"/>
      <c r="I1010" s="118"/>
      <c r="J1010" s="118"/>
      <c r="K1010" s="118"/>
      <c r="L1010" s="118"/>
      <c r="M1010" s="118"/>
      <c r="N1010" s="118"/>
      <c r="O1010" s="118"/>
      <c r="P1010" s="118"/>
      <c r="Q1010" s="118"/>
      <c r="R1010" s="118"/>
    </row>
    <row r="1011" spans="2:18">
      <c r="B1011" s="117"/>
      <c r="C1011" s="117"/>
      <c r="D1011" s="117"/>
      <c r="E1011" s="117"/>
      <c r="F1011" s="118"/>
      <c r="G1011" s="118"/>
      <c r="H1011" s="118"/>
      <c r="I1011" s="118"/>
      <c r="J1011" s="118"/>
      <c r="K1011" s="118"/>
      <c r="L1011" s="118"/>
      <c r="M1011" s="118"/>
      <c r="N1011" s="118"/>
      <c r="O1011" s="118"/>
      <c r="P1011" s="118"/>
      <c r="Q1011" s="118"/>
      <c r="R1011" s="118"/>
    </row>
    <row r="1012" spans="2:18">
      <c r="B1012" s="117"/>
      <c r="C1012" s="117"/>
      <c r="D1012" s="117"/>
      <c r="E1012" s="117"/>
      <c r="F1012" s="118"/>
      <c r="G1012" s="118"/>
      <c r="H1012" s="118"/>
      <c r="I1012" s="118"/>
      <c r="J1012" s="118"/>
      <c r="K1012" s="118"/>
      <c r="L1012" s="118"/>
      <c r="M1012" s="118"/>
      <c r="N1012" s="118"/>
      <c r="O1012" s="118"/>
      <c r="P1012" s="118"/>
      <c r="Q1012" s="118"/>
      <c r="R1012" s="118"/>
    </row>
    <row r="1013" spans="2:18">
      <c r="B1013" s="117"/>
      <c r="C1013" s="117"/>
      <c r="D1013" s="117"/>
      <c r="E1013" s="117"/>
      <c r="F1013" s="118"/>
      <c r="G1013" s="118"/>
      <c r="H1013" s="118"/>
      <c r="I1013" s="118"/>
      <c r="J1013" s="118"/>
      <c r="K1013" s="118"/>
      <c r="L1013" s="118"/>
      <c r="M1013" s="118"/>
      <c r="N1013" s="118"/>
      <c r="O1013" s="118"/>
      <c r="P1013" s="118"/>
      <c r="Q1013" s="118"/>
      <c r="R1013" s="118"/>
    </row>
    <row r="1014" spans="2:18">
      <c r="B1014" s="117"/>
      <c r="C1014" s="117"/>
      <c r="D1014" s="117"/>
      <c r="E1014" s="117"/>
      <c r="F1014" s="118"/>
      <c r="G1014" s="118"/>
      <c r="H1014" s="118"/>
      <c r="I1014" s="118"/>
      <c r="J1014" s="118"/>
      <c r="K1014" s="118"/>
      <c r="L1014" s="118"/>
      <c r="M1014" s="118"/>
      <c r="N1014" s="118"/>
      <c r="O1014" s="118"/>
      <c r="P1014" s="118"/>
      <c r="Q1014" s="118"/>
      <c r="R1014" s="118"/>
    </row>
    <row r="1015" spans="2:18">
      <c r="B1015" s="117"/>
      <c r="C1015" s="117"/>
      <c r="D1015" s="117"/>
      <c r="E1015" s="117"/>
      <c r="F1015" s="118"/>
      <c r="G1015" s="118"/>
      <c r="H1015" s="118"/>
      <c r="I1015" s="118"/>
      <c r="J1015" s="118"/>
      <c r="K1015" s="118"/>
      <c r="L1015" s="118"/>
      <c r="M1015" s="118"/>
      <c r="N1015" s="118"/>
      <c r="O1015" s="118"/>
      <c r="P1015" s="118"/>
      <c r="Q1015" s="118"/>
      <c r="R1015" s="118"/>
    </row>
    <row r="1016" spans="2:18">
      <c r="B1016" s="117"/>
      <c r="C1016" s="117"/>
      <c r="D1016" s="117"/>
      <c r="E1016" s="117"/>
      <c r="F1016" s="118"/>
      <c r="G1016" s="118"/>
      <c r="H1016" s="118"/>
      <c r="I1016" s="118"/>
      <c r="J1016" s="118"/>
      <c r="K1016" s="118"/>
      <c r="L1016" s="118"/>
      <c r="M1016" s="118"/>
      <c r="N1016" s="118"/>
      <c r="O1016" s="118"/>
      <c r="P1016" s="118"/>
      <c r="Q1016" s="118"/>
      <c r="R1016" s="118"/>
    </row>
    <row r="1017" spans="2:18">
      <c r="B1017" s="117"/>
      <c r="C1017" s="117"/>
      <c r="D1017" s="117"/>
      <c r="E1017" s="117"/>
      <c r="F1017" s="118"/>
      <c r="G1017" s="118"/>
      <c r="H1017" s="118"/>
      <c r="I1017" s="118"/>
      <c r="J1017" s="118"/>
      <c r="K1017" s="118"/>
      <c r="L1017" s="118"/>
      <c r="M1017" s="118"/>
      <c r="N1017" s="118"/>
      <c r="O1017" s="118"/>
      <c r="P1017" s="118"/>
      <c r="Q1017" s="118"/>
      <c r="R1017" s="118"/>
    </row>
    <row r="1018" spans="2:18">
      <c r="B1018" s="117"/>
      <c r="C1018" s="117"/>
      <c r="D1018" s="117"/>
      <c r="E1018" s="117"/>
      <c r="F1018" s="118"/>
      <c r="G1018" s="118"/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  <c r="R1018" s="118"/>
    </row>
    <row r="1019" spans="2:18">
      <c r="B1019" s="117"/>
      <c r="C1019" s="117"/>
      <c r="D1019" s="117"/>
      <c r="E1019" s="117"/>
      <c r="F1019" s="118"/>
      <c r="G1019" s="118"/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</row>
    <row r="1020" spans="2:18">
      <c r="B1020" s="117"/>
      <c r="C1020" s="117"/>
      <c r="D1020" s="117"/>
      <c r="E1020" s="117"/>
      <c r="F1020" s="118"/>
      <c r="G1020" s="118"/>
      <c r="H1020" s="118"/>
      <c r="I1020" s="118"/>
      <c r="J1020" s="118"/>
      <c r="K1020" s="118"/>
      <c r="L1020" s="118"/>
      <c r="M1020" s="118"/>
      <c r="N1020" s="118"/>
      <c r="O1020" s="118"/>
      <c r="P1020" s="118"/>
      <c r="Q1020" s="118"/>
      <c r="R1020" s="118"/>
    </row>
    <row r="1021" spans="2:18">
      <c r="B1021" s="117"/>
      <c r="C1021" s="117"/>
      <c r="D1021" s="117"/>
      <c r="E1021" s="117"/>
      <c r="F1021" s="118"/>
      <c r="G1021" s="118"/>
      <c r="H1021" s="118"/>
      <c r="I1021" s="118"/>
      <c r="J1021" s="118"/>
      <c r="K1021" s="118"/>
      <c r="L1021" s="118"/>
      <c r="M1021" s="118"/>
      <c r="N1021" s="118"/>
      <c r="O1021" s="118"/>
      <c r="P1021" s="118"/>
      <c r="Q1021" s="118"/>
      <c r="R1021" s="118"/>
    </row>
    <row r="1022" spans="2:18">
      <c r="B1022" s="117"/>
      <c r="C1022" s="117"/>
      <c r="D1022" s="117"/>
      <c r="E1022" s="117"/>
      <c r="F1022" s="118"/>
      <c r="G1022" s="118"/>
      <c r="H1022" s="118"/>
      <c r="I1022" s="118"/>
      <c r="J1022" s="118"/>
      <c r="K1022" s="118"/>
      <c r="L1022" s="118"/>
      <c r="M1022" s="118"/>
      <c r="N1022" s="118"/>
      <c r="O1022" s="118"/>
      <c r="P1022" s="118"/>
      <c r="Q1022" s="118"/>
      <c r="R1022" s="118"/>
    </row>
    <row r="1023" spans="2:18">
      <c r="B1023" s="117"/>
      <c r="C1023" s="117"/>
      <c r="D1023" s="117"/>
      <c r="E1023" s="117"/>
      <c r="F1023" s="118"/>
      <c r="G1023" s="118"/>
      <c r="H1023" s="118"/>
      <c r="I1023" s="118"/>
      <c r="J1023" s="118"/>
      <c r="K1023" s="118"/>
      <c r="L1023" s="118"/>
      <c r="M1023" s="118"/>
      <c r="N1023" s="118"/>
      <c r="O1023" s="118"/>
      <c r="P1023" s="118"/>
      <c r="Q1023" s="118"/>
      <c r="R1023" s="118"/>
    </row>
    <row r="1024" spans="2:18">
      <c r="B1024" s="117"/>
      <c r="C1024" s="117"/>
      <c r="D1024" s="117"/>
      <c r="E1024" s="117"/>
      <c r="F1024" s="118"/>
      <c r="G1024" s="118"/>
      <c r="H1024" s="118"/>
      <c r="I1024" s="118"/>
      <c r="J1024" s="118"/>
      <c r="K1024" s="118"/>
      <c r="L1024" s="118"/>
      <c r="M1024" s="118"/>
      <c r="N1024" s="118"/>
      <c r="O1024" s="118"/>
      <c r="P1024" s="118"/>
      <c r="Q1024" s="118"/>
      <c r="R1024" s="118"/>
    </row>
    <row r="1025" spans="2:18">
      <c r="B1025" s="117"/>
      <c r="C1025" s="117"/>
      <c r="D1025" s="117"/>
      <c r="E1025" s="117"/>
      <c r="F1025" s="118"/>
      <c r="G1025" s="118"/>
      <c r="H1025" s="118"/>
      <c r="I1025" s="118"/>
      <c r="J1025" s="118"/>
      <c r="K1025" s="118"/>
      <c r="L1025" s="118"/>
      <c r="M1025" s="118"/>
      <c r="N1025" s="118"/>
      <c r="O1025" s="118"/>
      <c r="P1025" s="118"/>
      <c r="Q1025" s="118"/>
      <c r="R1025" s="118"/>
    </row>
    <row r="1026" spans="2:18">
      <c r="B1026" s="117"/>
      <c r="C1026" s="117"/>
      <c r="D1026" s="117"/>
      <c r="E1026" s="117"/>
      <c r="F1026" s="118"/>
      <c r="G1026" s="118"/>
      <c r="H1026" s="118"/>
      <c r="I1026" s="118"/>
      <c r="J1026" s="118"/>
      <c r="K1026" s="118"/>
      <c r="L1026" s="118"/>
      <c r="M1026" s="118"/>
      <c r="N1026" s="118"/>
      <c r="O1026" s="118"/>
      <c r="P1026" s="118"/>
      <c r="Q1026" s="118"/>
      <c r="R1026" s="118"/>
    </row>
    <row r="1027" spans="2:18">
      <c r="B1027" s="117"/>
      <c r="C1027" s="117"/>
      <c r="D1027" s="117"/>
      <c r="E1027" s="117"/>
      <c r="F1027" s="118"/>
      <c r="G1027" s="118"/>
      <c r="H1027" s="118"/>
      <c r="I1027" s="118"/>
      <c r="J1027" s="118"/>
      <c r="K1027" s="118"/>
      <c r="L1027" s="118"/>
      <c r="M1027" s="118"/>
      <c r="N1027" s="118"/>
      <c r="O1027" s="118"/>
      <c r="P1027" s="118"/>
      <c r="Q1027" s="118"/>
      <c r="R1027" s="118"/>
    </row>
    <row r="1028" spans="2:18">
      <c r="B1028" s="117"/>
      <c r="C1028" s="117"/>
      <c r="D1028" s="117"/>
      <c r="E1028" s="117"/>
      <c r="F1028" s="118"/>
      <c r="G1028" s="118"/>
      <c r="H1028" s="118"/>
      <c r="I1028" s="118"/>
      <c r="J1028" s="118"/>
      <c r="K1028" s="118"/>
      <c r="L1028" s="118"/>
      <c r="M1028" s="118"/>
      <c r="N1028" s="118"/>
      <c r="O1028" s="118"/>
      <c r="P1028" s="118"/>
      <c r="Q1028" s="118"/>
      <c r="R1028" s="118"/>
    </row>
    <row r="1029" spans="2:18">
      <c r="B1029" s="117"/>
      <c r="C1029" s="117"/>
      <c r="D1029" s="117"/>
      <c r="E1029" s="117"/>
      <c r="F1029" s="118"/>
      <c r="G1029" s="118"/>
      <c r="H1029" s="118"/>
      <c r="I1029" s="118"/>
      <c r="J1029" s="118"/>
      <c r="K1029" s="118"/>
      <c r="L1029" s="118"/>
      <c r="M1029" s="118"/>
      <c r="N1029" s="118"/>
      <c r="O1029" s="118"/>
      <c r="P1029" s="118"/>
      <c r="Q1029" s="118"/>
      <c r="R1029" s="118"/>
    </row>
    <row r="1030" spans="2:18">
      <c r="B1030" s="117"/>
      <c r="C1030" s="117"/>
      <c r="D1030" s="117"/>
      <c r="E1030" s="117"/>
      <c r="F1030" s="118"/>
      <c r="G1030" s="118"/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</row>
    <row r="1031" spans="2:18">
      <c r="B1031" s="117"/>
      <c r="C1031" s="117"/>
      <c r="D1031" s="117"/>
      <c r="E1031" s="117"/>
      <c r="F1031" s="118"/>
      <c r="G1031" s="118"/>
      <c r="H1031" s="118"/>
      <c r="I1031" s="118"/>
      <c r="J1031" s="118"/>
      <c r="K1031" s="118"/>
      <c r="L1031" s="118"/>
      <c r="M1031" s="118"/>
      <c r="N1031" s="118"/>
      <c r="O1031" s="118"/>
      <c r="P1031" s="118"/>
      <c r="Q1031" s="118"/>
      <c r="R1031" s="118"/>
    </row>
    <row r="1032" spans="2:18">
      <c r="B1032" s="117"/>
      <c r="C1032" s="117"/>
      <c r="D1032" s="117"/>
      <c r="E1032" s="117"/>
      <c r="F1032" s="118"/>
      <c r="G1032" s="118"/>
      <c r="H1032" s="118"/>
      <c r="I1032" s="118"/>
      <c r="J1032" s="118"/>
      <c r="K1032" s="118"/>
      <c r="L1032" s="118"/>
      <c r="M1032" s="118"/>
      <c r="N1032" s="118"/>
      <c r="O1032" s="118"/>
      <c r="P1032" s="118"/>
      <c r="Q1032" s="118"/>
      <c r="R1032" s="118"/>
    </row>
    <row r="1033" spans="2:18">
      <c r="B1033" s="117"/>
      <c r="C1033" s="117"/>
      <c r="D1033" s="117"/>
      <c r="E1033" s="117"/>
      <c r="F1033" s="118"/>
      <c r="G1033" s="118"/>
      <c r="H1033" s="118"/>
      <c r="I1033" s="118"/>
      <c r="J1033" s="118"/>
      <c r="K1033" s="118"/>
      <c r="L1033" s="118"/>
      <c r="M1033" s="118"/>
      <c r="N1033" s="118"/>
      <c r="O1033" s="118"/>
      <c r="P1033" s="118"/>
      <c r="Q1033" s="118"/>
      <c r="R1033" s="118"/>
    </row>
    <row r="1034" spans="2:18">
      <c r="B1034" s="117"/>
      <c r="C1034" s="117"/>
      <c r="D1034" s="117"/>
      <c r="E1034" s="117"/>
      <c r="F1034" s="118"/>
      <c r="G1034" s="118"/>
      <c r="H1034" s="118"/>
      <c r="I1034" s="118"/>
      <c r="J1034" s="118"/>
      <c r="K1034" s="118"/>
      <c r="L1034" s="118"/>
      <c r="M1034" s="118"/>
      <c r="N1034" s="118"/>
      <c r="O1034" s="118"/>
      <c r="P1034" s="118"/>
      <c r="Q1034" s="118"/>
      <c r="R1034" s="118"/>
    </row>
    <row r="1035" spans="2:18">
      <c r="B1035" s="117"/>
      <c r="C1035" s="117"/>
      <c r="D1035" s="117"/>
      <c r="E1035" s="117"/>
      <c r="F1035" s="118"/>
      <c r="G1035" s="118"/>
      <c r="H1035" s="118"/>
      <c r="I1035" s="118"/>
      <c r="J1035" s="118"/>
      <c r="K1035" s="118"/>
      <c r="L1035" s="118"/>
      <c r="M1035" s="118"/>
      <c r="N1035" s="118"/>
      <c r="O1035" s="118"/>
      <c r="P1035" s="118"/>
      <c r="Q1035" s="118"/>
      <c r="R1035" s="118"/>
    </row>
    <row r="1036" spans="2:18">
      <c r="B1036" s="117"/>
      <c r="C1036" s="117"/>
      <c r="D1036" s="117"/>
      <c r="E1036" s="117"/>
      <c r="F1036" s="118"/>
      <c r="G1036" s="118"/>
      <c r="H1036" s="118"/>
      <c r="I1036" s="118"/>
      <c r="J1036" s="118"/>
      <c r="K1036" s="118"/>
      <c r="L1036" s="118"/>
      <c r="M1036" s="118"/>
      <c r="N1036" s="118"/>
      <c r="O1036" s="118"/>
      <c r="P1036" s="118"/>
      <c r="Q1036" s="118"/>
      <c r="R1036" s="118"/>
    </row>
    <row r="1037" spans="2:18">
      <c r="B1037" s="117"/>
      <c r="C1037" s="117"/>
      <c r="D1037" s="117"/>
      <c r="E1037" s="117"/>
      <c r="F1037" s="118"/>
      <c r="G1037" s="118"/>
      <c r="H1037" s="118"/>
      <c r="I1037" s="118"/>
      <c r="J1037" s="118"/>
      <c r="K1037" s="118"/>
      <c r="L1037" s="118"/>
      <c r="M1037" s="118"/>
      <c r="N1037" s="118"/>
      <c r="O1037" s="118"/>
      <c r="P1037" s="118"/>
      <c r="Q1037" s="118"/>
      <c r="R1037" s="118"/>
    </row>
    <row r="1038" spans="2:18">
      <c r="B1038" s="117"/>
      <c r="C1038" s="117"/>
      <c r="D1038" s="117"/>
      <c r="E1038" s="117"/>
      <c r="F1038" s="118"/>
      <c r="G1038" s="118"/>
      <c r="H1038" s="118"/>
      <c r="I1038" s="118"/>
      <c r="J1038" s="118"/>
      <c r="K1038" s="118"/>
      <c r="L1038" s="118"/>
      <c r="M1038" s="118"/>
      <c r="N1038" s="118"/>
      <c r="O1038" s="118"/>
      <c r="P1038" s="118"/>
      <c r="Q1038" s="118"/>
      <c r="R1038" s="118"/>
    </row>
    <row r="1039" spans="2:18">
      <c r="B1039" s="117"/>
      <c r="C1039" s="117"/>
      <c r="D1039" s="117"/>
      <c r="E1039" s="117"/>
      <c r="F1039" s="118"/>
      <c r="G1039" s="118"/>
      <c r="H1039" s="118"/>
      <c r="I1039" s="118"/>
      <c r="J1039" s="118"/>
      <c r="K1039" s="118"/>
      <c r="L1039" s="118"/>
      <c r="M1039" s="118"/>
      <c r="N1039" s="118"/>
      <c r="O1039" s="118"/>
      <c r="P1039" s="118"/>
      <c r="Q1039" s="118"/>
      <c r="R1039" s="118"/>
    </row>
    <row r="1040" spans="2:18">
      <c r="B1040" s="117"/>
      <c r="C1040" s="117"/>
      <c r="D1040" s="117"/>
      <c r="E1040" s="117"/>
      <c r="F1040" s="118"/>
      <c r="G1040" s="118"/>
      <c r="H1040" s="118"/>
      <c r="I1040" s="118"/>
      <c r="J1040" s="118"/>
      <c r="K1040" s="118"/>
      <c r="L1040" s="118"/>
      <c r="M1040" s="118"/>
      <c r="N1040" s="118"/>
      <c r="O1040" s="118"/>
      <c r="P1040" s="118"/>
      <c r="Q1040" s="118"/>
      <c r="R1040" s="118"/>
    </row>
    <row r="1041" spans="2:18">
      <c r="B1041" s="117"/>
      <c r="C1041" s="117"/>
      <c r="D1041" s="117"/>
      <c r="E1041" s="117"/>
      <c r="F1041" s="118"/>
      <c r="G1041" s="118"/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</row>
    <row r="1042" spans="2:18">
      <c r="B1042" s="117"/>
      <c r="C1042" s="117"/>
      <c r="D1042" s="117"/>
      <c r="E1042" s="117"/>
      <c r="F1042" s="118"/>
      <c r="G1042" s="118"/>
      <c r="H1042" s="118"/>
      <c r="I1042" s="118"/>
      <c r="J1042" s="118"/>
      <c r="K1042" s="118"/>
      <c r="L1042" s="118"/>
      <c r="M1042" s="118"/>
      <c r="N1042" s="118"/>
      <c r="O1042" s="118"/>
      <c r="P1042" s="118"/>
      <c r="Q1042" s="118"/>
      <c r="R1042" s="118"/>
    </row>
    <row r="1043" spans="2:18">
      <c r="B1043" s="117"/>
      <c r="C1043" s="117"/>
      <c r="D1043" s="117"/>
      <c r="E1043" s="117"/>
      <c r="F1043" s="118"/>
      <c r="G1043" s="118"/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</row>
    <row r="1044" spans="2:18">
      <c r="B1044" s="117"/>
      <c r="C1044" s="117"/>
      <c r="D1044" s="117"/>
      <c r="E1044" s="117"/>
      <c r="F1044" s="118"/>
      <c r="G1044" s="118"/>
      <c r="H1044" s="118"/>
      <c r="I1044" s="118"/>
      <c r="J1044" s="118"/>
      <c r="K1044" s="118"/>
      <c r="L1044" s="118"/>
      <c r="M1044" s="118"/>
      <c r="N1044" s="118"/>
      <c r="O1044" s="118"/>
      <c r="P1044" s="118"/>
      <c r="Q1044" s="118"/>
      <c r="R1044" s="118"/>
    </row>
    <row r="1045" spans="2:18">
      <c r="B1045" s="117"/>
      <c r="C1045" s="117"/>
      <c r="D1045" s="117"/>
      <c r="E1045" s="117"/>
      <c r="F1045" s="118"/>
      <c r="G1045" s="118"/>
      <c r="H1045" s="118"/>
      <c r="I1045" s="118"/>
      <c r="J1045" s="118"/>
      <c r="K1045" s="118"/>
      <c r="L1045" s="118"/>
      <c r="M1045" s="118"/>
      <c r="N1045" s="118"/>
      <c r="O1045" s="118"/>
      <c r="P1045" s="118"/>
      <c r="Q1045" s="118"/>
      <c r="R1045" s="118"/>
    </row>
    <row r="1046" spans="2:18">
      <c r="B1046" s="117"/>
      <c r="C1046" s="117"/>
      <c r="D1046" s="117"/>
      <c r="E1046" s="117"/>
      <c r="F1046" s="118"/>
      <c r="G1046" s="118"/>
      <c r="H1046" s="118"/>
      <c r="I1046" s="118"/>
      <c r="J1046" s="118"/>
      <c r="K1046" s="118"/>
      <c r="L1046" s="118"/>
      <c r="M1046" s="118"/>
      <c r="N1046" s="118"/>
      <c r="O1046" s="118"/>
      <c r="P1046" s="118"/>
      <c r="Q1046" s="118"/>
      <c r="R1046" s="118"/>
    </row>
    <row r="1047" spans="2:18">
      <c r="B1047" s="117"/>
      <c r="C1047" s="117"/>
      <c r="D1047" s="117"/>
      <c r="E1047" s="117"/>
      <c r="F1047" s="118"/>
      <c r="G1047" s="118"/>
      <c r="H1047" s="118"/>
      <c r="I1047" s="118"/>
      <c r="J1047" s="118"/>
      <c r="K1047" s="118"/>
      <c r="L1047" s="118"/>
      <c r="M1047" s="118"/>
      <c r="N1047" s="118"/>
      <c r="O1047" s="118"/>
      <c r="P1047" s="118"/>
      <c r="Q1047" s="118"/>
      <c r="R1047" s="118"/>
    </row>
    <row r="1048" spans="2:18">
      <c r="B1048" s="117"/>
      <c r="C1048" s="117"/>
      <c r="D1048" s="117"/>
      <c r="E1048" s="117"/>
      <c r="F1048" s="118"/>
      <c r="G1048" s="118"/>
      <c r="H1048" s="118"/>
      <c r="I1048" s="118"/>
      <c r="J1048" s="118"/>
      <c r="K1048" s="118"/>
      <c r="L1048" s="118"/>
      <c r="M1048" s="118"/>
      <c r="N1048" s="118"/>
      <c r="O1048" s="118"/>
      <c r="P1048" s="118"/>
      <c r="Q1048" s="118"/>
      <c r="R1048" s="118"/>
    </row>
    <row r="1049" spans="2:18">
      <c r="B1049" s="117"/>
      <c r="C1049" s="117"/>
      <c r="D1049" s="117"/>
      <c r="E1049" s="117"/>
      <c r="F1049" s="118"/>
      <c r="G1049" s="118"/>
      <c r="H1049" s="118"/>
      <c r="I1049" s="118"/>
      <c r="J1049" s="118"/>
      <c r="K1049" s="118"/>
      <c r="L1049" s="118"/>
      <c r="M1049" s="118"/>
      <c r="N1049" s="118"/>
      <c r="O1049" s="118"/>
      <c r="P1049" s="118"/>
      <c r="Q1049" s="118"/>
      <c r="R1049" s="118"/>
    </row>
    <row r="1050" spans="2:18">
      <c r="B1050" s="117"/>
      <c r="C1050" s="117"/>
      <c r="D1050" s="117"/>
      <c r="E1050" s="117"/>
      <c r="F1050" s="118"/>
      <c r="G1050" s="118"/>
      <c r="H1050" s="118"/>
      <c r="I1050" s="118"/>
      <c r="J1050" s="118"/>
      <c r="K1050" s="118"/>
      <c r="L1050" s="118"/>
      <c r="M1050" s="118"/>
      <c r="N1050" s="118"/>
      <c r="O1050" s="118"/>
      <c r="P1050" s="118"/>
      <c r="Q1050" s="118"/>
      <c r="R1050" s="118"/>
    </row>
    <row r="1051" spans="2:18">
      <c r="B1051" s="117"/>
      <c r="C1051" s="117"/>
      <c r="D1051" s="117"/>
      <c r="E1051" s="117"/>
      <c r="F1051" s="118"/>
      <c r="G1051" s="118"/>
      <c r="H1051" s="118"/>
      <c r="I1051" s="118"/>
      <c r="J1051" s="118"/>
      <c r="K1051" s="118"/>
      <c r="L1051" s="118"/>
      <c r="M1051" s="118"/>
      <c r="N1051" s="118"/>
      <c r="O1051" s="118"/>
      <c r="P1051" s="118"/>
      <c r="Q1051" s="118"/>
      <c r="R1051" s="118"/>
    </row>
    <row r="1052" spans="2:18">
      <c r="B1052" s="117"/>
      <c r="C1052" s="117"/>
      <c r="D1052" s="117"/>
      <c r="E1052" s="117"/>
      <c r="F1052" s="118"/>
      <c r="G1052" s="118"/>
      <c r="H1052" s="118"/>
      <c r="I1052" s="118"/>
      <c r="J1052" s="118"/>
      <c r="K1052" s="118"/>
      <c r="L1052" s="118"/>
      <c r="M1052" s="118"/>
      <c r="N1052" s="118"/>
      <c r="O1052" s="118"/>
      <c r="P1052" s="118"/>
      <c r="Q1052" s="118"/>
      <c r="R1052" s="118"/>
    </row>
    <row r="1053" spans="2:18">
      <c r="B1053" s="117"/>
      <c r="C1053" s="117"/>
      <c r="D1053" s="117"/>
      <c r="E1053" s="117"/>
      <c r="F1053" s="118"/>
      <c r="G1053" s="118"/>
      <c r="H1053" s="118"/>
      <c r="I1053" s="118"/>
      <c r="J1053" s="118"/>
      <c r="K1053" s="118"/>
      <c r="L1053" s="118"/>
      <c r="M1053" s="118"/>
      <c r="N1053" s="118"/>
      <c r="O1053" s="118"/>
      <c r="P1053" s="118"/>
      <c r="Q1053" s="118"/>
      <c r="R1053" s="118"/>
    </row>
    <row r="1054" spans="2:18">
      <c r="B1054" s="117"/>
      <c r="C1054" s="117"/>
      <c r="D1054" s="117"/>
      <c r="E1054" s="117"/>
      <c r="F1054" s="118"/>
      <c r="G1054" s="118"/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</row>
    <row r="1055" spans="2:18">
      <c r="B1055" s="117"/>
      <c r="C1055" s="117"/>
      <c r="D1055" s="117"/>
      <c r="E1055" s="117"/>
      <c r="F1055" s="118"/>
      <c r="G1055" s="118"/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</row>
    <row r="1056" spans="2:18">
      <c r="B1056" s="117"/>
      <c r="C1056" s="117"/>
      <c r="D1056" s="117"/>
      <c r="E1056" s="117"/>
      <c r="F1056" s="118"/>
      <c r="G1056" s="118"/>
      <c r="H1056" s="118"/>
      <c r="I1056" s="118"/>
      <c r="J1056" s="118"/>
      <c r="K1056" s="118"/>
      <c r="L1056" s="118"/>
      <c r="M1056" s="118"/>
      <c r="N1056" s="118"/>
      <c r="O1056" s="118"/>
      <c r="P1056" s="118"/>
      <c r="Q1056" s="118"/>
      <c r="R1056" s="118"/>
    </row>
    <row r="1057" spans="2:18">
      <c r="B1057" s="117"/>
      <c r="C1057" s="117"/>
      <c r="D1057" s="117"/>
      <c r="E1057" s="117"/>
      <c r="F1057" s="118"/>
      <c r="G1057" s="118"/>
      <c r="H1057" s="118"/>
      <c r="I1057" s="118"/>
      <c r="J1057" s="118"/>
      <c r="K1057" s="118"/>
      <c r="L1057" s="118"/>
      <c r="M1057" s="118"/>
      <c r="N1057" s="118"/>
      <c r="O1057" s="118"/>
      <c r="P1057" s="118"/>
      <c r="Q1057" s="118"/>
      <c r="R1057" s="118"/>
    </row>
    <row r="1058" spans="2:18">
      <c r="B1058" s="117"/>
      <c r="C1058" s="117"/>
      <c r="D1058" s="117"/>
      <c r="E1058" s="117"/>
      <c r="F1058" s="118"/>
      <c r="G1058" s="118"/>
      <c r="H1058" s="118"/>
      <c r="I1058" s="118"/>
      <c r="J1058" s="118"/>
      <c r="K1058" s="118"/>
      <c r="L1058" s="118"/>
      <c r="M1058" s="118"/>
      <c r="N1058" s="118"/>
      <c r="O1058" s="118"/>
      <c r="P1058" s="118"/>
      <c r="Q1058" s="118"/>
      <c r="R1058" s="118"/>
    </row>
    <row r="1059" spans="2:18">
      <c r="B1059" s="117"/>
      <c r="C1059" s="117"/>
      <c r="D1059" s="117"/>
      <c r="E1059" s="117"/>
      <c r="F1059" s="118"/>
      <c r="G1059" s="118"/>
      <c r="H1059" s="118"/>
      <c r="I1059" s="118"/>
      <c r="J1059" s="118"/>
      <c r="K1059" s="118"/>
      <c r="L1059" s="118"/>
      <c r="M1059" s="118"/>
      <c r="N1059" s="118"/>
      <c r="O1059" s="118"/>
      <c r="P1059" s="118"/>
      <c r="Q1059" s="118"/>
      <c r="R1059" s="118"/>
    </row>
    <row r="1060" spans="2:18">
      <c r="B1060" s="117"/>
      <c r="C1060" s="117"/>
      <c r="D1060" s="117"/>
      <c r="E1060" s="117"/>
      <c r="F1060" s="118"/>
      <c r="G1060" s="118"/>
      <c r="H1060" s="118"/>
      <c r="I1060" s="118"/>
      <c r="J1060" s="118"/>
      <c r="K1060" s="118"/>
      <c r="L1060" s="118"/>
      <c r="M1060" s="118"/>
      <c r="N1060" s="118"/>
      <c r="O1060" s="118"/>
      <c r="P1060" s="118"/>
      <c r="Q1060" s="118"/>
      <c r="R1060" s="118"/>
    </row>
    <row r="1061" spans="2:18">
      <c r="B1061" s="117"/>
      <c r="C1061" s="117"/>
      <c r="D1061" s="117"/>
      <c r="E1061" s="117"/>
      <c r="F1061" s="118"/>
      <c r="G1061" s="118"/>
      <c r="H1061" s="118"/>
      <c r="I1061" s="118"/>
      <c r="J1061" s="118"/>
      <c r="K1061" s="118"/>
      <c r="L1061" s="118"/>
      <c r="M1061" s="118"/>
      <c r="N1061" s="118"/>
      <c r="O1061" s="118"/>
      <c r="P1061" s="118"/>
      <c r="Q1061" s="118"/>
      <c r="R1061" s="118"/>
    </row>
    <row r="1062" spans="2:18">
      <c r="B1062" s="117"/>
      <c r="C1062" s="117"/>
      <c r="D1062" s="117"/>
      <c r="E1062" s="117"/>
      <c r="F1062" s="118"/>
      <c r="G1062" s="118"/>
      <c r="H1062" s="118"/>
      <c r="I1062" s="118"/>
      <c r="J1062" s="118"/>
      <c r="K1062" s="118"/>
      <c r="L1062" s="118"/>
      <c r="M1062" s="118"/>
      <c r="N1062" s="118"/>
      <c r="O1062" s="118"/>
      <c r="P1062" s="118"/>
      <c r="Q1062" s="118"/>
      <c r="R1062" s="118"/>
    </row>
    <row r="1063" spans="2:18">
      <c r="B1063" s="117"/>
      <c r="C1063" s="117"/>
      <c r="D1063" s="117"/>
      <c r="E1063" s="117"/>
      <c r="F1063" s="118"/>
      <c r="G1063" s="118"/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</row>
    <row r="1064" spans="2:18">
      <c r="B1064" s="117"/>
      <c r="C1064" s="117"/>
      <c r="D1064" s="117"/>
      <c r="E1064" s="117"/>
      <c r="F1064" s="118"/>
      <c r="G1064" s="118"/>
      <c r="H1064" s="118"/>
      <c r="I1064" s="118"/>
      <c r="J1064" s="118"/>
      <c r="K1064" s="118"/>
      <c r="L1064" s="118"/>
      <c r="M1064" s="118"/>
      <c r="N1064" s="118"/>
      <c r="O1064" s="118"/>
      <c r="P1064" s="118"/>
      <c r="Q1064" s="118"/>
      <c r="R1064" s="118"/>
    </row>
    <row r="1065" spans="2:18">
      <c r="B1065" s="117"/>
      <c r="C1065" s="117"/>
      <c r="D1065" s="117"/>
      <c r="E1065" s="117"/>
      <c r="F1065" s="118"/>
      <c r="G1065" s="118"/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</row>
    <row r="1066" spans="2:18">
      <c r="B1066" s="117"/>
      <c r="C1066" s="117"/>
      <c r="D1066" s="117"/>
      <c r="E1066" s="117"/>
      <c r="F1066" s="118"/>
      <c r="G1066" s="118"/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</row>
  </sheetData>
  <sheetProtection sheet="1" objects="1" scenarios="1"/>
  <mergeCells count="1">
    <mergeCell ref="B6:R6"/>
  </mergeCells>
  <phoneticPr fontId="3" type="noConversion"/>
  <conditionalFormatting sqref="B11:B12 B32:B33">
    <cfRule type="cellIs" dxfId="60" priority="255" operator="equal">
      <formula>"NR3"</formula>
    </cfRule>
  </conditionalFormatting>
  <conditionalFormatting sqref="B116:B119 B197:B198">
    <cfRule type="cellIs" dxfId="59" priority="18" operator="equal">
      <formula>"NR3"</formula>
    </cfRule>
  </conditionalFormatting>
  <conditionalFormatting sqref="B202">
    <cfRule type="cellIs" dxfId="58" priority="13" operator="equal">
      <formula>"NR3"</formula>
    </cfRule>
  </conditionalFormatting>
  <conditionalFormatting sqref="B13:B26">
    <cfRule type="cellIs" dxfId="57" priority="62" operator="equal">
      <formula>"NR3"</formula>
    </cfRule>
  </conditionalFormatting>
  <conditionalFormatting sqref="B27:B30">
    <cfRule type="cellIs" dxfId="56" priority="61" operator="equal">
      <formula>"NR3"</formula>
    </cfRule>
  </conditionalFormatting>
  <conditionalFormatting sqref="B31">
    <cfRule type="cellIs" dxfId="55" priority="60" operator="equal">
      <formula>"NR3"</formula>
    </cfRule>
  </conditionalFormatting>
  <conditionalFormatting sqref="B41:B46 B115:B116 B215 B221:B228 B98:B101 B49:B76 B120:B209">
    <cfRule type="cellIs" dxfId="54" priority="59" operator="equal">
      <formula>"NR3"</formula>
    </cfRule>
  </conditionalFormatting>
  <conditionalFormatting sqref="B34 B91:B93 B112 B119:B120 B136:B138 B57:B58 B77:B80 B103:B104 B66:B70 B73:B75 B84:B89">
    <cfRule type="cellIs" dxfId="53" priority="58" operator="equal">
      <formula>"NR3"</formula>
    </cfRule>
  </conditionalFormatting>
  <conditionalFormatting sqref="B103:B106 B113:B114">
    <cfRule type="cellIs" dxfId="52" priority="57" operator="equal">
      <formula>"NR3"</formula>
    </cfRule>
  </conditionalFormatting>
  <conditionalFormatting sqref="B206:B209">
    <cfRule type="cellIs" dxfId="51" priority="56" operator="equal">
      <formula>"NR3"</formula>
    </cfRule>
  </conditionalFormatting>
  <conditionalFormatting sqref="B144:B145">
    <cfRule type="cellIs" dxfId="50" priority="55" operator="equal">
      <formula>"NR3"</formula>
    </cfRule>
  </conditionalFormatting>
  <conditionalFormatting sqref="B35">
    <cfRule type="cellIs" dxfId="49" priority="54" operator="equal">
      <formula>"NR3"</formula>
    </cfRule>
  </conditionalFormatting>
  <conditionalFormatting sqref="B133">
    <cfRule type="cellIs" dxfId="48" priority="51" operator="equal">
      <formula>2958465</formula>
    </cfRule>
    <cfRule type="cellIs" dxfId="47" priority="52" operator="equal">
      <formula>"NR3"</formula>
    </cfRule>
    <cfRule type="cellIs" dxfId="46" priority="53" operator="equal">
      <formula>"דירוג פנימי"</formula>
    </cfRule>
  </conditionalFormatting>
  <conditionalFormatting sqref="B133">
    <cfRule type="cellIs" dxfId="45" priority="50" operator="equal">
      <formula>2958465</formula>
    </cfRule>
  </conditionalFormatting>
  <conditionalFormatting sqref="B107">
    <cfRule type="cellIs" dxfId="44" priority="49" operator="equal">
      <formula>"NR3"</formula>
    </cfRule>
  </conditionalFormatting>
  <conditionalFormatting sqref="B108">
    <cfRule type="cellIs" dxfId="43" priority="48" operator="equal">
      <formula>"NR3"</formula>
    </cfRule>
  </conditionalFormatting>
  <conditionalFormatting sqref="B139:B140">
    <cfRule type="cellIs" dxfId="42" priority="47" operator="equal">
      <formula>"NR3"</formula>
    </cfRule>
  </conditionalFormatting>
  <conditionalFormatting sqref="B109">
    <cfRule type="cellIs" dxfId="41" priority="46" operator="equal">
      <formula>"NR3"</formula>
    </cfRule>
  </conditionalFormatting>
  <conditionalFormatting sqref="B36">
    <cfRule type="cellIs" dxfId="40" priority="45" operator="equal">
      <formula>"NR3"</formula>
    </cfRule>
  </conditionalFormatting>
  <conditionalFormatting sqref="B110">
    <cfRule type="cellIs" dxfId="39" priority="44" operator="equal">
      <formula>"NR3"</formula>
    </cfRule>
  </conditionalFormatting>
  <conditionalFormatting sqref="B205">
    <cfRule type="cellIs" dxfId="38" priority="43" operator="equal">
      <formula>"NR3"</formula>
    </cfRule>
  </conditionalFormatting>
  <conditionalFormatting sqref="B38">
    <cfRule type="cellIs" dxfId="37" priority="42" operator="equal">
      <formula>"NR3"</formula>
    </cfRule>
  </conditionalFormatting>
  <conditionalFormatting sqref="B212">
    <cfRule type="cellIs" dxfId="36" priority="41" operator="equal">
      <formula>"NR3"</formula>
    </cfRule>
  </conditionalFormatting>
  <conditionalFormatting sqref="B39">
    <cfRule type="cellIs" dxfId="35" priority="40" operator="equal">
      <formula>"NR3"</formula>
    </cfRule>
  </conditionalFormatting>
  <conditionalFormatting sqref="B141">
    <cfRule type="cellIs" dxfId="34" priority="39" operator="equal">
      <formula>"NR3"</formula>
    </cfRule>
  </conditionalFormatting>
  <conditionalFormatting sqref="B134">
    <cfRule type="cellIs" dxfId="33" priority="38" operator="equal">
      <formula>"NR3"</formula>
    </cfRule>
  </conditionalFormatting>
  <conditionalFormatting sqref="B40">
    <cfRule type="cellIs" dxfId="32" priority="37" operator="equal">
      <formula>"NR3"</formula>
    </cfRule>
  </conditionalFormatting>
  <conditionalFormatting sqref="B213:B214">
    <cfRule type="cellIs" dxfId="31" priority="36" operator="equal">
      <formula>"NR3"</formula>
    </cfRule>
  </conditionalFormatting>
  <conditionalFormatting sqref="B219">
    <cfRule type="cellIs" dxfId="30" priority="35" operator="equal">
      <formula>"NR3"</formula>
    </cfRule>
  </conditionalFormatting>
  <conditionalFormatting sqref="B142">
    <cfRule type="cellIs" dxfId="29" priority="34" operator="equal">
      <formula>"NR3"</formula>
    </cfRule>
  </conditionalFormatting>
  <conditionalFormatting sqref="B220">
    <cfRule type="cellIs" dxfId="28" priority="33" operator="equal">
      <formula>"NR3"</formula>
    </cfRule>
  </conditionalFormatting>
  <conditionalFormatting sqref="B143">
    <cfRule type="cellIs" dxfId="27" priority="32" operator="equal">
      <formula>"NR3"</formula>
    </cfRule>
  </conditionalFormatting>
  <conditionalFormatting sqref="B210:B211">
    <cfRule type="cellIs" dxfId="26" priority="31" operator="equal">
      <formula>"NR3"</formula>
    </cfRule>
  </conditionalFormatting>
  <conditionalFormatting sqref="B216:B218">
    <cfRule type="cellIs" dxfId="25" priority="30" operator="equal">
      <formula>"NR3"</formula>
    </cfRule>
  </conditionalFormatting>
  <conditionalFormatting sqref="B94:B95">
    <cfRule type="cellIs" dxfId="24" priority="29" operator="equal">
      <formula>"NR3"</formula>
    </cfRule>
  </conditionalFormatting>
  <conditionalFormatting sqref="B121:B122">
    <cfRule type="cellIs" dxfId="23" priority="28" operator="equal">
      <formula>"NR3"</formula>
    </cfRule>
  </conditionalFormatting>
  <conditionalFormatting sqref="B90">
    <cfRule type="cellIs" dxfId="22" priority="27" operator="equal">
      <formula>"NR3"</formula>
    </cfRule>
  </conditionalFormatting>
  <conditionalFormatting sqref="B135">
    <cfRule type="cellIs" dxfId="21" priority="26" operator="equal">
      <formula>"NR3"</formula>
    </cfRule>
  </conditionalFormatting>
  <conditionalFormatting sqref="B37">
    <cfRule type="cellIs" dxfId="20" priority="25" operator="equal">
      <formula>"NR3"</formula>
    </cfRule>
  </conditionalFormatting>
  <conditionalFormatting sqref="B111">
    <cfRule type="cellIs" dxfId="19" priority="24" operator="equal">
      <formula>"NR3"</formula>
    </cfRule>
  </conditionalFormatting>
  <conditionalFormatting sqref="B77:B78">
    <cfRule type="cellIs" dxfId="18" priority="23" operator="equal">
      <formula>"NR3"</formula>
    </cfRule>
  </conditionalFormatting>
  <conditionalFormatting sqref="B79">
    <cfRule type="cellIs" dxfId="17" priority="22" operator="equal">
      <formula>"NR3"</formula>
    </cfRule>
  </conditionalFormatting>
  <conditionalFormatting sqref="B47:B48">
    <cfRule type="cellIs" dxfId="16" priority="21" operator="equal">
      <formula>"NR3"</formula>
    </cfRule>
  </conditionalFormatting>
  <conditionalFormatting sqref="B59:B60 B86:B96 B213:B215">
    <cfRule type="cellIs" dxfId="15" priority="20" operator="equal">
      <formula>"NR3"</formula>
    </cfRule>
  </conditionalFormatting>
  <conditionalFormatting sqref="B193:B196">
    <cfRule type="cellIs" dxfId="14" priority="19" operator="equal">
      <formula>"NR3"</formula>
    </cfRule>
  </conditionalFormatting>
  <conditionalFormatting sqref="B211">
    <cfRule type="cellIs" dxfId="13" priority="17" operator="equal">
      <formula>"NR3"</formula>
    </cfRule>
  </conditionalFormatting>
  <conditionalFormatting sqref="B210">
    <cfRule type="cellIs" dxfId="12" priority="16" operator="equal">
      <formula>"NR3"</formula>
    </cfRule>
  </conditionalFormatting>
  <conditionalFormatting sqref="B192">
    <cfRule type="cellIs" dxfId="11" priority="15" operator="equal">
      <formula>"NR3"</formula>
    </cfRule>
  </conditionalFormatting>
  <conditionalFormatting sqref="B212">
    <cfRule type="cellIs" dxfId="10" priority="14" operator="equal">
      <formula>"NR3"</formula>
    </cfRule>
  </conditionalFormatting>
  <conditionalFormatting sqref="B113">
    <cfRule type="cellIs" dxfId="9" priority="12" operator="equal">
      <formula>"NR3"</formula>
    </cfRule>
  </conditionalFormatting>
  <conditionalFormatting sqref="B115">
    <cfRule type="cellIs" dxfId="8" priority="11" operator="equal">
      <formula>"NR3"</formula>
    </cfRule>
  </conditionalFormatting>
  <conditionalFormatting sqref="B199:B201">
    <cfRule type="cellIs" dxfId="7" priority="10" operator="equal">
      <formula>"NR3"</formula>
    </cfRule>
  </conditionalFormatting>
  <conditionalFormatting sqref="B80:B81">
    <cfRule type="cellIs" dxfId="6" priority="9" operator="equal">
      <formula>"NR3"</formula>
    </cfRule>
  </conditionalFormatting>
  <conditionalFormatting sqref="B62:B65">
    <cfRule type="cellIs" dxfId="5" priority="8" operator="equal">
      <formula>"NR3"</formula>
    </cfRule>
  </conditionalFormatting>
  <conditionalFormatting sqref="B105:B106">
    <cfRule type="cellIs" dxfId="4" priority="7" operator="equal">
      <formula>"NR3"</formula>
    </cfRule>
  </conditionalFormatting>
  <conditionalFormatting sqref="B76">
    <cfRule type="cellIs" dxfId="3" priority="6" operator="equal">
      <formula>"NR3"</formula>
    </cfRule>
  </conditionalFormatting>
  <conditionalFormatting sqref="B114">
    <cfRule type="cellIs" dxfId="2" priority="5" operator="equal">
      <formula>"NR3"</formula>
    </cfRule>
  </conditionalFormatting>
  <dataValidations count="1">
    <dataValidation allowBlank="1" showInputMessage="1" showErrorMessage="1" sqref="C5 D1:R5 C7:R9 B1:B9 B229:R1048576 A1:A1048576 B13:B31 B34:B46 B49:B50 B86:B96 B62:B81 B103:B106 B98:B101 B57:B60 B113:B215 S1:U1048576 AA1:XFD1048576 V1:Z59 V65:Z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223</v>
      </c>
    </row>
    <row r="2" spans="2:15">
      <c r="B2" s="46" t="s">
        <v>140</v>
      </c>
      <c r="C2" s="67" t="s">
        <v>224</v>
      </c>
    </row>
    <row r="3" spans="2:15">
      <c r="B3" s="46" t="s">
        <v>142</v>
      </c>
      <c r="C3" s="67" t="s">
        <v>225</v>
      </c>
    </row>
    <row r="4" spans="2:15">
      <c r="B4" s="46" t="s">
        <v>143</v>
      </c>
      <c r="C4" s="67">
        <v>9454</v>
      </c>
    </row>
    <row r="6" spans="2:15" ht="26.25" customHeight="1">
      <c r="B6" s="135" t="s">
        <v>172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s="3" customFormat="1" ht="78.75">
      <c r="B7" s="47" t="s">
        <v>111</v>
      </c>
      <c r="C7" s="48" t="s">
        <v>44</v>
      </c>
      <c r="D7" s="48" t="s">
        <v>112</v>
      </c>
      <c r="E7" s="48" t="s">
        <v>14</v>
      </c>
      <c r="F7" s="48" t="s">
        <v>66</v>
      </c>
      <c r="G7" s="48" t="s">
        <v>17</v>
      </c>
      <c r="H7" s="48" t="s">
        <v>98</v>
      </c>
      <c r="I7" s="48" t="s">
        <v>52</v>
      </c>
      <c r="J7" s="48" t="s">
        <v>18</v>
      </c>
      <c r="K7" s="48" t="s">
        <v>199</v>
      </c>
      <c r="L7" s="48" t="s">
        <v>198</v>
      </c>
      <c r="M7" s="48" t="s">
        <v>106</v>
      </c>
      <c r="N7" s="48" t="s">
        <v>144</v>
      </c>
      <c r="O7" s="50" t="s">
        <v>146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206</v>
      </c>
      <c r="L8" s="31"/>
      <c r="M8" s="31" t="s">
        <v>202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2" t="s">
        <v>2407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88"/>
      <c r="O10" s="88"/>
    </row>
    <row r="11" spans="2:15" ht="20.25" customHeight="1">
      <c r="B11" s="119" t="s">
        <v>214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9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9" t="s">
        <v>197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9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7"/>
      <c r="C110" s="117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141</v>
      </c>
      <c r="C1" s="67" t="s" vm="1">
        <v>223</v>
      </c>
    </row>
    <row r="2" spans="2:10">
      <c r="B2" s="46" t="s">
        <v>140</v>
      </c>
      <c r="C2" s="67" t="s">
        <v>224</v>
      </c>
    </row>
    <row r="3" spans="2:10">
      <c r="B3" s="46" t="s">
        <v>142</v>
      </c>
      <c r="C3" s="67" t="s">
        <v>225</v>
      </c>
    </row>
    <row r="4" spans="2:10">
      <c r="B4" s="46" t="s">
        <v>143</v>
      </c>
      <c r="C4" s="67">
        <v>9454</v>
      </c>
    </row>
    <row r="6" spans="2:10" ht="26.25" customHeight="1">
      <c r="B6" s="135" t="s">
        <v>173</v>
      </c>
      <c r="C6" s="136"/>
      <c r="D6" s="136"/>
      <c r="E6" s="136"/>
      <c r="F6" s="136"/>
      <c r="G6" s="136"/>
      <c r="H6" s="136"/>
      <c r="I6" s="136"/>
      <c r="J6" s="137"/>
    </row>
    <row r="7" spans="2:10" s="3" customFormat="1" ht="78.75">
      <c r="B7" s="47" t="s">
        <v>111</v>
      </c>
      <c r="C7" s="49" t="s">
        <v>54</v>
      </c>
      <c r="D7" s="49" t="s">
        <v>83</v>
      </c>
      <c r="E7" s="49" t="s">
        <v>55</v>
      </c>
      <c r="F7" s="49" t="s">
        <v>98</v>
      </c>
      <c r="G7" s="49" t="s">
        <v>184</v>
      </c>
      <c r="H7" s="49" t="s">
        <v>144</v>
      </c>
      <c r="I7" s="49" t="s">
        <v>145</v>
      </c>
      <c r="J7" s="64" t="s">
        <v>209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22" t="s">
        <v>2408</v>
      </c>
      <c r="C10" s="88"/>
      <c r="D10" s="88"/>
      <c r="E10" s="88"/>
      <c r="F10" s="88"/>
      <c r="G10" s="123">
        <v>0</v>
      </c>
      <c r="H10" s="88"/>
      <c r="I10" s="88"/>
      <c r="J10" s="88"/>
    </row>
    <row r="11" spans="2:10" ht="22.5" customHeight="1">
      <c r="B11" s="120"/>
      <c r="C11" s="88"/>
      <c r="D11" s="88"/>
      <c r="E11" s="88"/>
      <c r="F11" s="88"/>
      <c r="G11" s="88"/>
      <c r="H11" s="88"/>
      <c r="I11" s="88"/>
      <c r="J11" s="88"/>
    </row>
    <row r="12" spans="2:10">
      <c r="B12" s="120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7"/>
      <c r="C110" s="117"/>
      <c r="D110" s="118"/>
      <c r="E110" s="118"/>
      <c r="F110" s="126"/>
      <c r="G110" s="126"/>
      <c r="H110" s="126"/>
      <c r="I110" s="126"/>
      <c r="J110" s="118"/>
    </row>
    <row r="111" spans="2:10">
      <c r="B111" s="117"/>
      <c r="C111" s="117"/>
      <c r="D111" s="118"/>
      <c r="E111" s="118"/>
      <c r="F111" s="126"/>
      <c r="G111" s="126"/>
      <c r="H111" s="126"/>
      <c r="I111" s="126"/>
      <c r="J111" s="118"/>
    </row>
    <row r="112" spans="2:10">
      <c r="B112" s="117"/>
      <c r="C112" s="117"/>
      <c r="D112" s="118"/>
      <c r="E112" s="118"/>
      <c r="F112" s="126"/>
      <c r="G112" s="126"/>
      <c r="H112" s="126"/>
      <c r="I112" s="126"/>
      <c r="J112" s="118"/>
    </row>
    <row r="113" spans="2:10">
      <c r="B113" s="117"/>
      <c r="C113" s="117"/>
      <c r="D113" s="118"/>
      <c r="E113" s="118"/>
      <c r="F113" s="126"/>
      <c r="G113" s="126"/>
      <c r="H113" s="126"/>
      <c r="I113" s="126"/>
      <c r="J113" s="118"/>
    </row>
    <row r="114" spans="2:10">
      <c r="B114" s="117"/>
      <c r="C114" s="117"/>
      <c r="D114" s="118"/>
      <c r="E114" s="118"/>
      <c r="F114" s="126"/>
      <c r="G114" s="126"/>
      <c r="H114" s="126"/>
      <c r="I114" s="126"/>
      <c r="J114" s="118"/>
    </row>
    <row r="115" spans="2:10">
      <c r="B115" s="117"/>
      <c r="C115" s="117"/>
      <c r="D115" s="118"/>
      <c r="E115" s="118"/>
      <c r="F115" s="126"/>
      <c r="G115" s="126"/>
      <c r="H115" s="126"/>
      <c r="I115" s="126"/>
      <c r="J115" s="118"/>
    </row>
    <row r="116" spans="2:10">
      <c r="B116" s="117"/>
      <c r="C116" s="117"/>
      <c r="D116" s="118"/>
      <c r="E116" s="118"/>
      <c r="F116" s="126"/>
      <c r="G116" s="126"/>
      <c r="H116" s="126"/>
      <c r="I116" s="126"/>
      <c r="J116" s="118"/>
    </row>
    <row r="117" spans="2:10">
      <c r="B117" s="117"/>
      <c r="C117" s="117"/>
      <c r="D117" s="118"/>
      <c r="E117" s="118"/>
      <c r="F117" s="126"/>
      <c r="G117" s="126"/>
      <c r="H117" s="126"/>
      <c r="I117" s="126"/>
      <c r="J117" s="118"/>
    </row>
    <row r="118" spans="2:10">
      <c r="B118" s="117"/>
      <c r="C118" s="117"/>
      <c r="D118" s="118"/>
      <c r="E118" s="118"/>
      <c r="F118" s="126"/>
      <c r="G118" s="126"/>
      <c r="H118" s="126"/>
      <c r="I118" s="126"/>
      <c r="J118" s="118"/>
    </row>
    <row r="119" spans="2:10">
      <c r="B119" s="117"/>
      <c r="C119" s="117"/>
      <c r="D119" s="118"/>
      <c r="E119" s="118"/>
      <c r="F119" s="126"/>
      <c r="G119" s="126"/>
      <c r="H119" s="126"/>
      <c r="I119" s="126"/>
      <c r="J119" s="118"/>
    </row>
    <row r="120" spans="2:10">
      <c r="B120" s="117"/>
      <c r="C120" s="117"/>
      <c r="D120" s="118"/>
      <c r="E120" s="118"/>
      <c r="F120" s="126"/>
      <c r="G120" s="126"/>
      <c r="H120" s="126"/>
      <c r="I120" s="126"/>
      <c r="J120" s="118"/>
    </row>
    <row r="121" spans="2:10">
      <c r="B121" s="117"/>
      <c r="C121" s="117"/>
      <c r="D121" s="118"/>
      <c r="E121" s="118"/>
      <c r="F121" s="126"/>
      <c r="G121" s="126"/>
      <c r="H121" s="126"/>
      <c r="I121" s="126"/>
      <c r="J121" s="118"/>
    </row>
    <row r="122" spans="2:10">
      <c r="B122" s="117"/>
      <c r="C122" s="117"/>
      <c r="D122" s="118"/>
      <c r="E122" s="118"/>
      <c r="F122" s="126"/>
      <c r="G122" s="126"/>
      <c r="H122" s="126"/>
      <c r="I122" s="126"/>
      <c r="J122" s="118"/>
    </row>
    <row r="123" spans="2:10">
      <c r="B123" s="117"/>
      <c r="C123" s="117"/>
      <c r="D123" s="118"/>
      <c r="E123" s="118"/>
      <c r="F123" s="126"/>
      <c r="G123" s="126"/>
      <c r="H123" s="126"/>
      <c r="I123" s="126"/>
      <c r="J123" s="118"/>
    </row>
    <row r="124" spans="2:10">
      <c r="B124" s="117"/>
      <c r="C124" s="117"/>
      <c r="D124" s="118"/>
      <c r="E124" s="118"/>
      <c r="F124" s="126"/>
      <c r="G124" s="126"/>
      <c r="H124" s="126"/>
      <c r="I124" s="126"/>
      <c r="J124" s="118"/>
    </row>
    <row r="125" spans="2:10">
      <c r="B125" s="117"/>
      <c r="C125" s="117"/>
      <c r="D125" s="118"/>
      <c r="E125" s="118"/>
      <c r="F125" s="126"/>
      <c r="G125" s="126"/>
      <c r="H125" s="126"/>
      <c r="I125" s="126"/>
      <c r="J125" s="118"/>
    </row>
    <row r="126" spans="2:10">
      <c r="B126" s="117"/>
      <c r="C126" s="117"/>
      <c r="D126" s="118"/>
      <c r="E126" s="118"/>
      <c r="F126" s="126"/>
      <c r="G126" s="126"/>
      <c r="H126" s="126"/>
      <c r="I126" s="126"/>
      <c r="J126" s="118"/>
    </row>
    <row r="127" spans="2:10">
      <c r="B127" s="117"/>
      <c r="C127" s="117"/>
      <c r="D127" s="118"/>
      <c r="E127" s="118"/>
      <c r="F127" s="126"/>
      <c r="G127" s="126"/>
      <c r="H127" s="126"/>
      <c r="I127" s="126"/>
      <c r="J127" s="118"/>
    </row>
    <row r="128" spans="2:10">
      <c r="B128" s="117"/>
      <c r="C128" s="117"/>
      <c r="D128" s="118"/>
      <c r="E128" s="118"/>
      <c r="F128" s="126"/>
      <c r="G128" s="126"/>
      <c r="H128" s="126"/>
      <c r="I128" s="126"/>
      <c r="J128" s="118"/>
    </row>
    <row r="129" spans="2:10">
      <c r="B129" s="117"/>
      <c r="C129" s="117"/>
      <c r="D129" s="118"/>
      <c r="E129" s="118"/>
      <c r="F129" s="126"/>
      <c r="G129" s="126"/>
      <c r="H129" s="126"/>
      <c r="I129" s="126"/>
      <c r="J129" s="118"/>
    </row>
    <row r="130" spans="2:10">
      <c r="B130" s="117"/>
      <c r="C130" s="117"/>
      <c r="D130" s="118"/>
      <c r="E130" s="118"/>
      <c r="F130" s="126"/>
      <c r="G130" s="126"/>
      <c r="H130" s="126"/>
      <c r="I130" s="126"/>
      <c r="J130" s="118"/>
    </row>
    <row r="131" spans="2:10">
      <c r="B131" s="117"/>
      <c r="C131" s="117"/>
      <c r="D131" s="118"/>
      <c r="E131" s="118"/>
      <c r="F131" s="126"/>
      <c r="G131" s="126"/>
      <c r="H131" s="126"/>
      <c r="I131" s="126"/>
      <c r="J131" s="118"/>
    </row>
    <row r="132" spans="2:10">
      <c r="B132" s="117"/>
      <c r="C132" s="117"/>
      <c r="D132" s="118"/>
      <c r="E132" s="118"/>
      <c r="F132" s="126"/>
      <c r="G132" s="126"/>
      <c r="H132" s="126"/>
      <c r="I132" s="126"/>
      <c r="J132" s="118"/>
    </row>
    <row r="133" spans="2:10">
      <c r="B133" s="117"/>
      <c r="C133" s="117"/>
      <c r="D133" s="118"/>
      <c r="E133" s="118"/>
      <c r="F133" s="126"/>
      <c r="G133" s="126"/>
      <c r="H133" s="126"/>
      <c r="I133" s="126"/>
      <c r="J133" s="118"/>
    </row>
    <row r="134" spans="2:10">
      <c r="B134" s="117"/>
      <c r="C134" s="117"/>
      <c r="D134" s="118"/>
      <c r="E134" s="118"/>
      <c r="F134" s="126"/>
      <c r="G134" s="126"/>
      <c r="H134" s="126"/>
      <c r="I134" s="126"/>
      <c r="J134" s="118"/>
    </row>
    <row r="135" spans="2:10">
      <c r="B135" s="117"/>
      <c r="C135" s="117"/>
      <c r="D135" s="118"/>
      <c r="E135" s="118"/>
      <c r="F135" s="126"/>
      <c r="G135" s="126"/>
      <c r="H135" s="126"/>
      <c r="I135" s="126"/>
      <c r="J135" s="118"/>
    </row>
    <row r="136" spans="2:10">
      <c r="B136" s="117"/>
      <c r="C136" s="117"/>
      <c r="D136" s="118"/>
      <c r="E136" s="118"/>
      <c r="F136" s="126"/>
      <c r="G136" s="126"/>
      <c r="H136" s="126"/>
      <c r="I136" s="126"/>
      <c r="J136" s="118"/>
    </row>
    <row r="137" spans="2:10">
      <c r="B137" s="117"/>
      <c r="C137" s="117"/>
      <c r="D137" s="118"/>
      <c r="E137" s="118"/>
      <c r="F137" s="126"/>
      <c r="G137" s="126"/>
      <c r="H137" s="126"/>
      <c r="I137" s="126"/>
      <c r="J137" s="118"/>
    </row>
    <row r="138" spans="2:10">
      <c r="B138" s="117"/>
      <c r="C138" s="117"/>
      <c r="D138" s="118"/>
      <c r="E138" s="118"/>
      <c r="F138" s="126"/>
      <c r="G138" s="126"/>
      <c r="H138" s="126"/>
      <c r="I138" s="126"/>
      <c r="J138" s="118"/>
    </row>
    <row r="139" spans="2:10">
      <c r="B139" s="117"/>
      <c r="C139" s="117"/>
      <c r="D139" s="118"/>
      <c r="E139" s="118"/>
      <c r="F139" s="126"/>
      <c r="G139" s="126"/>
      <c r="H139" s="126"/>
      <c r="I139" s="126"/>
      <c r="J139" s="118"/>
    </row>
    <row r="140" spans="2:10">
      <c r="B140" s="117"/>
      <c r="C140" s="117"/>
      <c r="D140" s="118"/>
      <c r="E140" s="118"/>
      <c r="F140" s="126"/>
      <c r="G140" s="126"/>
      <c r="H140" s="126"/>
      <c r="I140" s="126"/>
      <c r="J140" s="118"/>
    </row>
    <row r="141" spans="2:10">
      <c r="B141" s="117"/>
      <c r="C141" s="117"/>
      <c r="D141" s="118"/>
      <c r="E141" s="118"/>
      <c r="F141" s="126"/>
      <c r="G141" s="126"/>
      <c r="H141" s="126"/>
      <c r="I141" s="126"/>
      <c r="J141" s="118"/>
    </row>
    <row r="142" spans="2:10">
      <c r="B142" s="117"/>
      <c r="C142" s="117"/>
      <c r="D142" s="118"/>
      <c r="E142" s="118"/>
      <c r="F142" s="126"/>
      <c r="G142" s="126"/>
      <c r="H142" s="126"/>
      <c r="I142" s="126"/>
      <c r="J142" s="118"/>
    </row>
    <row r="143" spans="2:10">
      <c r="B143" s="117"/>
      <c r="C143" s="117"/>
      <c r="D143" s="118"/>
      <c r="E143" s="118"/>
      <c r="F143" s="126"/>
      <c r="G143" s="126"/>
      <c r="H143" s="126"/>
      <c r="I143" s="126"/>
      <c r="J143" s="118"/>
    </row>
    <row r="144" spans="2:10">
      <c r="B144" s="117"/>
      <c r="C144" s="117"/>
      <c r="D144" s="118"/>
      <c r="E144" s="118"/>
      <c r="F144" s="126"/>
      <c r="G144" s="126"/>
      <c r="H144" s="126"/>
      <c r="I144" s="126"/>
      <c r="J144" s="118"/>
    </row>
    <row r="145" spans="2:10">
      <c r="B145" s="117"/>
      <c r="C145" s="117"/>
      <c r="D145" s="118"/>
      <c r="E145" s="118"/>
      <c r="F145" s="126"/>
      <c r="G145" s="126"/>
      <c r="H145" s="126"/>
      <c r="I145" s="126"/>
      <c r="J145" s="118"/>
    </row>
    <row r="146" spans="2:10">
      <c r="B146" s="117"/>
      <c r="C146" s="117"/>
      <c r="D146" s="118"/>
      <c r="E146" s="118"/>
      <c r="F146" s="126"/>
      <c r="G146" s="126"/>
      <c r="H146" s="126"/>
      <c r="I146" s="126"/>
      <c r="J146" s="118"/>
    </row>
    <row r="147" spans="2:10">
      <c r="B147" s="117"/>
      <c r="C147" s="117"/>
      <c r="D147" s="118"/>
      <c r="E147" s="118"/>
      <c r="F147" s="126"/>
      <c r="G147" s="126"/>
      <c r="H147" s="126"/>
      <c r="I147" s="126"/>
      <c r="J147" s="118"/>
    </row>
    <row r="148" spans="2:10">
      <c r="B148" s="117"/>
      <c r="C148" s="117"/>
      <c r="D148" s="118"/>
      <c r="E148" s="118"/>
      <c r="F148" s="126"/>
      <c r="G148" s="126"/>
      <c r="H148" s="126"/>
      <c r="I148" s="126"/>
      <c r="J148" s="118"/>
    </row>
    <row r="149" spans="2:10">
      <c r="B149" s="117"/>
      <c r="C149" s="117"/>
      <c r="D149" s="118"/>
      <c r="E149" s="118"/>
      <c r="F149" s="126"/>
      <c r="G149" s="126"/>
      <c r="H149" s="126"/>
      <c r="I149" s="126"/>
      <c r="J149" s="118"/>
    </row>
    <row r="150" spans="2:10">
      <c r="B150" s="117"/>
      <c r="C150" s="117"/>
      <c r="D150" s="118"/>
      <c r="E150" s="118"/>
      <c r="F150" s="126"/>
      <c r="G150" s="126"/>
      <c r="H150" s="126"/>
      <c r="I150" s="126"/>
      <c r="J150" s="118"/>
    </row>
    <row r="151" spans="2:10">
      <c r="B151" s="117"/>
      <c r="C151" s="117"/>
      <c r="D151" s="118"/>
      <c r="E151" s="118"/>
      <c r="F151" s="126"/>
      <c r="G151" s="126"/>
      <c r="H151" s="126"/>
      <c r="I151" s="126"/>
      <c r="J151" s="118"/>
    </row>
    <row r="152" spans="2:10">
      <c r="B152" s="117"/>
      <c r="C152" s="117"/>
      <c r="D152" s="118"/>
      <c r="E152" s="118"/>
      <c r="F152" s="126"/>
      <c r="G152" s="126"/>
      <c r="H152" s="126"/>
      <c r="I152" s="126"/>
      <c r="J152" s="118"/>
    </row>
    <row r="153" spans="2:10">
      <c r="B153" s="117"/>
      <c r="C153" s="117"/>
      <c r="D153" s="118"/>
      <c r="E153" s="118"/>
      <c r="F153" s="126"/>
      <c r="G153" s="126"/>
      <c r="H153" s="126"/>
      <c r="I153" s="126"/>
      <c r="J153" s="118"/>
    </row>
    <row r="154" spans="2:10">
      <c r="B154" s="117"/>
      <c r="C154" s="117"/>
      <c r="D154" s="118"/>
      <c r="E154" s="118"/>
      <c r="F154" s="126"/>
      <c r="G154" s="126"/>
      <c r="H154" s="126"/>
      <c r="I154" s="126"/>
      <c r="J154" s="118"/>
    </row>
    <row r="155" spans="2:10">
      <c r="B155" s="117"/>
      <c r="C155" s="117"/>
      <c r="D155" s="118"/>
      <c r="E155" s="118"/>
      <c r="F155" s="126"/>
      <c r="G155" s="126"/>
      <c r="H155" s="126"/>
      <c r="I155" s="126"/>
      <c r="J155" s="118"/>
    </row>
    <row r="156" spans="2:10">
      <c r="B156" s="117"/>
      <c r="C156" s="117"/>
      <c r="D156" s="118"/>
      <c r="E156" s="118"/>
      <c r="F156" s="126"/>
      <c r="G156" s="126"/>
      <c r="H156" s="126"/>
      <c r="I156" s="126"/>
      <c r="J156" s="118"/>
    </row>
    <row r="157" spans="2:10">
      <c r="B157" s="117"/>
      <c r="C157" s="117"/>
      <c r="D157" s="118"/>
      <c r="E157" s="118"/>
      <c r="F157" s="126"/>
      <c r="G157" s="126"/>
      <c r="H157" s="126"/>
      <c r="I157" s="126"/>
      <c r="J157" s="118"/>
    </row>
    <row r="158" spans="2:10">
      <c r="B158" s="117"/>
      <c r="C158" s="117"/>
      <c r="D158" s="118"/>
      <c r="E158" s="118"/>
      <c r="F158" s="126"/>
      <c r="G158" s="126"/>
      <c r="H158" s="126"/>
      <c r="I158" s="126"/>
      <c r="J158" s="118"/>
    </row>
    <row r="159" spans="2:10">
      <c r="B159" s="117"/>
      <c r="C159" s="117"/>
      <c r="D159" s="118"/>
      <c r="E159" s="118"/>
      <c r="F159" s="126"/>
      <c r="G159" s="126"/>
      <c r="H159" s="126"/>
      <c r="I159" s="126"/>
      <c r="J159" s="118"/>
    </row>
    <row r="160" spans="2:10">
      <c r="B160" s="117"/>
      <c r="C160" s="117"/>
      <c r="D160" s="118"/>
      <c r="E160" s="118"/>
      <c r="F160" s="126"/>
      <c r="G160" s="126"/>
      <c r="H160" s="126"/>
      <c r="I160" s="126"/>
      <c r="J160" s="118"/>
    </row>
    <row r="161" spans="2:10">
      <c r="B161" s="117"/>
      <c r="C161" s="117"/>
      <c r="D161" s="118"/>
      <c r="E161" s="118"/>
      <c r="F161" s="126"/>
      <c r="G161" s="126"/>
      <c r="H161" s="126"/>
      <c r="I161" s="126"/>
      <c r="J161" s="118"/>
    </row>
    <row r="162" spans="2:10">
      <c r="B162" s="117"/>
      <c r="C162" s="117"/>
      <c r="D162" s="118"/>
      <c r="E162" s="118"/>
      <c r="F162" s="126"/>
      <c r="G162" s="126"/>
      <c r="H162" s="126"/>
      <c r="I162" s="126"/>
      <c r="J162" s="118"/>
    </row>
    <row r="163" spans="2:10">
      <c r="B163" s="117"/>
      <c r="C163" s="117"/>
      <c r="D163" s="118"/>
      <c r="E163" s="118"/>
      <c r="F163" s="126"/>
      <c r="G163" s="126"/>
      <c r="H163" s="126"/>
      <c r="I163" s="126"/>
      <c r="J163" s="118"/>
    </row>
    <row r="164" spans="2:10">
      <c r="B164" s="117"/>
      <c r="C164" s="117"/>
      <c r="D164" s="118"/>
      <c r="E164" s="118"/>
      <c r="F164" s="126"/>
      <c r="G164" s="126"/>
      <c r="H164" s="126"/>
      <c r="I164" s="126"/>
      <c r="J164" s="118"/>
    </row>
    <row r="165" spans="2:10">
      <c r="B165" s="117"/>
      <c r="C165" s="117"/>
      <c r="D165" s="118"/>
      <c r="E165" s="118"/>
      <c r="F165" s="126"/>
      <c r="G165" s="126"/>
      <c r="H165" s="126"/>
      <c r="I165" s="126"/>
      <c r="J165" s="118"/>
    </row>
    <row r="166" spans="2:10">
      <c r="B166" s="117"/>
      <c r="C166" s="117"/>
      <c r="D166" s="118"/>
      <c r="E166" s="118"/>
      <c r="F166" s="126"/>
      <c r="G166" s="126"/>
      <c r="H166" s="126"/>
      <c r="I166" s="126"/>
      <c r="J166" s="118"/>
    </row>
    <row r="167" spans="2:10">
      <c r="B167" s="117"/>
      <c r="C167" s="117"/>
      <c r="D167" s="118"/>
      <c r="E167" s="118"/>
      <c r="F167" s="126"/>
      <c r="G167" s="126"/>
      <c r="H167" s="126"/>
      <c r="I167" s="126"/>
      <c r="J167" s="118"/>
    </row>
    <row r="168" spans="2:10">
      <c r="B168" s="117"/>
      <c r="C168" s="117"/>
      <c r="D168" s="118"/>
      <c r="E168" s="118"/>
      <c r="F168" s="126"/>
      <c r="G168" s="126"/>
      <c r="H168" s="126"/>
      <c r="I168" s="126"/>
      <c r="J168" s="118"/>
    </row>
    <row r="169" spans="2:10">
      <c r="B169" s="117"/>
      <c r="C169" s="117"/>
      <c r="D169" s="118"/>
      <c r="E169" s="118"/>
      <c r="F169" s="126"/>
      <c r="G169" s="126"/>
      <c r="H169" s="126"/>
      <c r="I169" s="126"/>
      <c r="J169" s="118"/>
    </row>
    <row r="170" spans="2:10">
      <c r="B170" s="117"/>
      <c r="C170" s="117"/>
      <c r="D170" s="118"/>
      <c r="E170" s="118"/>
      <c r="F170" s="126"/>
      <c r="G170" s="126"/>
      <c r="H170" s="126"/>
      <c r="I170" s="126"/>
      <c r="J170" s="118"/>
    </row>
    <row r="171" spans="2:10">
      <c r="B171" s="117"/>
      <c r="C171" s="117"/>
      <c r="D171" s="118"/>
      <c r="E171" s="118"/>
      <c r="F171" s="126"/>
      <c r="G171" s="126"/>
      <c r="H171" s="126"/>
      <c r="I171" s="126"/>
      <c r="J171" s="118"/>
    </row>
    <row r="172" spans="2:10">
      <c r="B172" s="117"/>
      <c r="C172" s="117"/>
      <c r="D172" s="118"/>
      <c r="E172" s="118"/>
      <c r="F172" s="126"/>
      <c r="G172" s="126"/>
      <c r="H172" s="126"/>
      <c r="I172" s="126"/>
      <c r="J172" s="118"/>
    </row>
    <row r="173" spans="2:10">
      <c r="B173" s="117"/>
      <c r="C173" s="117"/>
      <c r="D173" s="118"/>
      <c r="E173" s="118"/>
      <c r="F173" s="126"/>
      <c r="G173" s="126"/>
      <c r="H173" s="126"/>
      <c r="I173" s="126"/>
      <c r="J173" s="118"/>
    </row>
    <row r="174" spans="2:10">
      <c r="B174" s="117"/>
      <c r="C174" s="117"/>
      <c r="D174" s="118"/>
      <c r="E174" s="118"/>
      <c r="F174" s="126"/>
      <c r="G174" s="126"/>
      <c r="H174" s="126"/>
      <c r="I174" s="126"/>
      <c r="J174" s="118"/>
    </row>
    <row r="175" spans="2:10">
      <c r="B175" s="117"/>
      <c r="C175" s="117"/>
      <c r="D175" s="118"/>
      <c r="E175" s="118"/>
      <c r="F175" s="126"/>
      <c r="G175" s="126"/>
      <c r="H175" s="126"/>
      <c r="I175" s="126"/>
      <c r="J175" s="118"/>
    </row>
    <row r="176" spans="2:10">
      <c r="B176" s="117"/>
      <c r="C176" s="117"/>
      <c r="D176" s="118"/>
      <c r="E176" s="118"/>
      <c r="F176" s="126"/>
      <c r="G176" s="126"/>
      <c r="H176" s="126"/>
      <c r="I176" s="126"/>
      <c r="J176" s="118"/>
    </row>
    <row r="177" spans="2:10">
      <c r="B177" s="117"/>
      <c r="C177" s="117"/>
      <c r="D177" s="118"/>
      <c r="E177" s="118"/>
      <c r="F177" s="126"/>
      <c r="G177" s="126"/>
      <c r="H177" s="126"/>
      <c r="I177" s="126"/>
      <c r="J177" s="118"/>
    </row>
    <row r="178" spans="2:10">
      <c r="B178" s="117"/>
      <c r="C178" s="117"/>
      <c r="D178" s="118"/>
      <c r="E178" s="118"/>
      <c r="F178" s="126"/>
      <c r="G178" s="126"/>
      <c r="H178" s="126"/>
      <c r="I178" s="126"/>
      <c r="J178" s="118"/>
    </row>
    <row r="179" spans="2:10">
      <c r="B179" s="117"/>
      <c r="C179" s="117"/>
      <c r="D179" s="118"/>
      <c r="E179" s="118"/>
      <c r="F179" s="126"/>
      <c r="G179" s="126"/>
      <c r="H179" s="126"/>
      <c r="I179" s="126"/>
      <c r="J179" s="118"/>
    </row>
    <row r="180" spans="2:10">
      <c r="B180" s="117"/>
      <c r="C180" s="117"/>
      <c r="D180" s="118"/>
      <c r="E180" s="118"/>
      <c r="F180" s="126"/>
      <c r="G180" s="126"/>
      <c r="H180" s="126"/>
      <c r="I180" s="126"/>
      <c r="J180" s="118"/>
    </row>
    <row r="181" spans="2:10">
      <c r="B181" s="117"/>
      <c r="C181" s="117"/>
      <c r="D181" s="118"/>
      <c r="E181" s="118"/>
      <c r="F181" s="126"/>
      <c r="G181" s="126"/>
      <c r="H181" s="126"/>
      <c r="I181" s="126"/>
      <c r="J181" s="118"/>
    </row>
    <row r="182" spans="2:10">
      <c r="B182" s="117"/>
      <c r="C182" s="117"/>
      <c r="D182" s="118"/>
      <c r="E182" s="118"/>
      <c r="F182" s="126"/>
      <c r="G182" s="126"/>
      <c r="H182" s="126"/>
      <c r="I182" s="126"/>
      <c r="J182" s="118"/>
    </row>
    <row r="183" spans="2:10">
      <c r="B183" s="117"/>
      <c r="C183" s="117"/>
      <c r="D183" s="118"/>
      <c r="E183" s="118"/>
      <c r="F183" s="126"/>
      <c r="G183" s="126"/>
      <c r="H183" s="126"/>
      <c r="I183" s="126"/>
      <c r="J183" s="118"/>
    </row>
    <row r="184" spans="2:10">
      <c r="B184" s="117"/>
      <c r="C184" s="117"/>
      <c r="D184" s="118"/>
      <c r="E184" s="118"/>
      <c r="F184" s="126"/>
      <c r="G184" s="126"/>
      <c r="H184" s="126"/>
      <c r="I184" s="126"/>
      <c r="J184" s="118"/>
    </row>
    <row r="185" spans="2:10">
      <c r="B185" s="117"/>
      <c r="C185" s="117"/>
      <c r="D185" s="118"/>
      <c r="E185" s="118"/>
      <c r="F185" s="126"/>
      <c r="G185" s="126"/>
      <c r="H185" s="126"/>
      <c r="I185" s="126"/>
      <c r="J185" s="118"/>
    </row>
    <row r="186" spans="2:10">
      <c r="B186" s="117"/>
      <c r="C186" s="117"/>
      <c r="D186" s="118"/>
      <c r="E186" s="118"/>
      <c r="F186" s="126"/>
      <c r="G186" s="126"/>
      <c r="H186" s="126"/>
      <c r="I186" s="126"/>
      <c r="J186" s="118"/>
    </row>
    <row r="187" spans="2:10">
      <c r="B187" s="117"/>
      <c r="C187" s="117"/>
      <c r="D187" s="118"/>
      <c r="E187" s="118"/>
      <c r="F187" s="126"/>
      <c r="G187" s="126"/>
      <c r="H187" s="126"/>
      <c r="I187" s="126"/>
      <c r="J187" s="118"/>
    </row>
    <row r="188" spans="2:10">
      <c r="B188" s="117"/>
      <c r="C188" s="117"/>
      <c r="D188" s="118"/>
      <c r="E188" s="118"/>
      <c r="F188" s="126"/>
      <c r="G188" s="126"/>
      <c r="H188" s="126"/>
      <c r="I188" s="126"/>
      <c r="J188" s="118"/>
    </row>
    <row r="189" spans="2:10">
      <c r="B189" s="117"/>
      <c r="C189" s="117"/>
      <c r="D189" s="118"/>
      <c r="E189" s="118"/>
      <c r="F189" s="126"/>
      <c r="G189" s="126"/>
      <c r="H189" s="126"/>
      <c r="I189" s="126"/>
      <c r="J189" s="118"/>
    </row>
    <row r="190" spans="2:10">
      <c r="B190" s="117"/>
      <c r="C190" s="117"/>
      <c r="D190" s="118"/>
      <c r="E190" s="118"/>
      <c r="F190" s="126"/>
      <c r="G190" s="126"/>
      <c r="H190" s="126"/>
      <c r="I190" s="126"/>
      <c r="J190" s="118"/>
    </row>
    <row r="191" spans="2:10">
      <c r="B191" s="117"/>
      <c r="C191" s="117"/>
      <c r="D191" s="118"/>
      <c r="E191" s="118"/>
      <c r="F191" s="126"/>
      <c r="G191" s="126"/>
      <c r="H191" s="126"/>
      <c r="I191" s="126"/>
      <c r="J191" s="118"/>
    </row>
    <row r="192" spans="2:10">
      <c r="B192" s="117"/>
      <c r="C192" s="117"/>
      <c r="D192" s="118"/>
      <c r="E192" s="118"/>
      <c r="F192" s="126"/>
      <c r="G192" s="126"/>
      <c r="H192" s="126"/>
      <c r="I192" s="126"/>
      <c r="J192" s="118"/>
    </row>
    <row r="193" spans="2:10">
      <c r="B193" s="117"/>
      <c r="C193" s="117"/>
      <c r="D193" s="118"/>
      <c r="E193" s="118"/>
      <c r="F193" s="126"/>
      <c r="G193" s="126"/>
      <c r="H193" s="126"/>
      <c r="I193" s="126"/>
      <c r="J193" s="118"/>
    </row>
    <row r="194" spans="2:10">
      <c r="B194" s="117"/>
      <c r="C194" s="117"/>
      <c r="D194" s="118"/>
      <c r="E194" s="118"/>
      <c r="F194" s="126"/>
      <c r="G194" s="126"/>
      <c r="H194" s="126"/>
      <c r="I194" s="126"/>
      <c r="J194" s="118"/>
    </row>
    <row r="195" spans="2:10">
      <c r="B195" s="117"/>
      <c r="C195" s="117"/>
      <c r="D195" s="118"/>
      <c r="E195" s="118"/>
      <c r="F195" s="126"/>
      <c r="G195" s="126"/>
      <c r="H195" s="126"/>
      <c r="I195" s="126"/>
      <c r="J195" s="118"/>
    </row>
    <row r="196" spans="2:10">
      <c r="B196" s="117"/>
      <c r="C196" s="117"/>
      <c r="D196" s="118"/>
      <c r="E196" s="118"/>
      <c r="F196" s="126"/>
      <c r="G196" s="126"/>
      <c r="H196" s="126"/>
      <c r="I196" s="126"/>
      <c r="J196" s="118"/>
    </row>
    <row r="197" spans="2:10">
      <c r="B197" s="117"/>
      <c r="C197" s="117"/>
      <c r="D197" s="118"/>
      <c r="E197" s="118"/>
      <c r="F197" s="126"/>
      <c r="G197" s="126"/>
      <c r="H197" s="126"/>
      <c r="I197" s="126"/>
      <c r="J197" s="118"/>
    </row>
    <row r="198" spans="2:10">
      <c r="B198" s="117"/>
      <c r="C198" s="117"/>
      <c r="D198" s="118"/>
      <c r="E198" s="118"/>
      <c r="F198" s="126"/>
      <c r="G198" s="126"/>
      <c r="H198" s="126"/>
      <c r="I198" s="126"/>
      <c r="J198" s="118"/>
    </row>
    <row r="199" spans="2:10">
      <c r="B199" s="117"/>
      <c r="C199" s="117"/>
      <c r="D199" s="118"/>
      <c r="E199" s="118"/>
      <c r="F199" s="126"/>
      <c r="G199" s="126"/>
      <c r="H199" s="126"/>
      <c r="I199" s="126"/>
      <c r="J199" s="118"/>
    </row>
    <row r="200" spans="2:10">
      <c r="B200" s="117"/>
      <c r="C200" s="117"/>
      <c r="D200" s="118"/>
      <c r="E200" s="118"/>
      <c r="F200" s="126"/>
      <c r="G200" s="126"/>
      <c r="H200" s="126"/>
      <c r="I200" s="126"/>
      <c r="J200" s="118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141</v>
      </c>
      <c r="C1" s="67" t="s" vm="1">
        <v>223</v>
      </c>
    </row>
    <row r="2" spans="2:11">
      <c r="B2" s="46" t="s">
        <v>140</v>
      </c>
      <c r="C2" s="67" t="s">
        <v>224</v>
      </c>
    </row>
    <row r="3" spans="2:11">
      <c r="B3" s="46" t="s">
        <v>142</v>
      </c>
      <c r="C3" s="67" t="s">
        <v>225</v>
      </c>
    </row>
    <row r="4" spans="2:11">
      <c r="B4" s="46" t="s">
        <v>143</v>
      </c>
      <c r="C4" s="67">
        <v>9454</v>
      </c>
    </row>
    <row r="6" spans="2:11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s="3" customFormat="1" ht="63">
      <c r="B7" s="47" t="s">
        <v>111</v>
      </c>
      <c r="C7" s="49" t="s">
        <v>112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64" t="s">
        <v>145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2" t="s">
        <v>2409</v>
      </c>
      <c r="C10" s="88"/>
      <c r="D10" s="88"/>
      <c r="E10" s="88"/>
      <c r="F10" s="88"/>
      <c r="G10" s="88"/>
      <c r="H10" s="88"/>
      <c r="I10" s="123">
        <v>0</v>
      </c>
      <c r="J10" s="88"/>
      <c r="K10" s="88"/>
    </row>
    <row r="11" spans="2:11" ht="21" customHeight="1">
      <c r="B11" s="120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0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7"/>
      <c r="C110" s="117"/>
      <c r="D110" s="126"/>
      <c r="E110" s="126"/>
      <c r="F110" s="126"/>
      <c r="G110" s="126"/>
      <c r="H110" s="126"/>
      <c r="I110" s="118"/>
      <c r="J110" s="118"/>
      <c r="K110" s="118"/>
    </row>
    <row r="111" spans="2:11">
      <c r="B111" s="117"/>
      <c r="C111" s="117"/>
      <c r="D111" s="126"/>
      <c r="E111" s="126"/>
      <c r="F111" s="126"/>
      <c r="G111" s="126"/>
      <c r="H111" s="126"/>
      <c r="I111" s="118"/>
      <c r="J111" s="118"/>
      <c r="K111" s="118"/>
    </row>
    <row r="112" spans="2:11">
      <c r="B112" s="117"/>
      <c r="C112" s="117"/>
      <c r="D112" s="126"/>
      <c r="E112" s="126"/>
      <c r="F112" s="126"/>
      <c r="G112" s="126"/>
      <c r="H112" s="126"/>
      <c r="I112" s="118"/>
      <c r="J112" s="118"/>
      <c r="K112" s="118"/>
    </row>
    <row r="113" spans="2:11">
      <c r="B113" s="117"/>
      <c r="C113" s="117"/>
      <c r="D113" s="126"/>
      <c r="E113" s="126"/>
      <c r="F113" s="126"/>
      <c r="G113" s="126"/>
      <c r="H113" s="126"/>
      <c r="I113" s="118"/>
      <c r="J113" s="118"/>
      <c r="K113" s="118"/>
    </row>
    <row r="114" spans="2:11">
      <c r="B114" s="117"/>
      <c r="C114" s="117"/>
      <c r="D114" s="126"/>
      <c r="E114" s="126"/>
      <c r="F114" s="126"/>
      <c r="G114" s="126"/>
      <c r="H114" s="126"/>
      <c r="I114" s="118"/>
      <c r="J114" s="118"/>
      <c r="K114" s="118"/>
    </row>
    <row r="115" spans="2:11">
      <c r="B115" s="117"/>
      <c r="C115" s="117"/>
      <c r="D115" s="126"/>
      <c r="E115" s="126"/>
      <c r="F115" s="126"/>
      <c r="G115" s="126"/>
      <c r="H115" s="126"/>
      <c r="I115" s="118"/>
      <c r="J115" s="118"/>
      <c r="K115" s="118"/>
    </row>
    <row r="116" spans="2:11">
      <c r="B116" s="117"/>
      <c r="C116" s="117"/>
      <c r="D116" s="126"/>
      <c r="E116" s="126"/>
      <c r="F116" s="126"/>
      <c r="G116" s="126"/>
      <c r="H116" s="126"/>
      <c r="I116" s="118"/>
      <c r="J116" s="118"/>
      <c r="K116" s="118"/>
    </row>
    <row r="117" spans="2:11">
      <c r="B117" s="117"/>
      <c r="C117" s="117"/>
      <c r="D117" s="126"/>
      <c r="E117" s="126"/>
      <c r="F117" s="126"/>
      <c r="G117" s="126"/>
      <c r="H117" s="126"/>
      <c r="I117" s="118"/>
      <c r="J117" s="118"/>
      <c r="K117" s="118"/>
    </row>
    <row r="118" spans="2:11">
      <c r="B118" s="117"/>
      <c r="C118" s="117"/>
      <c r="D118" s="126"/>
      <c r="E118" s="126"/>
      <c r="F118" s="126"/>
      <c r="G118" s="126"/>
      <c r="H118" s="126"/>
      <c r="I118" s="118"/>
      <c r="J118" s="118"/>
      <c r="K118" s="118"/>
    </row>
    <row r="119" spans="2:11">
      <c r="B119" s="117"/>
      <c r="C119" s="117"/>
      <c r="D119" s="126"/>
      <c r="E119" s="126"/>
      <c r="F119" s="126"/>
      <c r="G119" s="126"/>
      <c r="H119" s="126"/>
      <c r="I119" s="118"/>
      <c r="J119" s="118"/>
      <c r="K119" s="118"/>
    </row>
    <row r="120" spans="2:11">
      <c r="B120" s="117"/>
      <c r="C120" s="117"/>
      <c r="D120" s="126"/>
      <c r="E120" s="126"/>
      <c r="F120" s="126"/>
      <c r="G120" s="126"/>
      <c r="H120" s="126"/>
      <c r="I120" s="118"/>
      <c r="J120" s="118"/>
      <c r="K120" s="118"/>
    </row>
    <row r="121" spans="2:11">
      <c r="B121" s="117"/>
      <c r="C121" s="117"/>
      <c r="D121" s="126"/>
      <c r="E121" s="126"/>
      <c r="F121" s="126"/>
      <c r="G121" s="126"/>
      <c r="H121" s="126"/>
      <c r="I121" s="118"/>
      <c r="J121" s="118"/>
      <c r="K121" s="118"/>
    </row>
    <row r="122" spans="2:11">
      <c r="B122" s="117"/>
      <c r="C122" s="117"/>
      <c r="D122" s="126"/>
      <c r="E122" s="126"/>
      <c r="F122" s="126"/>
      <c r="G122" s="126"/>
      <c r="H122" s="126"/>
      <c r="I122" s="118"/>
      <c r="J122" s="118"/>
      <c r="K122" s="118"/>
    </row>
    <row r="123" spans="2:11">
      <c r="B123" s="117"/>
      <c r="C123" s="117"/>
      <c r="D123" s="126"/>
      <c r="E123" s="126"/>
      <c r="F123" s="126"/>
      <c r="G123" s="126"/>
      <c r="H123" s="126"/>
      <c r="I123" s="118"/>
      <c r="J123" s="118"/>
      <c r="K123" s="118"/>
    </row>
    <row r="124" spans="2:11">
      <c r="B124" s="117"/>
      <c r="C124" s="117"/>
      <c r="D124" s="126"/>
      <c r="E124" s="126"/>
      <c r="F124" s="126"/>
      <c r="G124" s="126"/>
      <c r="H124" s="126"/>
      <c r="I124" s="118"/>
      <c r="J124" s="118"/>
      <c r="K124" s="118"/>
    </row>
    <row r="125" spans="2:11">
      <c r="B125" s="117"/>
      <c r="C125" s="117"/>
      <c r="D125" s="126"/>
      <c r="E125" s="126"/>
      <c r="F125" s="126"/>
      <c r="G125" s="126"/>
      <c r="H125" s="126"/>
      <c r="I125" s="118"/>
      <c r="J125" s="118"/>
      <c r="K125" s="118"/>
    </row>
    <row r="126" spans="2:11">
      <c r="B126" s="117"/>
      <c r="C126" s="117"/>
      <c r="D126" s="126"/>
      <c r="E126" s="126"/>
      <c r="F126" s="126"/>
      <c r="G126" s="126"/>
      <c r="H126" s="126"/>
      <c r="I126" s="118"/>
      <c r="J126" s="118"/>
      <c r="K126" s="118"/>
    </row>
    <row r="127" spans="2:11">
      <c r="B127" s="117"/>
      <c r="C127" s="117"/>
      <c r="D127" s="126"/>
      <c r="E127" s="126"/>
      <c r="F127" s="126"/>
      <c r="G127" s="126"/>
      <c r="H127" s="126"/>
      <c r="I127" s="118"/>
      <c r="J127" s="118"/>
      <c r="K127" s="118"/>
    </row>
    <row r="128" spans="2:11">
      <c r="B128" s="117"/>
      <c r="C128" s="117"/>
      <c r="D128" s="126"/>
      <c r="E128" s="126"/>
      <c r="F128" s="126"/>
      <c r="G128" s="126"/>
      <c r="H128" s="126"/>
      <c r="I128" s="118"/>
      <c r="J128" s="118"/>
      <c r="K128" s="118"/>
    </row>
    <row r="129" spans="2:11">
      <c r="B129" s="117"/>
      <c r="C129" s="117"/>
      <c r="D129" s="126"/>
      <c r="E129" s="126"/>
      <c r="F129" s="126"/>
      <c r="G129" s="126"/>
      <c r="H129" s="126"/>
      <c r="I129" s="118"/>
      <c r="J129" s="118"/>
      <c r="K129" s="118"/>
    </row>
    <row r="130" spans="2:11">
      <c r="B130" s="117"/>
      <c r="C130" s="117"/>
      <c r="D130" s="126"/>
      <c r="E130" s="126"/>
      <c r="F130" s="126"/>
      <c r="G130" s="126"/>
      <c r="H130" s="126"/>
      <c r="I130" s="118"/>
      <c r="J130" s="118"/>
      <c r="K130" s="118"/>
    </row>
    <row r="131" spans="2:11">
      <c r="B131" s="117"/>
      <c r="C131" s="117"/>
      <c r="D131" s="126"/>
      <c r="E131" s="126"/>
      <c r="F131" s="126"/>
      <c r="G131" s="126"/>
      <c r="H131" s="126"/>
      <c r="I131" s="118"/>
      <c r="J131" s="118"/>
      <c r="K131" s="118"/>
    </row>
    <row r="132" spans="2:11">
      <c r="B132" s="117"/>
      <c r="C132" s="117"/>
      <c r="D132" s="126"/>
      <c r="E132" s="126"/>
      <c r="F132" s="126"/>
      <c r="G132" s="126"/>
      <c r="H132" s="126"/>
      <c r="I132" s="118"/>
      <c r="J132" s="118"/>
      <c r="K132" s="118"/>
    </row>
    <row r="133" spans="2:11">
      <c r="B133" s="117"/>
      <c r="C133" s="117"/>
      <c r="D133" s="126"/>
      <c r="E133" s="126"/>
      <c r="F133" s="126"/>
      <c r="G133" s="126"/>
      <c r="H133" s="126"/>
      <c r="I133" s="118"/>
      <c r="J133" s="118"/>
      <c r="K133" s="118"/>
    </row>
    <row r="134" spans="2:11">
      <c r="B134" s="117"/>
      <c r="C134" s="117"/>
      <c r="D134" s="126"/>
      <c r="E134" s="126"/>
      <c r="F134" s="126"/>
      <c r="G134" s="126"/>
      <c r="H134" s="126"/>
      <c r="I134" s="118"/>
      <c r="J134" s="118"/>
      <c r="K134" s="118"/>
    </row>
    <row r="135" spans="2:11">
      <c r="B135" s="117"/>
      <c r="C135" s="117"/>
      <c r="D135" s="126"/>
      <c r="E135" s="126"/>
      <c r="F135" s="126"/>
      <c r="G135" s="126"/>
      <c r="H135" s="126"/>
      <c r="I135" s="118"/>
      <c r="J135" s="118"/>
      <c r="K135" s="118"/>
    </row>
    <row r="136" spans="2:11">
      <c r="B136" s="117"/>
      <c r="C136" s="117"/>
      <c r="D136" s="126"/>
      <c r="E136" s="126"/>
      <c r="F136" s="126"/>
      <c r="G136" s="126"/>
      <c r="H136" s="126"/>
      <c r="I136" s="118"/>
      <c r="J136" s="118"/>
      <c r="K136" s="118"/>
    </row>
    <row r="137" spans="2:11">
      <c r="B137" s="117"/>
      <c r="C137" s="117"/>
      <c r="D137" s="126"/>
      <c r="E137" s="126"/>
      <c r="F137" s="126"/>
      <c r="G137" s="126"/>
      <c r="H137" s="126"/>
      <c r="I137" s="118"/>
      <c r="J137" s="118"/>
      <c r="K137" s="118"/>
    </row>
    <row r="138" spans="2:11">
      <c r="B138" s="117"/>
      <c r="C138" s="117"/>
      <c r="D138" s="126"/>
      <c r="E138" s="126"/>
      <c r="F138" s="126"/>
      <c r="G138" s="126"/>
      <c r="H138" s="126"/>
      <c r="I138" s="118"/>
      <c r="J138" s="118"/>
      <c r="K138" s="118"/>
    </row>
    <row r="139" spans="2:11">
      <c r="B139" s="117"/>
      <c r="C139" s="117"/>
      <c r="D139" s="126"/>
      <c r="E139" s="126"/>
      <c r="F139" s="126"/>
      <c r="G139" s="126"/>
      <c r="H139" s="126"/>
      <c r="I139" s="118"/>
      <c r="J139" s="118"/>
      <c r="K139" s="118"/>
    </row>
    <row r="140" spans="2:11">
      <c r="B140" s="117"/>
      <c r="C140" s="117"/>
      <c r="D140" s="126"/>
      <c r="E140" s="126"/>
      <c r="F140" s="126"/>
      <c r="G140" s="126"/>
      <c r="H140" s="126"/>
      <c r="I140" s="118"/>
      <c r="J140" s="118"/>
      <c r="K140" s="118"/>
    </row>
    <row r="141" spans="2:11">
      <c r="B141" s="117"/>
      <c r="C141" s="117"/>
      <c r="D141" s="126"/>
      <c r="E141" s="126"/>
      <c r="F141" s="126"/>
      <c r="G141" s="126"/>
      <c r="H141" s="126"/>
      <c r="I141" s="118"/>
      <c r="J141" s="118"/>
      <c r="K141" s="118"/>
    </row>
    <row r="142" spans="2:11">
      <c r="B142" s="117"/>
      <c r="C142" s="117"/>
      <c r="D142" s="126"/>
      <c r="E142" s="126"/>
      <c r="F142" s="126"/>
      <c r="G142" s="126"/>
      <c r="H142" s="126"/>
      <c r="I142" s="118"/>
      <c r="J142" s="118"/>
      <c r="K142" s="118"/>
    </row>
    <row r="143" spans="2:11">
      <c r="B143" s="117"/>
      <c r="C143" s="117"/>
      <c r="D143" s="126"/>
      <c r="E143" s="126"/>
      <c r="F143" s="126"/>
      <c r="G143" s="126"/>
      <c r="H143" s="126"/>
      <c r="I143" s="118"/>
      <c r="J143" s="118"/>
      <c r="K143" s="118"/>
    </row>
    <row r="144" spans="2:11">
      <c r="B144" s="117"/>
      <c r="C144" s="117"/>
      <c r="D144" s="126"/>
      <c r="E144" s="126"/>
      <c r="F144" s="126"/>
      <c r="G144" s="126"/>
      <c r="H144" s="126"/>
      <c r="I144" s="118"/>
      <c r="J144" s="118"/>
      <c r="K144" s="118"/>
    </row>
    <row r="145" spans="2:11">
      <c r="B145" s="117"/>
      <c r="C145" s="117"/>
      <c r="D145" s="126"/>
      <c r="E145" s="126"/>
      <c r="F145" s="126"/>
      <c r="G145" s="126"/>
      <c r="H145" s="126"/>
      <c r="I145" s="118"/>
      <c r="J145" s="118"/>
      <c r="K145" s="118"/>
    </row>
    <row r="146" spans="2:11">
      <c r="B146" s="117"/>
      <c r="C146" s="117"/>
      <c r="D146" s="126"/>
      <c r="E146" s="126"/>
      <c r="F146" s="126"/>
      <c r="G146" s="126"/>
      <c r="H146" s="126"/>
      <c r="I146" s="118"/>
      <c r="J146" s="118"/>
      <c r="K146" s="118"/>
    </row>
    <row r="147" spans="2:11">
      <c r="B147" s="117"/>
      <c r="C147" s="117"/>
      <c r="D147" s="126"/>
      <c r="E147" s="126"/>
      <c r="F147" s="126"/>
      <c r="G147" s="126"/>
      <c r="H147" s="126"/>
      <c r="I147" s="118"/>
      <c r="J147" s="118"/>
      <c r="K147" s="118"/>
    </row>
    <row r="148" spans="2:11">
      <c r="B148" s="117"/>
      <c r="C148" s="117"/>
      <c r="D148" s="126"/>
      <c r="E148" s="126"/>
      <c r="F148" s="126"/>
      <c r="G148" s="126"/>
      <c r="H148" s="126"/>
      <c r="I148" s="118"/>
      <c r="J148" s="118"/>
      <c r="K148" s="118"/>
    </row>
    <row r="149" spans="2:11">
      <c r="B149" s="117"/>
      <c r="C149" s="117"/>
      <c r="D149" s="126"/>
      <c r="E149" s="126"/>
      <c r="F149" s="126"/>
      <c r="G149" s="126"/>
      <c r="H149" s="126"/>
      <c r="I149" s="118"/>
      <c r="J149" s="118"/>
      <c r="K149" s="118"/>
    </row>
    <row r="150" spans="2:11">
      <c r="B150" s="117"/>
      <c r="C150" s="117"/>
      <c r="D150" s="126"/>
      <c r="E150" s="126"/>
      <c r="F150" s="126"/>
      <c r="G150" s="126"/>
      <c r="H150" s="126"/>
      <c r="I150" s="118"/>
      <c r="J150" s="118"/>
      <c r="K150" s="118"/>
    </row>
    <row r="151" spans="2:11">
      <c r="B151" s="117"/>
      <c r="C151" s="117"/>
      <c r="D151" s="126"/>
      <c r="E151" s="126"/>
      <c r="F151" s="126"/>
      <c r="G151" s="126"/>
      <c r="H151" s="126"/>
      <c r="I151" s="118"/>
      <c r="J151" s="118"/>
      <c r="K151" s="118"/>
    </row>
    <row r="152" spans="2:11">
      <c r="B152" s="117"/>
      <c r="C152" s="117"/>
      <c r="D152" s="126"/>
      <c r="E152" s="126"/>
      <c r="F152" s="126"/>
      <c r="G152" s="126"/>
      <c r="H152" s="126"/>
      <c r="I152" s="118"/>
      <c r="J152" s="118"/>
      <c r="K152" s="118"/>
    </row>
    <row r="153" spans="2:11">
      <c r="B153" s="117"/>
      <c r="C153" s="117"/>
      <c r="D153" s="126"/>
      <c r="E153" s="126"/>
      <c r="F153" s="126"/>
      <c r="G153" s="126"/>
      <c r="H153" s="126"/>
      <c r="I153" s="118"/>
      <c r="J153" s="118"/>
      <c r="K153" s="118"/>
    </row>
    <row r="154" spans="2:11">
      <c r="B154" s="117"/>
      <c r="C154" s="117"/>
      <c r="D154" s="126"/>
      <c r="E154" s="126"/>
      <c r="F154" s="126"/>
      <c r="G154" s="126"/>
      <c r="H154" s="126"/>
      <c r="I154" s="118"/>
      <c r="J154" s="118"/>
      <c r="K154" s="118"/>
    </row>
    <row r="155" spans="2:11">
      <c r="B155" s="117"/>
      <c r="C155" s="117"/>
      <c r="D155" s="126"/>
      <c r="E155" s="126"/>
      <c r="F155" s="126"/>
      <c r="G155" s="126"/>
      <c r="H155" s="126"/>
      <c r="I155" s="118"/>
      <c r="J155" s="118"/>
      <c r="K155" s="118"/>
    </row>
    <row r="156" spans="2:11">
      <c r="B156" s="117"/>
      <c r="C156" s="117"/>
      <c r="D156" s="126"/>
      <c r="E156" s="126"/>
      <c r="F156" s="126"/>
      <c r="G156" s="126"/>
      <c r="H156" s="126"/>
      <c r="I156" s="118"/>
      <c r="J156" s="118"/>
      <c r="K156" s="118"/>
    </row>
    <row r="157" spans="2:11">
      <c r="B157" s="117"/>
      <c r="C157" s="117"/>
      <c r="D157" s="126"/>
      <c r="E157" s="126"/>
      <c r="F157" s="126"/>
      <c r="G157" s="126"/>
      <c r="H157" s="126"/>
      <c r="I157" s="118"/>
      <c r="J157" s="118"/>
      <c r="K157" s="118"/>
    </row>
    <row r="158" spans="2:11">
      <c r="B158" s="117"/>
      <c r="C158" s="117"/>
      <c r="D158" s="126"/>
      <c r="E158" s="126"/>
      <c r="F158" s="126"/>
      <c r="G158" s="126"/>
      <c r="H158" s="126"/>
      <c r="I158" s="118"/>
      <c r="J158" s="118"/>
      <c r="K158" s="118"/>
    </row>
    <row r="159" spans="2:11">
      <c r="B159" s="117"/>
      <c r="C159" s="117"/>
      <c r="D159" s="126"/>
      <c r="E159" s="126"/>
      <c r="F159" s="126"/>
      <c r="G159" s="126"/>
      <c r="H159" s="126"/>
      <c r="I159" s="118"/>
      <c r="J159" s="118"/>
      <c r="K159" s="118"/>
    </row>
    <row r="160" spans="2:11">
      <c r="B160" s="117"/>
      <c r="C160" s="117"/>
      <c r="D160" s="126"/>
      <c r="E160" s="126"/>
      <c r="F160" s="126"/>
      <c r="G160" s="126"/>
      <c r="H160" s="126"/>
      <c r="I160" s="118"/>
      <c r="J160" s="118"/>
      <c r="K160" s="118"/>
    </row>
    <row r="161" spans="2:11">
      <c r="B161" s="117"/>
      <c r="C161" s="117"/>
      <c r="D161" s="126"/>
      <c r="E161" s="126"/>
      <c r="F161" s="126"/>
      <c r="G161" s="126"/>
      <c r="H161" s="126"/>
      <c r="I161" s="118"/>
      <c r="J161" s="118"/>
      <c r="K161" s="118"/>
    </row>
    <row r="162" spans="2:11">
      <c r="B162" s="117"/>
      <c r="C162" s="117"/>
      <c r="D162" s="126"/>
      <c r="E162" s="126"/>
      <c r="F162" s="126"/>
      <c r="G162" s="126"/>
      <c r="H162" s="126"/>
      <c r="I162" s="118"/>
      <c r="J162" s="118"/>
      <c r="K162" s="118"/>
    </row>
    <row r="163" spans="2:11">
      <c r="B163" s="117"/>
      <c r="C163" s="117"/>
      <c r="D163" s="126"/>
      <c r="E163" s="126"/>
      <c r="F163" s="126"/>
      <c r="G163" s="126"/>
      <c r="H163" s="126"/>
      <c r="I163" s="118"/>
      <c r="J163" s="118"/>
      <c r="K163" s="118"/>
    </row>
    <row r="164" spans="2:11">
      <c r="B164" s="117"/>
      <c r="C164" s="117"/>
      <c r="D164" s="126"/>
      <c r="E164" s="126"/>
      <c r="F164" s="126"/>
      <c r="G164" s="126"/>
      <c r="H164" s="126"/>
      <c r="I164" s="118"/>
      <c r="J164" s="118"/>
      <c r="K164" s="118"/>
    </row>
    <row r="165" spans="2:11">
      <c r="B165" s="117"/>
      <c r="C165" s="117"/>
      <c r="D165" s="126"/>
      <c r="E165" s="126"/>
      <c r="F165" s="126"/>
      <c r="G165" s="126"/>
      <c r="H165" s="126"/>
      <c r="I165" s="118"/>
      <c r="J165" s="118"/>
      <c r="K165" s="118"/>
    </row>
    <row r="166" spans="2:11">
      <c r="B166" s="117"/>
      <c r="C166" s="117"/>
      <c r="D166" s="126"/>
      <c r="E166" s="126"/>
      <c r="F166" s="126"/>
      <c r="G166" s="126"/>
      <c r="H166" s="126"/>
      <c r="I166" s="118"/>
      <c r="J166" s="118"/>
      <c r="K166" s="118"/>
    </row>
    <row r="167" spans="2:11">
      <c r="B167" s="117"/>
      <c r="C167" s="117"/>
      <c r="D167" s="126"/>
      <c r="E167" s="126"/>
      <c r="F167" s="126"/>
      <c r="G167" s="126"/>
      <c r="H167" s="126"/>
      <c r="I167" s="118"/>
      <c r="J167" s="118"/>
      <c r="K167" s="118"/>
    </row>
    <row r="168" spans="2:11">
      <c r="B168" s="117"/>
      <c r="C168" s="117"/>
      <c r="D168" s="126"/>
      <c r="E168" s="126"/>
      <c r="F168" s="126"/>
      <c r="G168" s="126"/>
      <c r="H168" s="126"/>
      <c r="I168" s="118"/>
      <c r="J168" s="118"/>
      <c r="K168" s="118"/>
    </row>
    <row r="169" spans="2:11">
      <c r="B169" s="117"/>
      <c r="C169" s="117"/>
      <c r="D169" s="126"/>
      <c r="E169" s="126"/>
      <c r="F169" s="126"/>
      <c r="G169" s="126"/>
      <c r="H169" s="126"/>
      <c r="I169" s="118"/>
      <c r="J169" s="118"/>
      <c r="K169" s="118"/>
    </row>
    <row r="170" spans="2:11">
      <c r="B170" s="117"/>
      <c r="C170" s="117"/>
      <c r="D170" s="126"/>
      <c r="E170" s="126"/>
      <c r="F170" s="126"/>
      <c r="G170" s="126"/>
      <c r="H170" s="126"/>
      <c r="I170" s="118"/>
      <c r="J170" s="118"/>
      <c r="K170" s="118"/>
    </row>
    <row r="171" spans="2:11">
      <c r="B171" s="117"/>
      <c r="C171" s="117"/>
      <c r="D171" s="126"/>
      <c r="E171" s="126"/>
      <c r="F171" s="126"/>
      <c r="G171" s="126"/>
      <c r="H171" s="126"/>
      <c r="I171" s="118"/>
      <c r="J171" s="118"/>
      <c r="K171" s="118"/>
    </row>
    <row r="172" spans="2:11">
      <c r="B172" s="117"/>
      <c r="C172" s="117"/>
      <c r="D172" s="126"/>
      <c r="E172" s="126"/>
      <c r="F172" s="126"/>
      <c r="G172" s="126"/>
      <c r="H172" s="126"/>
      <c r="I172" s="118"/>
      <c r="J172" s="118"/>
      <c r="K172" s="118"/>
    </row>
    <row r="173" spans="2:11">
      <c r="B173" s="117"/>
      <c r="C173" s="117"/>
      <c r="D173" s="126"/>
      <c r="E173" s="126"/>
      <c r="F173" s="126"/>
      <c r="G173" s="126"/>
      <c r="H173" s="126"/>
      <c r="I173" s="118"/>
      <c r="J173" s="118"/>
      <c r="K173" s="118"/>
    </row>
    <row r="174" spans="2:11">
      <c r="B174" s="117"/>
      <c r="C174" s="117"/>
      <c r="D174" s="126"/>
      <c r="E174" s="126"/>
      <c r="F174" s="126"/>
      <c r="G174" s="126"/>
      <c r="H174" s="126"/>
      <c r="I174" s="118"/>
      <c r="J174" s="118"/>
      <c r="K174" s="118"/>
    </row>
    <row r="175" spans="2:11">
      <c r="B175" s="117"/>
      <c r="C175" s="117"/>
      <c r="D175" s="126"/>
      <c r="E175" s="126"/>
      <c r="F175" s="126"/>
      <c r="G175" s="126"/>
      <c r="H175" s="126"/>
      <c r="I175" s="118"/>
      <c r="J175" s="118"/>
      <c r="K175" s="118"/>
    </row>
    <row r="176" spans="2:11">
      <c r="B176" s="117"/>
      <c r="C176" s="117"/>
      <c r="D176" s="126"/>
      <c r="E176" s="126"/>
      <c r="F176" s="126"/>
      <c r="G176" s="126"/>
      <c r="H176" s="126"/>
      <c r="I176" s="118"/>
      <c r="J176" s="118"/>
      <c r="K176" s="118"/>
    </row>
    <row r="177" spans="2:11">
      <c r="B177" s="117"/>
      <c r="C177" s="117"/>
      <c r="D177" s="126"/>
      <c r="E177" s="126"/>
      <c r="F177" s="126"/>
      <c r="G177" s="126"/>
      <c r="H177" s="126"/>
      <c r="I177" s="118"/>
      <c r="J177" s="118"/>
      <c r="K177" s="118"/>
    </row>
    <row r="178" spans="2:11">
      <c r="B178" s="117"/>
      <c r="C178" s="117"/>
      <c r="D178" s="126"/>
      <c r="E178" s="126"/>
      <c r="F178" s="126"/>
      <c r="G178" s="126"/>
      <c r="H178" s="126"/>
      <c r="I178" s="118"/>
      <c r="J178" s="118"/>
      <c r="K178" s="118"/>
    </row>
    <row r="179" spans="2:11">
      <c r="B179" s="117"/>
      <c r="C179" s="117"/>
      <c r="D179" s="126"/>
      <c r="E179" s="126"/>
      <c r="F179" s="126"/>
      <c r="G179" s="126"/>
      <c r="H179" s="126"/>
      <c r="I179" s="118"/>
      <c r="J179" s="118"/>
      <c r="K179" s="118"/>
    </row>
    <row r="180" spans="2:11">
      <c r="B180" s="117"/>
      <c r="C180" s="117"/>
      <c r="D180" s="126"/>
      <c r="E180" s="126"/>
      <c r="F180" s="126"/>
      <c r="G180" s="126"/>
      <c r="H180" s="126"/>
      <c r="I180" s="118"/>
      <c r="J180" s="118"/>
      <c r="K180" s="118"/>
    </row>
    <row r="181" spans="2:11">
      <c r="B181" s="117"/>
      <c r="C181" s="117"/>
      <c r="D181" s="126"/>
      <c r="E181" s="126"/>
      <c r="F181" s="126"/>
      <c r="G181" s="126"/>
      <c r="H181" s="126"/>
      <c r="I181" s="118"/>
      <c r="J181" s="118"/>
      <c r="K181" s="118"/>
    </row>
    <row r="182" spans="2:11">
      <c r="B182" s="117"/>
      <c r="C182" s="117"/>
      <c r="D182" s="126"/>
      <c r="E182" s="126"/>
      <c r="F182" s="126"/>
      <c r="G182" s="126"/>
      <c r="H182" s="126"/>
      <c r="I182" s="118"/>
      <c r="J182" s="118"/>
      <c r="K182" s="118"/>
    </row>
    <row r="183" spans="2:11">
      <c r="B183" s="117"/>
      <c r="C183" s="117"/>
      <c r="D183" s="126"/>
      <c r="E183" s="126"/>
      <c r="F183" s="126"/>
      <c r="G183" s="126"/>
      <c r="H183" s="126"/>
      <c r="I183" s="118"/>
      <c r="J183" s="118"/>
      <c r="K183" s="118"/>
    </row>
    <row r="184" spans="2:11">
      <c r="B184" s="117"/>
      <c r="C184" s="117"/>
      <c r="D184" s="126"/>
      <c r="E184" s="126"/>
      <c r="F184" s="126"/>
      <c r="G184" s="126"/>
      <c r="H184" s="126"/>
      <c r="I184" s="118"/>
      <c r="J184" s="118"/>
      <c r="K184" s="118"/>
    </row>
    <row r="185" spans="2:11">
      <c r="B185" s="117"/>
      <c r="C185" s="117"/>
      <c r="D185" s="126"/>
      <c r="E185" s="126"/>
      <c r="F185" s="126"/>
      <c r="G185" s="126"/>
      <c r="H185" s="126"/>
      <c r="I185" s="118"/>
      <c r="J185" s="118"/>
      <c r="K185" s="118"/>
    </row>
    <row r="186" spans="2:11">
      <c r="B186" s="117"/>
      <c r="C186" s="117"/>
      <c r="D186" s="126"/>
      <c r="E186" s="126"/>
      <c r="F186" s="126"/>
      <c r="G186" s="126"/>
      <c r="H186" s="126"/>
      <c r="I186" s="118"/>
      <c r="J186" s="118"/>
      <c r="K186" s="118"/>
    </row>
    <row r="187" spans="2:11">
      <c r="B187" s="117"/>
      <c r="C187" s="117"/>
      <c r="D187" s="126"/>
      <c r="E187" s="126"/>
      <c r="F187" s="126"/>
      <c r="G187" s="126"/>
      <c r="H187" s="126"/>
      <c r="I187" s="118"/>
      <c r="J187" s="118"/>
      <c r="K187" s="118"/>
    </row>
    <row r="188" spans="2:11">
      <c r="B188" s="117"/>
      <c r="C188" s="117"/>
      <c r="D188" s="126"/>
      <c r="E188" s="126"/>
      <c r="F188" s="126"/>
      <c r="G188" s="126"/>
      <c r="H188" s="126"/>
      <c r="I188" s="118"/>
      <c r="J188" s="118"/>
      <c r="K188" s="118"/>
    </row>
    <row r="189" spans="2:11">
      <c r="B189" s="117"/>
      <c r="C189" s="117"/>
      <c r="D189" s="126"/>
      <c r="E189" s="126"/>
      <c r="F189" s="126"/>
      <c r="G189" s="126"/>
      <c r="H189" s="126"/>
      <c r="I189" s="118"/>
      <c r="J189" s="118"/>
      <c r="K189" s="118"/>
    </row>
    <row r="190" spans="2:11">
      <c r="B190" s="117"/>
      <c r="C190" s="117"/>
      <c r="D190" s="126"/>
      <c r="E190" s="126"/>
      <c r="F190" s="126"/>
      <c r="G190" s="126"/>
      <c r="H190" s="126"/>
      <c r="I190" s="118"/>
      <c r="J190" s="118"/>
      <c r="K190" s="118"/>
    </row>
    <row r="191" spans="2:11">
      <c r="B191" s="117"/>
      <c r="C191" s="117"/>
      <c r="D191" s="126"/>
      <c r="E191" s="126"/>
      <c r="F191" s="126"/>
      <c r="G191" s="126"/>
      <c r="H191" s="126"/>
      <c r="I191" s="118"/>
      <c r="J191" s="118"/>
      <c r="K191" s="118"/>
    </row>
    <row r="192" spans="2:11">
      <c r="B192" s="117"/>
      <c r="C192" s="117"/>
      <c r="D192" s="126"/>
      <c r="E192" s="126"/>
      <c r="F192" s="126"/>
      <c r="G192" s="126"/>
      <c r="H192" s="126"/>
      <c r="I192" s="118"/>
      <c r="J192" s="118"/>
      <c r="K192" s="118"/>
    </row>
    <row r="193" spans="2:11">
      <c r="B193" s="117"/>
      <c r="C193" s="117"/>
      <c r="D193" s="126"/>
      <c r="E193" s="126"/>
      <c r="F193" s="126"/>
      <c r="G193" s="126"/>
      <c r="H193" s="126"/>
      <c r="I193" s="118"/>
      <c r="J193" s="118"/>
      <c r="K193" s="118"/>
    </row>
    <row r="194" spans="2:11">
      <c r="B194" s="117"/>
      <c r="C194" s="117"/>
      <c r="D194" s="126"/>
      <c r="E194" s="126"/>
      <c r="F194" s="126"/>
      <c r="G194" s="126"/>
      <c r="H194" s="126"/>
      <c r="I194" s="118"/>
      <c r="J194" s="118"/>
      <c r="K194" s="118"/>
    </row>
    <row r="195" spans="2:11">
      <c r="B195" s="117"/>
      <c r="C195" s="117"/>
      <c r="D195" s="126"/>
      <c r="E195" s="126"/>
      <c r="F195" s="126"/>
      <c r="G195" s="126"/>
      <c r="H195" s="126"/>
      <c r="I195" s="118"/>
      <c r="J195" s="118"/>
      <c r="K195" s="118"/>
    </row>
    <row r="196" spans="2:11">
      <c r="B196" s="117"/>
      <c r="C196" s="117"/>
      <c r="D196" s="126"/>
      <c r="E196" s="126"/>
      <c r="F196" s="126"/>
      <c r="G196" s="126"/>
      <c r="H196" s="126"/>
      <c r="I196" s="118"/>
      <c r="J196" s="118"/>
      <c r="K196" s="118"/>
    </row>
    <row r="197" spans="2:11">
      <c r="B197" s="117"/>
      <c r="C197" s="117"/>
      <c r="D197" s="126"/>
      <c r="E197" s="126"/>
      <c r="F197" s="126"/>
      <c r="G197" s="126"/>
      <c r="H197" s="126"/>
      <c r="I197" s="118"/>
      <c r="J197" s="118"/>
      <c r="K197" s="118"/>
    </row>
    <row r="198" spans="2:11">
      <c r="B198" s="117"/>
      <c r="C198" s="117"/>
      <c r="D198" s="126"/>
      <c r="E198" s="126"/>
      <c r="F198" s="126"/>
      <c r="G198" s="126"/>
      <c r="H198" s="126"/>
      <c r="I198" s="118"/>
      <c r="J198" s="118"/>
      <c r="K198" s="118"/>
    </row>
    <row r="199" spans="2:11">
      <c r="B199" s="117"/>
      <c r="C199" s="117"/>
      <c r="D199" s="126"/>
      <c r="E199" s="126"/>
      <c r="F199" s="126"/>
      <c r="G199" s="126"/>
      <c r="H199" s="126"/>
      <c r="I199" s="118"/>
      <c r="J199" s="118"/>
      <c r="K199" s="118"/>
    </row>
    <row r="200" spans="2:11">
      <c r="B200" s="117"/>
      <c r="C200" s="117"/>
      <c r="D200" s="126"/>
      <c r="E200" s="126"/>
      <c r="F200" s="126"/>
      <c r="G200" s="126"/>
      <c r="H200" s="126"/>
      <c r="I200" s="118"/>
      <c r="J200" s="118"/>
      <c r="K200" s="118"/>
    </row>
    <row r="201" spans="2:11">
      <c r="B201" s="117"/>
      <c r="C201" s="117"/>
      <c r="D201" s="126"/>
      <c r="E201" s="126"/>
      <c r="F201" s="126"/>
      <c r="G201" s="126"/>
      <c r="H201" s="126"/>
      <c r="I201" s="118"/>
      <c r="J201" s="118"/>
      <c r="K201" s="118"/>
    </row>
    <row r="202" spans="2:11">
      <c r="B202" s="117"/>
      <c r="C202" s="117"/>
      <c r="D202" s="126"/>
      <c r="E202" s="126"/>
      <c r="F202" s="126"/>
      <c r="G202" s="126"/>
      <c r="H202" s="126"/>
      <c r="I202" s="118"/>
      <c r="J202" s="118"/>
      <c r="K202" s="118"/>
    </row>
    <row r="203" spans="2:11">
      <c r="B203" s="117"/>
      <c r="C203" s="117"/>
      <c r="D203" s="126"/>
      <c r="E203" s="126"/>
      <c r="F203" s="126"/>
      <c r="G203" s="126"/>
      <c r="H203" s="126"/>
      <c r="I203" s="118"/>
      <c r="J203" s="118"/>
      <c r="K203" s="118"/>
    </row>
    <row r="204" spans="2:11">
      <c r="B204" s="117"/>
      <c r="C204" s="117"/>
      <c r="D204" s="126"/>
      <c r="E204" s="126"/>
      <c r="F204" s="126"/>
      <c r="G204" s="126"/>
      <c r="H204" s="126"/>
      <c r="I204" s="118"/>
      <c r="J204" s="118"/>
      <c r="K204" s="118"/>
    </row>
    <row r="205" spans="2:11">
      <c r="B205" s="117"/>
      <c r="C205" s="117"/>
      <c r="D205" s="126"/>
      <c r="E205" s="126"/>
      <c r="F205" s="126"/>
      <c r="G205" s="126"/>
      <c r="H205" s="126"/>
      <c r="I205" s="118"/>
      <c r="J205" s="118"/>
      <c r="K205" s="118"/>
    </row>
    <row r="206" spans="2:11">
      <c r="B206" s="117"/>
      <c r="C206" s="117"/>
      <c r="D206" s="126"/>
      <c r="E206" s="126"/>
      <c r="F206" s="126"/>
      <c r="G206" s="126"/>
      <c r="H206" s="126"/>
      <c r="I206" s="118"/>
      <c r="J206" s="118"/>
      <c r="K206" s="118"/>
    </row>
    <row r="207" spans="2:11">
      <c r="B207" s="117"/>
      <c r="C207" s="117"/>
      <c r="D207" s="126"/>
      <c r="E207" s="126"/>
      <c r="F207" s="126"/>
      <c r="G207" s="126"/>
      <c r="H207" s="126"/>
      <c r="I207" s="118"/>
      <c r="J207" s="118"/>
      <c r="K207" s="118"/>
    </row>
    <row r="208" spans="2:11">
      <c r="B208" s="117"/>
      <c r="C208" s="117"/>
      <c r="D208" s="126"/>
      <c r="E208" s="126"/>
      <c r="F208" s="126"/>
      <c r="G208" s="126"/>
      <c r="H208" s="126"/>
      <c r="I208" s="118"/>
      <c r="J208" s="118"/>
      <c r="K208" s="118"/>
    </row>
    <row r="209" spans="2:11">
      <c r="B209" s="117"/>
      <c r="C209" s="117"/>
      <c r="D209" s="126"/>
      <c r="E209" s="126"/>
      <c r="F209" s="126"/>
      <c r="G209" s="126"/>
      <c r="H209" s="126"/>
      <c r="I209" s="118"/>
      <c r="J209" s="118"/>
      <c r="K209" s="118"/>
    </row>
    <row r="210" spans="2:11">
      <c r="B210" s="117"/>
      <c r="C210" s="117"/>
      <c r="D210" s="126"/>
      <c r="E210" s="126"/>
      <c r="F210" s="126"/>
      <c r="G210" s="126"/>
      <c r="H210" s="126"/>
      <c r="I210" s="118"/>
      <c r="J210" s="118"/>
      <c r="K210" s="118"/>
    </row>
    <row r="211" spans="2:11">
      <c r="B211" s="117"/>
      <c r="C211" s="117"/>
      <c r="D211" s="126"/>
      <c r="E211" s="126"/>
      <c r="F211" s="126"/>
      <c r="G211" s="126"/>
      <c r="H211" s="126"/>
      <c r="I211" s="118"/>
      <c r="J211" s="118"/>
      <c r="K211" s="118"/>
    </row>
    <row r="212" spans="2:11">
      <c r="B212" s="117"/>
      <c r="C212" s="117"/>
      <c r="D212" s="126"/>
      <c r="E212" s="126"/>
      <c r="F212" s="126"/>
      <c r="G212" s="126"/>
      <c r="H212" s="126"/>
      <c r="I212" s="118"/>
      <c r="J212" s="118"/>
      <c r="K212" s="118"/>
    </row>
    <row r="213" spans="2:11">
      <c r="B213" s="117"/>
      <c r="C213" s="117"/>
      <c r="D213" s="126"/>
      <c r="E213" s="126"/>
      <c r="F213" s="126"/>
      <c r="G213" s="126"/>
      <c r="H213" s="126"/>
      <c r="I213" s="118"/>
      <c r="J213" s="118"/>
      <c r="K213" s="118"/>
    </row>
    <row r="214" spans="2:11">
      <c r="B214" s="117"/>
      <c r="C214" s="117"/>
      <c r="D214" s="126"/>
      <c r="E214" s="126"/>
      <c r="F214" s="126"/>
      <c r="G214" s="126"/>
      <c r="H214" s="126"/>
      <c r="I214" s="118"/>
      <c r="J214" s="118"/>
      <c r="K214" s="118"/>
    </row>
    <row r="215" spans="2:11">
      <c r="B215" s="117"/>
      <c r="C215" s="117"/>
      <c r="D215" s="126"/>
      <c r="E215" s="126"/>
      <c r="F215" s="126"/>
      <c r="G215" s="126"/>
      <c r="H215" s="126"/>
      <c r="I215" s="118"/>
      <c r="J215" s="118"/>
      <c r="K215" s="118"/>
    </row>
    <row r="216" spans="2:11">
      <c r="B216" s="117"/>
      <c r="C216" s="117"/>
      <c r="D216" s="126"/>
      <c r="E216" s="126"/>
      <c r="F216" s="126"/>
      <c r="G216" s="126"/>
      <c r="H216" s="126"/>
      <c r="I216" s="118"/>
      <c r="J216" s="118"/>
      <c r="K216" s="118"/>
    </row>
    <row r="217" spans="2:11">
      <c r="B217" s="117"/>
      <c r="C217" s="117"/>
      <c r="D217" s="126"/>
      <c r="E217" s="126"/>
      <c r="F217" s="126"/>
      <c r="G217" s="126"/>
      <c r="H217" s="126"/>
      <c r="I217" s="118"/>
      <c r="J217" s="118"/>
      <c r="K217" s="118"/>
    </row>
    <row r="218" spans="2:11">
      <c r="B218" s="117"/>
      <c r="C218" s="117"/>
      <c r="D218" s="126"/>
      <c r="E218" s="126"/>
      <c r="F218" s="126"/>
      <c r="G218" s="126"/>
      <c r="H218" s="126"/>
      <c r="I218" s="118"/>
      <c r="J218" s="118"/>
      <c r="K218" s="118"/>
    </row>
    <row r="219" spans="2:11">
      <c r="B219" s="117"/>
      <c r="C219" s="117"/>
      <c r="D219" s="126"/>
      <c r="E219" s="126"/>
      <c r="F219" s="126"/>
      <c r="G219" s="126"/>
      <c r="H219" s="126"/>
      <c r="I219" s="118"/>
      <c r="J219" s="118"/>
      <c r="K219" s="118"/>
    </row>
    <row r="220" spans="2:11">
      <c r="B220" s="117"/>
      <c r="C220" s="117"/>
      <c r="D220" s="126"/>
      <c r="E220" s="126"/>
      <c r="F220" s="126"/>
      <c r="G220" s="126"/>
      <c r="H220" s="126"/>
      <c r="I220" s="118"/>
      <c r="J220" s="118"/>
      <c r="K220" s="118"/>
    </row>
    <row r="221" spans="2:11">
      <c r="B221" s="117"/>
      <c r="C221" s="117"/>
      <c r="D221" s="126"/>
      <c r="E221" s="126"/>
      <c r="F221" s="126"/>
      <c r="G221" s="126"/>
      <c r="H221" s="126"/>
      <c r="I221" s="118"/>
      <c r="J221" s="118"/>
      <c r="K221" s="118"/>
    </row>
    <row r="222" spans="2:11">
      <c r="B222" s="117"/>
      <c r="C222" s="117"/>
      <c r="D222" s="126"/>
      <c r="E222" s="126"/>
      <c r="F222" s="126"/>
      <c r="G222" s="126"/>
      <c r="H222" s="126"/>
      <c r="I222" s="118"/>
      <c r="J222" s="118"/>
      <c r="K222" s="118"/>
    </row>
    <row r="223" spans="2:11">
      <c r="B223" s="117"/>
      <c r="C223" s="117"/>
      <c r="D223" s="126"/>
      <c r="E223" s="126"/>
      <c r="F223" s="126"/>
      <c r="G223" s="126"/>
      <c r="H223" s="126"/>
      <c r="I223" s="118"/>
      <c r="J223" s="118"/>
      <c r="K223" s="118"/>
    </row>
    <row r="224" spans="2:11">
      <c r="B224" s="117"/>
      <c r="C224" s="117"/>
      <c r="D224" s="126"/>
      <c r="E224" s="126"/>
      <c r="F224" s="126"/>
      <c r="G224" s="126"/>
      <c r="H224" s="126"/>
      <c r="I224" s="118"/>
      <c r="J224" s="118"/>
      <c r="K224" s="118"/>
    </row>
    <row r="225" spans="2:11">
      <c r="B225" s="117"/>
      <c r="C225" s="117"/>
      <c r="D225" s="126"/>
      <c r="E225" s="126"/>
      <c r="F225" s="126"/>
      <c r="G225" s="126"/>
      <c r="H225" s="126"/>
      <c r="I225" s="118"/>
      <c r="J225" s="118"/>
      <c r="K225" s="118"/>
    </row>
    <row r="226" spans="2:11">
      <c r="B226" s="117"/>
      <c r="C226" s="117"/>
      <c r="D226" s="126"/>
      <c r="E226" s="126"/>
      <c r="F226" s="126"/>
      <c r="G226" s="126"/>
      <c r="H226" s="126"/>
      <c r="I226" s="118"/>
      <c r="J226" s="118"/>
      <c r="K226" s="118"/>
    </row>
    <row r="227" spans="2:11">
      <c r="B227" s="117"/>
      <c r="C227" s="117"/>
      <c r="D227" s="126"/>
      <c r="E227" s="126"/>
      <c r="F227" s="126"/>
      <c r="G227" s="126"/>
      <c r="H227" s="126"/>
      <c r="I227" s="118"/>
      <c r="J227" s="118"/>
      <c r="K227" s="118"/>
    </row>
    <row r="228" spans="2:11">
      <c r="B228" s="117"/>
      <c r="C228" s="117"/>
      <c r="D228" s="126"/>
      <c r="E228" s="126"/>
      <c r="F228" s="126"/>
      <c r="G228" s="126"/>
      <c r="H228" s="126"/>
      <c r="I228" s="118"/>
      <c r="J228" s="118"/>
      <c r="K228" s="118"/>
    </row>
    <row r="229" spans="2:11">
      <c r="B229" s="117"/>
      <c r="C229" s="117"/>
      <c r="D229" s="126"/>
      <c r="E229" s="126"/>
      <c r="F229" s="126"/>
      <c r="G229" s="126"/>
      <c r="H229" s="126"/>
      <c r="I229" s="118"/>
      <c r="J229" s="118"/>
      <c r="K229" s="118"/>
    </row>
    <row r="230" spans="2:11">
      <c r="B230" s="117"/>
      <c r="C230" s="117"/>
      <c r="D230" s="126"/>
      <c r="E230" s="126"/>
      <c r="F230" s="126"/>
      <c r="G230" s="126"/>
      <c r="H230" s="126"/>
      <c r="I230" s="118"/>
      <c r="J230" s="118"/>
      <c r="K230" s="118"/>
    </row>
    <row r="231" spans="2:11">
      <c r="B231" s="117"/>
      <c r="C231" s="117"/>
      <c r="D231" s="126"/>
      <c r="E231" s="126"/>
      <c r="F231" s="126"/>
      <c r="G231" s="126"/>
      <c r="H231" s="126"/>
      <c r="I231" s="118"/>
      <c r="J231" s="118"/>
      <c r="K231" s="118"/>
    </row>
    <row r="232" spans="2:11">
      <c r="B232" s="117"/>
      <c r="C232" s="117"/>
      <c r="D232" s="126"/>
      <c r="E232" s="126"/>
      <c r="F232" s="126"/>
      <c r="G232" s="126"/>
      <c r="H232" s="126"/>
      <c r="I232" s="118"/>
      <c r="J232" s="118"/>
      <c r="K232" s="118"/>
    </row>
    <row r="233" spans="2:11">
      <c r="B233" s="117"/>
      <c r="C233" s="117"/>
      <c r="D233" s="126"/>
      <c r="E233" s="126"/>
      <c r="F233" s="126"/>
      <c r="G233" s="126"/>
      <c r="H233" s="126"/>
      <c r="I233" s="118"/>
      <c r="J233" s="118"/>
      <c r="K233" s="118"/>
    </row>
    <row r="234" spans="2:11">
      <c r="B234" s="117"/>
      <c r="C234" s="117"/>
      <c r="D234" s="126"/>
      <c r="E234" s="126"/>
      <c r="F234" s="126"/>
      <c r="G234" s="126"/>
      <c r="H234" s="126"/>
      <c r="I234" s="118"/>
      <c r="J234" s="118"/>
      <c r="K234" s="118"/>
    </row>
    <row r="235" spans="2:11">
      <c r="B235" s="117"/>
      <c r="C235" s="117"/>
      <c r="D235" s="126"/>
      <c r="E235" s="126"/>
      <c r="F235" s="126"/>
      <c r="G235" s="126"/>
      <c r="H235" s="126"/>
      <c r="I235" s="118"/>
      <c r="J235" s="118"/>
      <c r="K235" s="118"/>
    </row>
    <row r="236" spans="2:11">
      <c r="B236" s="117"/>
      <c r="C236" s="117"/>
      <c r="D236" s="126"/>
      <c r="E236" s="126"/>
      <c r="F236" s="126"/>
      <c r="G236" s="126"/>
      <c r="H236" s="126"/>
      <c r="I236" s="118"/>
      <c r="J236" s="118"/>
      <c r="K236" s="118"/>
    </row>
    <row r="237" spans="2:11">
      <c r="B237" s="117"/>
      <c r="C237" s="117"/>
      <c r="D237" s="126"/>
      <c r="E237" s="126"/>
      <c r="F237" s="126"/>
      <c r="G237" s="126"/>
      <c r="H237" s="126"/>
      <c r="I237" s="118"/>
      <c r="J237" s="118"/>
      <c r="K237" s="118"/>
    </row>
    <row r="238" spans="2:11">
      <c r="B238" s="117"/>
      <c r="C238" s="117"/>
      <c r="D238" s="126"/>
      <c r="E238" s="126"/>
      <c r="F238" s="126"/>
      <c r="G238" s="126"/>
      <c r="H238" s="126"/>
      <c r="I238" s="118"/>
      <c r="J238" s="118"/>
      <c r="K238" s="118"/>
    </row>
    <row r="239" spans="2:11">
      <c r="B239" s="117"/>
      <c r="C239" s="117"/>
      <c r="D239" s="126"/>
      <c r="E239" s="126"/>
      <c r="F239" s="126"/>
      <c r="G239" s="126"/>
      <c r="H239" s="126"/>
      <c r="I239" s="118"/>
      <c r="J239" s="118"/>
      <c r="K239" s="118"/>
    </row>
    <row r="240" spans="2:11">
      <c r="B240" s="117"/>
      <c r="C240" s="117"/>
      <c r="D240" s="126"/>
      <c r="E240" s="126"/>
      <c r="F240" s="126"/>
      <c r="G240" s="126"/>
      <c r="H240" s="126"/>
      <c r="I240" s="118"/>
      <c r="J240" s="118"/>
      <c r="K240" s="118"/>
    </row>
    <row r="241" spans="2:11">
      <c r="B241" s="117"/>
      <c r="C241" s="117"/>
      <c r="D241" s="126"/>
      <c r="E241" s="126"/>
      <c r="F241" s="126"/>
      <c r="G241" s="126"/>
      <c r="H241" s="126"/>
      <c r="I241" s="118"/>
      <c r="J241" s="118"/>
      <c r="K241" s="118"/>
    </row>
    <row r="242" spans="2:11">
      <c r="B242" s="117"/>
      <c r="C242" s="117"/>
      <c r="D242" s="126"/>
      <c r="E242" s="126"/>
      <c r="F242" s="126"/>
      <c r="G242" s="126"/>
      <c r="H242" s="126"/>
      <c r="I242" s="118"/>
      <c r="J242" s="118"/>
      <c r="K242" s="118"/>
    </row>
    <row r="243" spans="2:11">
      <c r="B243" s="117"/>
      <c r="C243" s="117"/>
      <c r="D243" s="126"/>
      <c r="E243" s="126"/>
      <c r="F243" s="126"/>
      <c r="G243" s="126"/>
      <c r="H243" s="126"/>
      <c r="I243" s="118"/>
      <c r="J243" s="118"/>
      <c r="K243" s="118"/>
    </row>
    <row r="244" spans="2:11">
      <c r="B244" s="117"/>
      <c r="C244" s="117"/>
      <c r="D244" s="126"/>
      <c r="E244" s="126"/>
      <c r="F244" s="126"/>
      <c r="G244" s="126"/>
      <c r="H244" s="126"/>
      <c r="I244" s="118"/>
      <c r="J244" s="118"/>
      <c r="K244" s="118"/>
    </row>
    <row r="245" spans="2:11">
      <c r="B245" s="117"/>
      <c r="C245" s="117"/>
      <c r="D245" s="126"/>
      <c r="E245" s="126"/>
      <c r="F245" s="126"/>
      <c r="G245" s="126"/>
      <c r="H245" s="126"/>
      <c r="I245" s="118"/>
      <c r="J245" s="118"/>
      <c r="K245" s="118"/>
    </row>
    <row r="246" spans="2:11">
      <c r="B246" s="117"/>
      <c r="C246" s="117"/>
      <c r="D246" s="126"/>
      <c r="E246" s="126"/>
      <c r="F246" s="126"/>
      <c r="G246" s="126"/>
      <c r="H246" s="126"/>
      <c r="I246" s="118"/>
      <c r="J246" s="118"/>
      <c r="K246" s="118"/>
    </row>
    <row r="247" spans="2:11">
      <c r="B247" s="117"/>
      <c r="C247" s="117"/>
      <c r="D247" s="126"/>
      <c r="E247" s="126"/>
      <c r="F247" s="126"/>
      <c r="G247" s="126"/>
      <c r="H247" s="126"/>
      <c r="I247" s="118"/>
      <c r="J247" s="118"/>
      <c r="K247" s="118"/>
    </row>
    <row r="248" spans="2:11">
      <c r="B248" s="117"/>
      <c r="C248" s="117"/>
      <c r="D248" s="126"/>
      <c r="E248" s="126"/>
      <c r="F248" s="126"/>
      <c r="G248" s="126"/>
      <c r="H248" s="126"/>
      <c r="I248" s="118"/>
      <c r="J248" s="118"/>
      <c r="K248" s="118"/>
    </row>
    <row r="249" spans="2:11">
      <c r="B249" s="117"/>
      <c r="C249" s="117"/>
      <c r="D249" s="126"/>
      <c r="E249" s="126"/>
      <c r="F249" s="126"/>
      <c r="G249" s="126"/>
      <c r="H249" s="126"/>
      <c r="I249" s="118"/>
      <c r="J249" s="118"/>
      <c r="K249" s="118"/>
    </row>
    <row r="250" spans="2:11">
      <c r="B250" s="117"/>
      <c r="C250" s="117"/>
      <c r="D250" s="126"/>
      <c r="E250" s="126"/>
      <c r="F250" s="126"/>
      <c r="G250" s="126"/>
      <c r="H250" s="126"/>
      <c r="I250" s="118"/>
      <c r="J250" s="118"/>
      <c r="K250" s="118"/>
    </row>
    <row r="251" spans="2:11">
      <c r="B251" s="117"/>
      <c r="C251" s="117"/>
      <c r="D251" s="126"/>
      <c r="E251" s="126"/>
      <c r="F251" s="126"/>
      <c r="G251" s="126"/>
      <c r="H251" s="126"/>
      <c r="I251" s="118"/>
      <c r="J251" s="118"/>
      <c r="K251" s="118"/>
    </row>
    <row r="252" spans="2:11">
      <c r="B252" s="117"/>
      <c r="C252" s="117"/>
      <c r="D252" s="126"/>
      <c r="E252" s="126"/>
      <c r="F252" s="126"/>
      <c r="G252" s="126"/>
      <c r="H252" s="126"/>
      <c r="I252" s="118"/>
      <c r="J252" s="118"/>
      <c r="K252" s="118"/>
    </row>
    <row r="253" spans="2:11">
      <c r="B253" s="117"/>
      <c r="C253" s="117"/>
      <c r="D253" s="126"/>
      <c r="E253" s="126"/>
      <c r="F253" s="126"/>
      <c r="G253" s="126"/>
      <c r="H253" s="126"/>
      <c r="I253" s="118"/>
      <c r="J253" s="118"/>
      <c r="K253" s="118"/>
    </row>
    <row r="254" spans="2:11">
      <c r="B254" s="117"/>
      <c r="C254" s="117"/>
      <c r="D254" s="126"/>
      <c r="E254" s="126"/>
      <c r="F254" s="126"/>
      <c r="G254" s="126"/>
      <c r="H254" s="126"/>
      <c r="I254" s="118"/>
      <c r="J254" s="118"/>
      <c r="K254" s="118"/>
    </row>
    <row r="255" spans="2:11">
      <c r="B255" s="117"/>
      <c r="C255" s="117"/>
      <c r="D255" s="126"/>
      <c r="E255" s="126"/>
      <c r="F255" s="126"/>
      <c r="G255" s="126"/>
      <c r="H255" s="126"/>
      <c r="I255" s="118"/>
      <c r="J255" s="118"/>
      <c r="K255" s="118"/>
    </row>
    <row r="256" spans="2:11">
      <c r="B256" s="117"/>
      <c r="C256" s="117"/>
      <c r="D256" s="126"/>
      <c r="E256" s="126"/>
      <c r="F256" s="126"/>
      <c r="G256" s="126"/>
      <c r="H256" s="126"/>
      <c r="I256" s="118"/>
      <c r="J256" s="118"/>
      <c r="K256" s="118"/>
    </row>
    <row r="257" spans="2:11">
      <c r="B257" s="117"/>
      <c r="C257" s="117"/>
      <c r="D257" s="126"/>
      <c r="E257" s="126"/>
      <c r="F257" s="126"/>
      <c r="G257" s="126"/>
      <c r="H257" s="126"/>
      <c r="I257" s="118"/>
      <c r="J257" s="118"/>
      <c r="K257" s="118"/>
    </row>
    <row r="258" spans="2:11">
      <c r="B258" s="117"/>
      <c r="C258" s="117"/>
      <c r="D258" s="126"/>
      <c r="E258" s="126"/>
      <c r="F258" s="126"/>
      <c r="G258" s="126"/>
      <c r="H258" s="126"/>
      <c r="I258" s="118"/>
      <c r="J258" s="118"/>
      <c r="K258" s="118"/>
    </row>
    <row r="259" spans="2:11">
      <c r="B259" s="117"/>
      <c r="C259" s="117"/>
      <c r="D259" s="126"/>
      <c r="E259" s="126"/>
      <c r="F259" s="126"/>
      <c r="G259" s="126"/>
      <c r="H259" s="126"/>
      <c r="I259" s="118"/>
      <c r="J259" s="118"/>
      <c r="K259" s="118"/>
    </row>
    <row r="260" spans="2:11">
      <c r="B260" s="117"/>
      <c r="C260" s="117"/>
      <c r="D260" s="126"/>
      <c r="E260" s="126"/>
      <c r="F260" s="126"/>
      <c r="G260" s="126"/>
      <c r="H260" s="126"/>
      <c r="I260" s="118"/>
      <c r="J260" s="118"/>
      <c r="K260" s="118"/>
    </row>
    <row r="261" spans="2:11">
      <c r="B261" s="117"/>
      <c r="C261" s="117"/>
      <c r="D261" s="126"/>
      <c r="E261" s="126"/>
      <c r="F261" s="126"/>
      <c r="G261" s="126"/>
      <c r="H261" s="126"/>
      <c r="I261" s="118"/>
      <c r="J261" s="118"/>
      <c r="K261" s="118"/>
    </row>
    <row r="262" spans="2:11">
      <c r="B262" s="117"/>
      <c r="C262" s="117"/>
      <c r="D262" s="126"/>
      <c r="E262" s="126"/>
      <c r="F262" s="126"/>
      <c r="G262" s="126"/>
      <c r="H262" s="126"/>
      <c r="I262" s="118"/>
      <c r="J262" s="118"/>
      <c r="K262" s="118"/>
    </row>
    <row r="263" spans="2:11">
      <c r="B263" s="117"/>
      <c r="C263" s="117"/>
      <c r="D263" s="126"/>
      <c r="E263" s="126"/>
      <c r="F263" s="126"/>
      <c r="G263" s="126"/>
      <c r="H263" s="126"/>
      <c r="I263" s="118"/>
      <c r="J263" s="118"/>
      <c r="K263" s="118"/>
    </row>
    <row r="264" spans="2:11">
      <c r="B264" s="117"/>
      <c r="C264" s="117"/>
      <c r="D264" s="126"/>
      <c r="E264" s="126"/>
      <c r="F264" s="126"/>
      <c r="G264" s="126"/>
      <c r="H264" s="126"/>
      <c r="I264" s="118"/>
      <c r="J264" s="118"/>
      <c r="K264" s="118"/>
    </row>
    <row r="265" spans="2:11">
      <c r="B265" s="117"/>
      <c r="C265" s="117"/>
      <c r="D265" s="126"/>
      <c r="E265" s="126"/>
      <c r="F265" s="126"/>
      <c r="G265" s="126"/>
      <c r="H265" s="126"/>
      <c r="I265" s="118"/>
      <c r="J265" s="118"/>
      <c r="K265" s="118"/>
    </row>
    <row r="266" spans="2:11">
      <c r="B266" s="117"/>
      <c r="C266" s="117"/>
      <c r="D266" s="126"/>
      <c r="E266" s="126"/>
      <c r="F266" s="126"/>
      <c r="G266" s="126"/>
      <c r="H266" s="126"/>
      <c r="I266" s="118"/>
      <c r="J266" s="118"/>
      <c r="K266" s="118"/>
    </row>
    <row r="267" spans="2:11">
      <c r="B267" s="117"/>
      <c r="C267" s="117"/>
      <c r="D267" s="126"/>
      <c r="E267" s="126"/>
      <c r="F267" s="126"/>
      <c r="G267" s="126"/>
      <c r="H267" s="126"/>
      <c r="I267" s="118"/>
      <c r="J267" s="118"/>
      <c r="K267" s="118"/>
    </row>
    <row r="268" spans="2:11">
      <c r="B268" s="117"/>
      <c r="C268" s="117"/>
      <c r="D268" s="126"/>
      <c r="E268" s="126"/>
      <c r="F268" s="126"/>
      <c r="G268" s="126"/>
      <c r="H268" s="126"/>
      <c r="I268" s="118"/>
      <c r="J268" s="118"/>
      <c r="K268" s="118"/>
    </row>
    <row r="269" spans="2:11">
      <c r="B269" s="117"/>
      <c r="C269" s="117"/>
      <c r="D269" s="126"/>
      <c r="E269" s="126"/>
      <c r="F269" s="126"/>
      <c r="G269" s="126"/>
      <c r="H269" s="126"/>
      <c r="I269" s="118"/>
      <c r="J269" s="118"/>
      <c r="K269" s="118"/>
    </row>
    <row r="270" spans="2:11">
      <c r="B270" s="117"/>
      <c r="C270" s="117"/>
      <c r="D270" s="126"/>
      <c r="E270" s="126"/>
      <c r="F270" s="126"/>
      <c r="G270" s="126"/>
      <c r="H270" s="126"/>
      <c r="I270" s="118"/>
      <c r="J270" s="118"/>
      <c r="K270" s="118"/>
    </row>
    <row r="271" spans="2:11">
      <c r="B271" s="117"/>
      <c r="C271" s="117"/>
      <c r="D271" s="126"/>
      <c r="E271" s="126"/>
      <c r="F271" s="126"/>
      <c r="G271" s="126"/>
      <c r="H271" s="126"/>
      <c r="I271" s="118"/>
      <c r="J271" s="118"/>
      <c r="K271" s="118"/>
    </row>
    <row r="272" spans="2:11">
      <c r="B272" s="117"/>
      <c r="C272" s="117"/>
      <c r="D272" s="126"/>
      <c r="E272" s="126"/>
      <c r="F272" s="126"/>
      <c r="G272" s="126"/>
      <c r="H272" s="126"/>
      <c r="I272" s="118"/>
      <c r="J272" s="118"/>
      <c r="K272" s="118"/>
    </row>
    <row r="273" spans="2:11">
      <c r="B273" s="117"/>
      <c r="C273" s="117"/>
      <c r="D273" s="126"/>
      <c r="E273" s="126"/>
      <c r="F273" s="126"/>
      <c r="G273" s="126"/>
      <c r="H273" s="126"/>
      <c r="I273" s="118"/>
      <c r="J273" s="118"/>
      <c r="K273" s="118"/>
    </row>
    <row r="274" spans="2:11">
      <c r="B274" s="117"/>
      <c r="C274" s="117"/>
      <c r="D274" s="126"/>
      <c r="E274" s="126"/>
      <c r="F274" s="126"/>
      <c r="G274" s="126"/>
      <c r="H274" s="126"/>
      <c r="I274" s="118"/>
      <c r="J274" s="118"/>
      <c r="K274" s="118"/>
    </row>
    <row r="275" spans="2:11">
      <c r="B275" s="117"/>
      <c r="C275" s="117"/>
      <c r="D275" s="126"/>
      <c r="E275" s="126"/>
      <c r="F275" s="126"/>
      <c r="G275" s="126"/>
      <c r="H275" s="126"/>
      <c r="I275" s="118"/>
      <c r="J275" s="118"/>
      <c r="K275" s="118"/>
    </row>
    <row r="276" spans="2:11">
      <c r="B276" s="117"/>
      <c r="C276" s="117"/>
      <c r="D276" s="126"/>
      <c r="E276" s="126"/>
      <c r="F276" s="126"/>
      <c r="G276" s="126"/>
      <c r="H276" s="126"/>
      <c r="I276" s="118"/>
      <c r="J276" s="118"/>
      <c r="K276" s="118"/>
    </row>
    <row r="277" spans="2:11">
      <c r="B277" s="117"/>
      <c r="C277" s="117"/>
      <c r="D277" s="126"/>
      <c r="E277" s="126"/>
      <c r="F277" s="126"/>
      <c r="G277" s="126"/>
      <c r="H277" s="126"/>
      <c r="I277" s="118"/>
      <c r="J277" s="118"/>
      <c r="K277" s="118"/>
    </row>
    <row r="278" spans="2:11">
      <c r="B278" s="117"/>
      <c r="C278" s="117"/>
      <c r="D278" s="126"/>
      <c r="E278" s="126"/>
      <c r="F278" s="126"/>
      <c r="G278" s="126"/>
      <c r="H278" s="126"/>
      <c r="I278" s="118"/>
      <c r="J278" s="118"/>
      <c r="K278" s="118"/>
    </row>
    <row r="279" spans="2:11">
      <c r="B279" s="117"/>
      <c r="C279" s="117"/>
      <c r="D279" s="126"/>
      <c r="E279" s="126"/>
      <c r="F279" s="126"/>
      <c r="G279" s="126"/>
      <c r="H279" s="126"/>
      <c r="I279" s="118"/>
      <c r="J279" s="118"/>
      <c r="K279" s="118"/>
    </row>
    <row r="280" spans="2:11">
      <c r="B280" s="117"/>
      <c r="C280" s="117"/>
      <c r="D280" s="126"/>
      <c r="E280" s="126"/>
      <c r="F280" s="126"/>
      <c r="G280" s="126"/>
      <c r="H280" s="126"/>
      <c r="I280" s="118"/>
      <c r="J280" s="118"/>
      <c r="K280" s="118"/>
    </row>
    <row r="281" spans="2:11">
      <c r="B281" s="117"/>
      <c r="C281" s="117"/>
      <c r="D281" s="126"/>
      <c r="E281" s="126"/>
      <c r="F281" s="126"/>
      <c r="G281" s="126"/>
      <c r="H281" s="126"/>
      <c r="I281" s="118"/>
      <c r="J281" s="118"/>
      <c r="K281" s="118"/>
    </row>
    <row r="282" spans="2:11">
      <c r="B282" s="117"/>
      <c r="C282" s="117"/>
      <c r="D282" s="126"/>
      <c r="E282" s="126"/>
      <c r="F282" s="126"/>
      <c r="G282" s="126"/>
      <c r="H282" s="126"/>
      <c r="I282" s="118"/>
      <c r="J282" s="118"/>
      <c r="K282" s="118"/>
    </row>
    <row r="283" spans="2:11">
      <c r="B283" s="117"/>
      <c r="C283" s="117"/>
      <c r="D283" s="126"/>
      <c r="E283" s="126"/>
      <c r="F283" s="126"/>
      <c r="G283" s="126"/>
      <c r="H283" s="126"/>
      <c r="I283" s="118"/>
      <c r="J283" s="118"/>
      <c r="K283" s="118"/>
    </row>
    <row r="284" spans="2:11">
      <c r="B284" s="117"/>
      <c r="C284" s="117"/>
      <c r="D284" s="126"/>
      <c r="E284" s="126"/>
      <c r="F284" s="126"/>
      <c r="G284" s="126"/>
      <c r="H284" s="126"/>
      <c r="I284" s="118"/>
      <c r="J284" s="118"/>
      <c r="K284" s="118"/>
    </row>
    <row r="285" spans="2:11">
      <c r="B285" s="117"/>
      <c r="C285" s="117"/>
      <c r="D285" s="126"/>
      <c r="E285" s="126"/>
      <c r="F285" s="126"/>
      <c r="G285" s="126"/>
      <c r="H285" s="126"/>
      <c r="I285" s="118"/>
      <c r="J285" s="118"/>
      <c r="K285" s="118"/>
    </row>
    <row r="286" spans="2:11">
      <c r="B286" s="117"/>
      <c r="C286" s="117"/>
      <c r="D286" s="126"/>
      <c r="E286" s="126"/>
      <c r="F286" s="126"/>
      <c r="G286" s="126"/>
      <c r="H286" s="126"/>
      <c r="I286" s="118"/>
      <c r="J286" s="118"/>
      <c r="K286" s="118"/>
    </row>
    <row r="287" spans="2:11">
      <c r="B287" s="117"/>
      <c r="C287" s="117"/>
      <c r="D287" s="126"/>
      <c r="E287" s="126"/>
      <c r="F287" s="126"/>
      <c r="G287" s="126"/>
      <c r="H287" s="126"/>
      <c r="I287" s="118"/>
      <c r="J287" s="118"/>
      <c r="K287" s="118"/>
    </row>
    <row r="288" spans="2:11">
      <c r="B288" s="117"/>
      <c r="C288" s="117"/>
      <c r="D288" s="126"/>
      <c r="E288" s="126"/>
      <c r="F288" s="126"/>
      <c r="G288" s="126"/>
      <c r="H288" s="126"/>
      <c r="I288" s="118"/>
      <c r="J288" s="118"/>
      <c r="K288" s="118"/>
    </row>
    <row r="289" spans="2:11">
      <c r="B289" s="117"/>
      <c r="C289" s="117"/>
      <c r="D289" s="126"/>
      <c r="E289" s="126"/>
      <c r="F289" s="126"/>
      <c r="G289" s="126"/>
      <c r="H289" s="126"/>
      <c r="I289" s="118"/>
      <c r="J289" s="118"/>
      <c r="K289" s="118"/>
    </row>
    <row r="290" spans="2:11">
      <c r="B290" s="117"/>
      <c r="C290" s="117"/>
      <c r="D290" s="126"/>
      <c r="E290" s="126"/>
      <c r="F290" s="126"/>
      <c r="G290" s="126"/>
      <c r="H290" s="126"/>
      <c r="I290" s="118"/>
      <c r="J290" s="118"/>
      <c r="K290" s="118"/>
    </row>
    <row r="291" spans="2:11">
      <c r="B291" s="117"/>
      <c r="C291" s="117"/>
      <c r="D291" s="126"/>
      <c r="E291" s="126"/>
      <c r="F291" s="126"/>
      <c r="G291" s="126"/>
      <c r="H291" s="126"/>
      <c r="I291" s="118"/>
      <c r="J291" s="118"/>
      <c r="K291" s="118"/>
    </row>
    <row r="292" spans="2:11">
      <c r="B292" s="117"/>
      <c r="C292" s="117"/>
      <c r="D292" s="126"/>
      <c r="E292" s="126"/>
      <c r="F292" s="126"/>
      <c r="G292" s="126"/>
      <c r="H292" s="126"/>
      <c r="I292" s="118"/>
      <c r="J292" s="118"/>
      <c r="K292" s="118"/>
    </row>
    <row r="293" spans="2:11">
      <c r="B293" s="117"/>
      <c r="C293" s="117"/>
      <c r="D293" s="126"/>
      <c r="E293" s="126"/>
      <c r="F293" s="126"/>
      <c r="G293" s="126"/>
      <c r="H293" s="126"/>
      <c r="I293" s="118"/>
      <c r="J293" s="118"/>
      <c r="K293" s="118"/>
    </row>
    <row r="294" spans="2:11">
      <c r="B294" s="117"/>
      <c r="C294" s="117"/>
      <c r="D294" s="126"/>
      <c r="E294" s="126"/>
      <c r="F294" s="126"/>
      <c r="G294" s="126"/>
      <c r="H294" s="126"/>
      <c r="I294" s="118"/>
      <c r="J294" s="118"/>
      <c r="K294" s="118"/>
    </row>
    <row r="295" spans="2:11">
      <c r="B295" s="117"/>
      <c r="C295" s="117"/>
      <c r="D295" s="126"/>
      <c r="E295" s="126"/>
      <c r="F295" s="126"/>
      <c r="G295" s="126"/>
      <c r="H295" s="126"/>
      <c r="I295" s="118"/>
      <c r="J295" s="118"/>
      <c r="K295" s="118"/>
    </row>
    <row r="296" spans="2:11">
      <c r="B296" s="117"/>
      <c r="C296" s="117"/>
      <c r="D296" s="126"/>
      <c r="E296" s="126"/>
      <c r="F296" s="126"/>
      <c r="G296" s="126"/>
      <c r="H296" s="126"/>
      <c r="I296" s="118"/>
      <c r="J296" s="118"/>
      <c r="K296" s="118"/>
    </row>
    <row r="297" spans="2:11">
      <c r="B297" s="117"/>
      <c r="C297" s="117"/>
      <c r="D297" s="126"/>
      <c r="E297" s="126"/>
      <c r="F297" s="126"/>
      <c r="G297" s="126"/>
      <c r="H297" s="126"/>
      <c r="I297" s="118"/>
      <c r="J297" s="118"/>
      <c r="K297" s="118"/>
    </row>
    <row r="298" spans="2:11">
      <c r="B298" s="117"/>
      <c r="C298" s="117"/>
      <c r="D298" s="126"/>
      <c r="E298" s="126"/>
      <c r="F298" s="126"/>
      <c r="G298" s="126"/>
      <c r="H298" s="126"/>
      <c r="I298" s="118"/>
      <c r="J298" s="118"/>
      <c r="K298" s="118"/>
    </row>
    <row r="299" spans="2:11">
      <c r="B299" s="117"/>
      <c r="C299" s="117"/>
      <c r="D299" s="126"/>
      <c r="E299" s="126"/>
      <c r="F299" s="126"/>
      <c r="G299" s="126"/>
      <c r="H299" s="126"/>
      <c r="I299" s="118"/>
      <c r="J299" s="118"/>
      <c r="K299" s="118"/>
    </row>
    <row r="300" spans="2:11">
      <c r="B300" s="117"/>
      <c r="C300" s="117"/>
      <c r="D300" s="126"/>
      <c r="E300" s="126"/>
      <c r="F300" s="126"/>
      <c r="G300" s="126"/>
      <c r="H300" s="126"/>
      <c r="I300" s="118"/>
      <c r="J300" s="118"/>
      <c r="K300" s="118"/>
    </row>
    <row r="301" spans="2:11">
      <c r="B301" s="117"/>
      <c r="C301" s="117"/>
      <c r="D301" s="126"/>
      <c r="E301" s="126"/>
      <c r="F301" s="126"/>
      <c r="G301" s="126"/>
      <c r="H301" s="126"/>
      <c r="I301" s="118"/>
      <c r="J301" s="118"/>
      <c r="K301" s="118"/>
    </row>
    <row r="302" spans="2:11">
      <c r="B302" s="117"/>
      <c r="C302" s="117"/>
      <c r="D302" s="126"/>
      <c r="E302" s="126"/>
      <c r="F302" s="126"/>
      <c r="G302" s="126"/>
      <c r="H302" s="126"/>
      <c r="I302" s="118"/>
      <c r="J302" s="118"/>
      <c r="K302" s="118"/>
    </row>
    <row r="303" spans="2:11">
      <c r="B303" s="117"/>
      <c r="C303" s="117"/>
      <c r="D303" s="126"/>
      <c r="E303" s="126"/>
      <c r="F303" s="126"/>
      <c r="G303" s="126"/>
      <c r="H303" s="126"/>
      <c r="I303" s="118"/>
      <c r="J303" s="118"/>
      <c r="K303" s="118"/>
    </row>
    <row r="304" spans="2:11">
      <c r="B304" s="117"/>
      <c r="C304" s="117"/>
      <c r="D304" s="126"/>
      <c r="E304" s="126"/>
      <c r="F304" s="126"/>
      <c r="G304" s="126"/>
      <c r="H304" s="126"/>
      <c r="I304" s="118"/>
      <c r="J304" s="118"/>
      <c r="K304" s="118"/>
    </row>
    <row r="305" spans="2:11">
      <c r="B305" s="117"/>
      <c r="C305" s="117"/>
      <c r="D305" s="126"/>
      <c r="E305" s="126"/>
      <c r="F305" s="126"/>
      <c r="G305" s="126"/>
      <c r="H305" s="126"/>
      <c r="I305" s="118"/>
      <c r="J305" s="118"/>
      <c r="K305" s="118"/>
    </row>
    <row r="306" spans="2:11">
      <c r="B306" s="117"/>
      <c r="C306" s="117"/>
      <c r="D306" s="126"/>
      <c r="E306" s="126"/>
      <c r="F306" s="126"/>
      <c r="G306" s="126"/>
      <c r="H306" s="126"/>
      <c r="I306" s="118"/>
      <c r="J306" s="118"/>
      <c r="K306" s="118"/>
    </row>
    <row r="307" spans="2:11">
      <c r="B307" s="117"/>
      <c r="C307" s="117"/>
      <c r="D307" s="126"/>
      <c r="E307" s="126"/>
      <c r="F307" s="126"/>
      <c r="G307" s="126"/>
      <c r="H307" s="126"/>
      <c r="I307" s="118"/>
      <c r="J307" s="118"/>
      <c r="K307" s="118"/>
    </row>
    <row r="308" spans="2:11">
      <c r="B308" s="117"/>
      <c r="C308" s="117"/>
      <c r="D308" s="126"/>
      <c r="E308" s="126"/>
      <c r="F308" s="126"/>
      <c r="G308" s="126"/>
      <c r="H308" s="126"/>
      <c r="I308" s="118"/>
      <c r="J308" s="118"/>
      <c r="K308" s="118"/>
    </row>
    <row r="309" spans="2:11">
      <c r="B309" s="117"/>
      <c r="C309" s="117"/>
      <c r="D309" s="126"/>
      <c r="E309" s="126"/>
      <c r="F309" s="126"/>
      <c r="G309" s="126"/>
      <c r="H309" s="126"/>
      <c r="I309" s="118"/>
      <c r="J309" s="118"/>
      <c r="K309" s="118"/>
    </row>
    <row r="310" spans="2:11">
      <c r="B310" s="117"/>
      <c r="C310" s="117"/>
      <c r="D310" s="126"/>
      <c r="E310" s="126"/>
      <c r="F310" s="126"/>
      <c r="G310" s="126"/>
      <c r="H310" s="126"/>
      <c r="I310" s="118"/>
      <c r="J310" s="118"/>
      <c r="K310" s="118"/>
    </row>
    <row r="311" spans="2:11">
      <c r="B311" s="117"/>
      <c r="C311" s="117"/>
      <c r="D311" s="126"/>
      <c r="E311" s="126"/>
      <c r="F311" s="126"/>
      <c r="G311" s="126"/>
      <c r="H311" s="126"/>
      <c r="I311" s="118"/>
      <c r="J311" s="118"/>
      <c r="K311" s="118"/>
    </row>
    <row r="312" spans="2:11">
      <c r="B312" s="117"/>
      <c r="C312" s="117"/>
      <c r="D312" s="126"/>
      <c r="E312" s="126"/>
      <c r="F312" s="126"/>
      <c r="G312" s="126"/>
      <c r="H312" s="126"/>
      <c r="I312" s="118"/>
      <c r="J312" s="118"/>
      <c r="K312" s="118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1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0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10.42578125" style="1" customWidth="1"/>
    <col min="12" max="16384" width="9.140625" style="1"/>
  </cols>
  <sheetData>
    <row r="1" spans="2:15">
      <c r="B1" s="46" t="s">
        <v>141</v>
      </c>
      <c r="C1" s="67" t="s" vm="1">
        <v>223</v>
      </c>
    </row>
    <row r="2" spans="2:15">
      <c r="B2" s="46" t="s">
        <v>140</v>
      </c>
      <c r="C2" s="67" t="s">
        <v>224</v>
      </c>
    </row>
    <row r="3" spans="2:15">
      <c r="B3" s="46" t="s">
        <v>142</v>
      </c>
      <c r="C3" s="67" t="s">
        <v>225</v>
      </c>
    </row>
    <row r="4" spans="2:15">
      <c r="B4" s="46" t="s">
        <v>143</v>
      </c>
      <c r="C4" s="67">
        <v>9454</v>
      </c>
    </row>
    <row r="6" spans="2:15" ht="26.25" customHeight="1">
      <c r="B6" s="135" t="s">
        <v>175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5" s="3" customFormat="1" ht="63">
      <c r="B7" s="47" t="s">
        <v>111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51" t="s">
        <v>145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88" t="s">
        <v>56</v>
      </c>
      <c r="C10" s="73"/>
      <c r="D10" s="73"/>
      <c r="E10" s="73"/>
      <c r="F10" s="73"/>
      <c r="G10" s="73"/>
      <c r="H10" s="84"/>
      <c r="I10" s="83">
        <f>I11</f>
        <v>-15.061762972000004</v>
      </c>
      <c r="J10" s="84">
        <f>I10/$I$10</f>
        <v>1</v>
      </c>
      <c r="K10" s="84">
        <f>I10/'סכום נכסי הקרן'!$C$42</f>
        <v>-2.0490221244314779E-4</v>
      </c>
      <c r="O10" s="1"/>
    </row>
    <row r="11" spans="2:15" ht="21" customHeight="1">
      <c r="B11" s="92" t="s">
        <v>193</v>
      </c>
      <c r="C11" s="73"/>
      <c r="D11" s="73"/>
      <c r="E11" s="73"/>
      <c r="F11" s="73"/>
      <c r="G11" s="73"/>
      <c r="H11" s="84"/>
      <c r="I11" s="83">
        <f>SUM(I12:I14)</f>
        <v>-15.061762972000004</v>
      </c>
      <c r="J11" s="84">
        <f t="shared" ref="J11:J14" si="0">I11/$I$10</f>
        <v>1</v>
      </c>
      <c r="K11" s="84">
        <f>I11/'סכום נכסי הקרן'!$C$42</f>
        <v>-2.0490221244314779E-4</v>
      </c>
    </row>
    <row r="12" spans="2:15">
      <c r="B12" s="72" t="s">
        <v>2403</v>
      </c>
      <c r="C12" s="73" t="s">
        <v>2404</v>
      </c>
      <c r="D12" s="73" t="s">
        <v>641</v>
      </c>
      <c r="E12" s="73"/>
      <c r="F12" s="87">
        <v>0</v>
      </c>
      <c r="G12" s="86" t="s">
        <v>128</v>
      </c>
      <c r="H12" s="84"/>
      <c r="I12" s="83">
        <v>1.78185729</v>
      </c>
      <c r="J12" s="84">
        <f t="shared" si="0"/>
        <v>-0.11830336815899267</v>
      </c>
      <c r="K12" s="84">
        <f>I12/'סכום נכסי הקרן'!$C$42</f>
        <v>2.4240621875253839E-5</v>
      </c>
    </row>
    <row r="13" spans="2:15">
      <c r="B13" s="76" t="s">
        <v>638</v>
      </c>
      <c r="C13" s="73" t="s">
        <v>639</v>
      </c>
      <c r="D13" s="73" t="s">
        <v>641</v>
      </c>
      <c r="E13" s="73"/>
      <c r="F13" s="87">
        <v>0</v>
      </c>
      <c r="G13" s="86" t="s">
        <v>128</v>
      </c>
      <c r="H13" s="84"/>
      <c r="I13" s="83">
        <v>-10.298856661000002</v>
      </c>
      <c r="J13" s="84">
        <f t="shared" si="0"/>
        <v>0.68377497907420925</v>
      </c>
      <c r="K13" s="84">
        <f>I13/'סכום נכסי הקרן'!$C$42</f>
        <v>-1.4010700602557256E-4</v>
      </c>
    </row>
    <row r="14" spans="2:15">
      <c r="B14" s="76" t="s">
        <v>1386</v>
      </c>
      <c r="C14" s="73" t="s">
        <v>1387</v>
      </c>
      <c r="D14" s="73" t="s">
        <v>641</v>
      </c>
      <c r="E14" s="88"/>
      <c r="F14" s="87">
        <v>0</v>
      </c>
      <c r="G14" s="86" t="s">
        <v>128</v>
      </c>
      <c r="H14" s="88"/>
      <c r="I14" s="83">
        <v>-6.5447636010000005</v>
      </c>
      <c r="J14" s="88">
        <f t="shared" si="0"/>
        <v>0.43452838908478336</v>
      </c>
      <c r="K14" s="84">
        <f>I14/'סכום נכסי הקרן'!$C$42</f>
        <v>-8.903582829282905E-5</v>
      </c>
    </row>
    <row r="15" spans="2:15">
      <c r="B15" s="120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7"/>
      <c r="C111" s="118"/>
      <c r="D111" s="126"/>
      <c r="E111" s="126"/>
      <c r="F111" s="126"/>
      <c r="G111" s="126"/>
      <c r="H111" s="126"/>
      <c r="I111" s="118"/>
      <c r="J111" s="118"/>
      <c r="K111" s="118"/>
    </row>
    <row r="112" spans="2:11">
      <c r="B112" s="117"/>
      <c r="C112" s="118"/>
      <c r="D112" s="126"/>
      <c r="E112" s="126"/>
      <c r="F112" s="126"/>
      <c r="G112" s="126"/>
      <c r="H112" s="126"/>
      <c r="I112" s="118"/>
      <c r="J112" s="118"/>
      <c r="K112" s="118"/>
    </row>
    <row r="113" spans="2:11">
      <c r="B113" s="117"/>
      <c r="C113" s="118"/>
      <c r="D113" s="126"/>
      <c r="E113" s="126"/>
      <c r="F113" s="126"/>
      <c r="G113" s="126"/>
      <c r="H113" s="126"/>
      <c r="I113" s="118"/>
      <c r="J113" s="118"/>
      <c r="K113" s="118"/>
    </row>
    <row r="114" spans="2:11">
      <c r="B114" s="117"/>
      <c r="C114" s="118"/>
      <c r="D114" s="126"/>
      <c r="E114" s="126"/>
      <c r="F114" s="126"/>
      <c r="G114" s="126"/>
      <c r="H114" s="126"/>
      <c r="I114" s="118"/>
      <c r="J114" s="118"/>
      <c r="K114" s="118"/>
    </row>
    <row r="115" spans="2:11">
      <c r="B115" s="117"/>
      <c r="C115" s="118"/>
      <c r="D115" s="126"/>
      <c r="E115" s="126"/>
      <c r="F115" s="126"/>
      <c r="G115" s="126"/>
      <c r="H115" s="126"/>
      <c r="I115" s="118"/>
      <c r="J115" s="118"/>
      <c r="K115" s="118"/>
    </row>
    <row r="116" spans="2:11">
      <c r="B116" s="117"/>
      <c r="C116" s="118"/>
      <c r="D116" s="126"/>
      <c r="E116" s="126"/>
      <c r="F116" s="126"/>
      <c r="G116" s="126"/>
      <c r="H116" s="126"/>
      <c r="I116" s="118"/>
      <c r="J116" s="118"/>
      <c r="K116" s="118"/>
    </row>
    <row r="117" spans="2:11">
      <c r="B117" s="117"/>
      <c r="C117" s="118"/>
      <c r="D117" s="126"/>
      <c r="E117" s="126"/>
      <c r="F117" s="126"/>
      <c r="G117" s="126"/>
      <c r="H117" s="126"/>
      <c r="I117" s="118"/>
      <c r="J117" s="118"/>
      <c r="K117" s="118"/>
    </row>
    <row r="118" spans="2:11">
      <c r="B118" s="117"/>
      <c r="C118" s="118"/>
      <c r="D118" s="126"/>
      <c r="E118" s="126"/>
      <c r="F118" s="126"/>
      <c r="G118" s="126"/>
      <c r="H118" s="126"/>
      <c r="I118" s="118"/>
      <c r="J118" s="118"/>
      <c r="K118" s="118"/>
    </row>
    <row r="119" spans="2:11">
      <c r="B119" s="117"/>
      <c r="C119" s="118"/>
      <c r="D119" s="126"/>
      <c r="E119" s="126"/>
      <c r="F119" s="126"/>
      <c r="G119" s="126"/>
      <c r="H119" s="126"/>
      <c r="I119" s="118"/>
      <c r="J119" s="118"/>
      <c r="K119" s="118"/>
    </row>
    <row r="120" spans="2:11">
      <c r="B120" s="117"/>
      <c r="C120" s="118"/>
      <c r="D120" s="126"/>
      <c r="E120" s="126"/>
      <c r="F120" s="126"/>
      <c r="G120" s="126"/>
      <c r="H120" s="126"/>
      <c r="I120" s="118"/>
      <c r="J120" s="118"/>
      <c r="K120" s="118"/>
    </row>
    <row r="121" spans="2:11">
      <c r="B121" s="117"/>
      <c r="C121" s="118"/>
      <c r="D121" s="126"/>
      <c r="E121" s="126"/>
      <c r="F121" s="126"/>
      <c r="G121" s="126"/>
      <c r="H121" s="126"/>
      <c r="I121" s="118"/>
      <c r="J121" s="118"/>
      <c r="K121" s="118"/>
    </row>
    <row r="122" spans="2:11">
      <c r="B122" s="117"/>
      <c r="C122" s="118"/>
      <c r="D122" s="126"/>
      <c r="E122" s="126"/>
      <c r="F122" s="126"/>
      <c r="G122" s="126"/>
      <c r="H122" s="126"/>
      <c r="I122" s="118"/>
      <c r="J122" s="118"/>
      <c r="K122" s="118"/>
    </row>
    <row r="123" spans="2:11">
      <c r="B123" s="117"/>
      <c r="C123" s="118"/>
      <c r="D123" s="126"/>
      <c r="E123" s="126"/>
      <c r="F123" s="126"/>
      <c r="G123" s="126"/>
      <c r="H123" s="126"/>
      <c r="I123" s="118"/>
      <c r="J123" s="118"/>
      <c r="K123" s="118"/>
    </row>
    <row r="124" spans="2:11">
      <c r="B124" s="117"/>
      <c r="C124" s="118"/>
      <c r="D124" s="126"/>
      <c r="E124" s="126"/>
      <c r="F124" s="126"/>
      <c r="G124" s="126"/>
      <c r="H124" s="126"/>
      <c r="I124" s="118"/>
      <c r="J124" s="118"/>
      <c r="K124" s="118"/>
    </row>
    <row r="125" spans="2:11">
      <c r="B125" s="117"/>
      <c r="C125" s="118"/>
      <c r="D125" s="126"/>
      <c r="E125" s="126"/>
      <c r="F125" s="126"/>
      <c r="G125" s="126"/>
      <c r="H125" s="126"/>
      <c r="I125" s="118"/>
      <c r="J125" s="118"/>
      <c r="K125" s="118"/>
    </row>
    <row r="126" spans="2:11">
      <c r="B126" s="117"/>
      <c r="C126" s="118"/>
      <c r="D126" s="126"/>
      <c r="E126" s="126"/>
      <c r="F126" s="126"/>
      <c r="G126" s="126"/>
      <c r="H126" s="126"/>
      <c r="I126" s="118"/>
      <c r="J126" s="118"/>
      <c r="K126" s="118"/>
    </row>
    <row r="127" spans="2:11">
      <c r="B127" s="117"/>
      <c r="C127" s="118"/>
      <c r="D127" s="126"/>
      <c r="E127" s="126"/>
      <c r="F127" s="126"/>
      <c r="G127" s="126"/>
      <c r="H127" s="126"/>
      <c r="I127" s="118"/>
      <c r="J127" s="118"/>
      <c r="K127" s="118"/>
    </row>
    <row r="128" spans="2:11">
      <c r="B128" s="117"/>
      <c r="C128" s="118"/>
      <c r="D128" s="126"/>
      <c r="E128" s="126"/>
      <c r="F128" s="126"/>
      <c r="G128" s="126"/>
      <c r="H128" s="126"/>
      <c r="I128" s="118"/>
      <c r="J128" s="118"/>
      <c r="K128" s="118"/>
    </row>
    <row r="129" spans="2:11">
      <c r="B129" s="117"/>
      <c r="C129" s="118"/>
      <c r="D129" s="126"/>
      <c r="E129" s="126"/>
      <c r="F129" s="126"/>
      <c r="G129" s="126"/>
      <c r="H129" s="126"/>
      <c r="I129" s="118"/>
      <c r="J129" s="118"/>
      <c r="K129" s="118"/>
    </row>
    <row r="130" spans="2:11">
      <c r="B130" s="117"/>
      <c r="C130" s="118"/>
      <c r="D130" s="126"/>
      <c r="E130" s="126"/>
      <c r="F130" s="126"/>
      <c r="G130" s="126"/>
      <c r="H130" s="126"/>
      <c r="I130" s="118"/>
      <c r="J130" s="118"/>
      <c r="K130" s="118"/>
    </row>
    <row r="131" spans="2:11">
      <c r="B131" s="117"/>
      <c r="C131" s="118"/>
      <c r="D131" s="126"/>
      <c r="E131" s="126"/>
      <c r="F131" s="126"/>
      <c r="G131" s="126"/>
      <c r="H131" s="126"/>
      <c r="I131" s="118"/>
      <c r="J131" s="118"/>
      <c r="K131" s="118"/>
    </row>
    <row r="132" spans="2:11">
      <c r="B132" s="117"/>
      <c r="C132" s="118"/>
      <c r="D132" s="126"/>
      <c r="E132" s="126"/>
      <c r="F132" s="126"/>
      <c r="G132" s="126"/>
      <c r="H132" s="126"/>
      <c r="I132" s="118"/>
      <c r="J132" s="118"/>
      <c r="K132" s="118"/>
    </row>
    <row r="133" spans="2:11">
      <c r="B133" s="117"/>
      <c r="C133" s="118"/>
      <c r="D133" s="126"/>
      <c r="E133" s="126"/>
      <c r="F133" s="126"/>
      <c r="G133" s="126"/>
      <c r="H133" s="126"/>
      <c r="I133" s="118"/>
      <c r="J133" s="118"/>
      <c r="K133" s="118"/>
    </row>
    <row r="134" spans="2:11">
      <c r="B134" s="117"/>
      <c r="C134" s="118"/>
      <c r="D134" s="126"/>
      <c r="E134" s="126"/>
      <c r="F134" s="126"/>
      <c r="G134" s="126"/>
      <c r="H134" s="126"/>
      <c r="I134" s="118"/>
      <c r="J134" s="118"/>
      <c r="K134" s="118"/>
    </row>
    <row r="135" spans="2:11">
      <c r="B135" s="117"/>
      <c r="C135" s="118"/>
      <c r="D135" s="126"/>
      <c r="E135" s="126"/>
      <c r="F135" s="126"/>
      <c r="G135" s="126"/>
      <c r="H135" s="126"/>
      <c r="I135" s="118"/>
      <c r="J135" s="118"/>
      <c r="K135" s="118"/>
    </row>
    <row r="136" spans="2:11">
      <c r="B136" s="117"/>
      <c r="C136" s="118"/>
      <c r="D136" s="126"/>
      <c r="E136" s="126"/>
      <c r="F136" s="126"/>
      <c r="G136" s="126"/>
      <c r="H136" s="126"/>
      <c r="I136" s="118"/>
      <c r="J136" s="118"/>
      <c r="K136" s="118"/>
    </row>
    <row r="137" spans="2:11">
      <c r="B137" s="117"/>
      <c r="C137" s="118"/>
      <c r="D137" s="126"/>
      <c r="E137" s="126"/>
      <c r="F137" s="126"/>
      <c r="G137" s="126"/>
      <c r="H137" s="126"/>
      <c r="I137" s="118"/>
      <c r="J137" s="118"/>
      <c r="K137" s="118"/>
    </row>
    <row r="138" spans="2:11">
      <c r="B138" s="117"/>
      <c r="C138" s="118"/>
      <c r="D138" s="126"/>
      <c r="E138" s="126"/>
      <c r="F138" s="126"/>
      <c r="G138" s="126"/>
      <c r="H138" s="126"/>
      <c r="I138" s="118"/>
      <c r="J138" s="118"/>
      <c r="K138" s="118"/>
    </row>
    <row r="139" spans="2:11">
      <c r="B139" s="117"/>
      <c r="C139" s="118"/>
      <c r="D139" s="126"/>
      <c r="E139" s="126"/>
      <c r="F139" s="126"/>
      <c r="G139" s="126"/>
      <c r="H139" s="126"/>
      <c r="I139" s="118"/>
      <c r="J139" s="118"/>
      <c r="K139" s="118"/>
    </row>
    <row r="140" spans="2:11">
      <c r="B140" s="117"/>
      <c r="C140" s="118"/>
      <c r="D140" s="126"/>
      <c r="E140" s="126"/>
      <c r="F140" s="126"/>
      <c r="G140" s="126"/>
      <c r="H140" s="126"/>
      <c r="I140" s="118"/>
      <c r="J140" s="118"/>
      <c r="K140" s="118"/>
    </row>
    <row r="141" spans="2:11">
      <c r="B141" s="117"/>
      <c r="C141" s="118"/>
      <c r="D141" s="126"/>
      <c r="E141" s="126"/>
      <c r="F141" s="126"/>
      <c r="G141" s="126"/>
      <c r="H141" s="126"/>
      <c r="I141" s="118"/>
      <c r="J141" s="118"/>
      <c r="K141" s="118"/>
    </row>
    <row r="142" spans="2:11">
      <c r="B142" s="117"/>
      <c r="C142" s="118"/>
      <c r="D142" s="126"/>
      <c r="E142" s="126"/>
      <c r="F142" s="126"/>
      <c r="G142" s="126"/>
      <c r="H142" s="126"/>
      <c r="I142" s="118"/>
      <c r="J142" s="118"/>
      <c r="K142" s="118"/>
    </row>
    <row r="143" spans="2:11">
      <c r="B143" s="117"/>
      <c r="C143" s="118"/>
      <c r="D143" s="126"/>
      <c r="E143" s="126"/>
      <c r="F143" s="126"/>
      <c r="G143" s="126"/>
      <c r="H143" s="126"/>
      <c r="I143" s="118"/>
      <c r="J143" s="118"/>
      <c r="K143" s="118"/>
    </row>
    <row r="144" spans="2:11">
      <c r="B144" s="117"/>
      <c r="C144" s="118"/>
      <c r="D144" s="126"/>
      <c r="E144" s="126"/>
      <c r="F144" s="126"/>
      <c r="G144" s="126"/>
      <c r="H144" s="126"/>
      <c r="I144" s="118"/>
      <c r="J144" s="118"/>
      <c r="K144" s="118"/>
    </row>
    <row r="145" spans="2:11">
      <c r="B145" s="117"/>
      <c r="C145" s="118"/>
      <c r="D145" s="126"/>
      <c r="E145" s="126"/>
      <c r="F145" s="126"/>
      <c r="G145" s="126"/>
      <c r="H145" s="126"/>
      <c r="I145" s="118"/>
      <c r="J145" s="118"/>
      <c r="K145" s="118"/>
    </row>
    <row r="146" spans="2:11">
      <c r="B146" s="117"/>
      <c r="C146" s="118"/>
      <c r="D146" s="126"/>
      <c r="E146" s="126"/>
      <c r="F146" s="126"/>
      <c r="G146" s="126"/>
      <c r="H146" s="126"/>
      <c r="I146" s="118"/>
      <c r="J146" s="118"/>
      <c r="K146" s="118"/>
    </row>
    <row r="147" spans="2:11">
      <c r="B147" s="117"/>
      <c r="C147" s="118"/>
      <c r="D147" s="126"/>
      <c r="E147" s="126"/>
      <c r="F147" s="126"/>
      <c r="G147" s="126"/>
      <c r="H147" s="126"/>
      <c r="I147" s="118"/>
      <c r="J147" s="118"/>
      <c r="K147" s="118"/>
    </row>
    <row r="148" spans="2:11">
      <c r="B148" s="117"/>
      <c r="C148" s="118"/>
      <c r="D148" s="126"/>
      <c r="E148" s="126"/>
      <c r="F148" s="126"/>
      <c r="G148" s="126"/>
      <c r="H148" s="126"/>
      <c r="I148" s="118"/>
      <c r="J148" s="118"/>
      <c r="K148" s="118"/>
    </row>
    <row r="149" spans="2:11">
      <c r="B149" s="117"/>
      <c r="C149" s="118"/>
      <c r="D149" s="126"/>
      <c r="E149" s="126"/>
      <c r="F149" s="126"/>
      <c r="G149" s="126"/>
      <c r="H149" s="126"/>
      <c r="I149" s="118"/>
      <c r="J149" s="118"/>
      <c r="K149" s="118"/>
    </row>
    <row r="150" spans="2:11">
      <c r="B150" s="117"/>
      <c r="C150" s="118"/>
      <c r="D150" s="126"/>
      <c r="E150" s="126"/>
      <c r="F150" s="126"/>
      <c r="G150" s="126"/>
      <c r="H150" s="126"/>
      <c r="I150" s="118"/>
      <c r="J150" s="118"/>
      <c r="K150" s="118"/>
    </row>
    <row r="151" spans="2:11">
      <c r="B151" s="117"/>
      <c r="C151" s="118"/>
      <c r="D151" s="126"/>
      <c r="E151" s="126"/>
      <c r="F151" s="126"/>
      <c r="G151" s="126"/>
      <c r="H151" s="126"/>
      <c r="I151" s="118"/>
      <c r="J151" s="118"/>
      <c r="K151" s="118"/>
    </row>
    <row r="152" spans="2:11">
      <c r="B152" s="117"/>
      <c r="C152" s="118"/>
      <c r="D152" s="126"/>
      <c r="E152" s="126"/>
      <c r="F152" s="126"/>
      <c r="G152" s="126"/>
      <c r="H152" s="126"/>
      <c r="I152" s="118"/>
      <c r="J152" s="118"/>
      <c r="K152" s="118"/>
    </row>
    <row r="153" spans="2:11">
      <c r="B153" s="117"/>
      <c r="C153" s="118"/>
      <c r="D153" s="126"/>
      <c r="E153" s="126"/>
      <c r="F153" s="126"/>
      <c r="G153" s="126"/>
      <c r="H153" s="126"/>
      <c r="I153" s="118"/>
      <c r="J153" s="118"/>
      <c r="K153" s="118"/>
    </row>
    <row r="154" spans="2:11">
      <c r="B154" s="117"/>
      <c r="C154" s="118"/>
      <c r="D154" s="126"/>
      <c r="E154" s="126"/>
      <c r="F154" s="126"/>
      <c r="G154" s="126"/>
      <c r="H154" s="126"/>
      <c r="I154" s="118"/>
      <c r="J154" s="118"/>
      <c r="K154" s="118"/>
    </row>
    <row r="155" spans="2:11">
      <c r="B155" s="117"/>
      <c r="C155" s="118"/>
      <c r="D155" s="126"/>
      <c r="E155" s="126"/>
      <c r="F155" s="126"/>
      <c r="G155" s="126"/>
      <c r="H155" s="126"/>
      <c r="I155" s="118"/>
      <c r="J155" s="118"/>
      <c r="K155" s="118"/>
    </row>
    <row r="156" spans="2:11">
      <c r="B156" s="117"/>
      <c r="C156" s="118"/>
      <c r="D156" s="126"/>
      <c r="E156" s="126"/>
      <c r="F156" s="126"/>
      <c r="G156" s="126"/>
      <c r="H156" s="126"/>
      <c r="I156" s="118"/>
      <c r="J156" s="118"/>
      <c r="K156" s="118"/>
    </row>
    <row r="157" spans="2:11">
      <c r="B157" s="117"/>
      <c r="C157" s="118"/>
      <c r="D157" s="126"/>
      <c r="E157" s="126"/>
      <c r="F157" s="126"/>
      <c r="G157" s="126"/>
      <c r="H157" s="126"/>
      <c r="I157" s="118"/>
      <c r="J157" s="118"/>
      <c r="K157" s="118"/>
    </row>
    <row r="158" spans="2:11">
      <c r="B158" s="117"/>
      <c r="C158" s="118"/>
      <c r="D158" s="126"/>
      <c r="E158" s="126"/>
      <c r="F158" s="126"/>
      <c r="G158" s="126"/>
      <c r="H158" s="126"/>
      <c r="I158" s="118"/>
      <c r="J158" s="118"/>
      <c r="K158" s="118"/>
    </row>
    <row r="159" spans="2:11">
      <c r="B159" s="117"/>
      <c r="C159" s="118"/>
      <c r="D159" s="126"/>
      <c r="E159" s="126"/>
      <c r="F159" s="126"/>
      <c r="G159" s="126"/>
      <c r="H159" s="126"/>
      <c r="I159" s="118"/>
      <c r="J159" s="118"/>
      <c r="K159" s="118"/>
    </row>
    <row r="160" spans="2:11">
      <c r="B160" s="117"/>
      <c r="C160" s="118"/>
      <c r="D160" s="126"/>
      <c r="E160" s="126"/>
      <c r="F160" s="126"/>
      <c r="G160" s="126"/>
      <c r="H160" s="126"/>
      <c r="I160" s="118"/>
      <c r="J160" s="118"/>
      <c r="K160" s="118"/>
    </row>
    <row r="161" spans="2:11">
      <c r="B161" s="117"/>
      <c r="C161" s="118"/>
      <c r="D161" s="126"/>
      <c r="E161" s="126"/>
      <c r="F161" s="126"/>
      <c r="G161" s="126"/>
      <c r="H161" s="126"/>
      <c r="I161" s="118"/>
      <c r="J161" s="118"/>
      <c r="K161" s="118"/>
    </row>
    <row r="162" spans="2:11">
      <c r="B162" s="117"/>
      <c r="C162" s="118"/>
      <c r="D162" s="126"/>
      <c r="E162" s="126"/>
      <c r="F162" s="126"/>
      <c r="G162" s="126"/>
      <c r="H162" s="126"/>
      <c r="I162" s="118"/>
      <c r="J162" s="118"/>
      <c r="K162" s="118"/>
    </row>
    <row r="163" spans="2:11">
      <c r="B163" s="117"/>
      <c r="C163" s="118"/>
      <c r="D163" s="126"/>
      <c r="E163" s="126"/>
      <c r="F163" s="126"/>
      <c r="G163" s="126"/>
      <c r="H163" s="126"/>
      <c r="I163" s="118"/>
      <c r="J163" s="118"/>
      <c r="K163" s="118"/>
    </row>
    <row r="164" spans="2:11">
      <c r="B164" s="117"/>
      <c r="C164" s="118"/>
      <c r="D164" s="126"/>
      <c r="E164" s="126"/>
      <c r="F164" s="126"/>
      <c r="G164" s="126"/>
      <c r="H164" s="126"/>
      <c r="I164" s="118"/>
      <c r="J164" s="118"/>
      <c r="K164" s="118"/>
    </row>
    <row r="165" spans="2:11">
      <c r="B165" s="117"/>
      <c r="C165" s="118"/>
      <c r="D165" s="126"/>
      <c r="E165" s="126"/>
      <c r="F165" s="126"/>
      <c r="G165" s="126"/>
      <c r="H165" s="126"/>
      <c r="I165" s="118"/>
      <c r="J165" s="118"/>
      <c r="K165" s="118"/>
    </row>
    <row r="166" spans="2:11">
      <c r="B166" s="117"/>
      <c r="C166" s="118"/>
      <c r="D166" s="126"/>
      <c r="E166" s="126"/>
      <c r="F166" s="126"/>
      <c r="G166" s="126"/>
      <c r="H166" s="126"/>
      <c r="I166" s="118"/>
      <c r="J166" s="118"/>
      <c r="K166" s="118"/>
    </row>
    <row r="167" spans="2:11">
      <c r="B167" s="117"/>
      <c r="C167" s="118"/>
      <c r="D167" s="126"/>
      <c r="E167" s="126"/>
      <c r="F167" s="126"/>
      <c r="G167" s="126"/>
      <c r="H167" s="126"/>
      <c r="I167" s="118"/>
      <c r="J167" s="118"/>
      <c r="K167" s="118"/>
    </row>
    <row r="168" spans="2:11">
      <c r="B168" s="117"/>
      <c r="C168" s="118"/>
      <c r="D168" s="126"/>
      <c r="E168" s="126"/>
      <c r="F168" s="126"/>
      <c r="G168" s="126"/>
      <c r="H168" s="126"/>
      <c r="I168" s="118"/>
      <c r="J168" s="118"/>
      <c r="K168" s="118"/>
    </row>
    <row r="169" spans="2:11">
      <c r="B169" s="117"/>
      <c r="C169" s="118"/>
      <c r="D169" s="126"/>
      <c r="E169" s="126"/>
      <c r="F169" s="126"/>
      <c r="G169" s="126"/>
      <c r="H169" s="126"/>
      <c r="I169" s="118"/>
      <c r="J169" s="118"/>
      <c r="K169" s="118"/>
    </row>
    <row r="170" spans="2:11">
      <c r="B170" s="117"/>
      <c r="C170" s="118"/>
      <c r="D170" s="126"/>
      <c r="E170" s="126"/>
      <c r="F170" s="126"/>
      <c r="G170" s="126"/>
      <c r="H170" s="126"/>
      <c r="I170" s="118"/>
      <c r="J170" s="118"/>
      <c r="K170" s="118"/>
    </row>
    <row r="171" spans="2:11">
      <c r="B171" s="117"/>
      <c r="C171" s="118"/>
      <c r="D171" s="126"/>
      <c r="E171" s="126"/>
      <c r="F171" s="126"/>
      <c r="G171" s="126"/>
      <c r="H171" s="126"/>
      <c r="I171" s="118"/>
      <c r="J171" s="118"/>
      <c r="K171" s="118"/>
    </row>
    <row r="172" spans="2:11">
      <c r="B172" s="117"/>
      <c r="C172" s="118"/>
      <c r="D172" s="126"/>
      <c r="E172" s="126"/>
      <c r="F172" s="126"/>
      <c r="G172" s="126"/>
      <c r="H172" s="126"/>
      <c r="I172" s="118"/>
      <c r="J172" s="118"/>
      <c r="K172" s="118"/>
    </row>
    <row r="173" spans="2:11">
      <c r="B173" s="117"/>
      <c r="C173" s="118"/>
      <c r="D173" s="126"/>
      <c r="E173" s="126"/>
      <c r="F173" s="126"/>
      <c r="G173" s="126"/>
      <c r="H173" s="126"/>
      <c r="I173" s="118"/>
      <c r="J173" s="118"/>
      <c r="K173" s="118"/>
    </row>
    <row r="174" spans="2:11">
      <c r="B174" s="117"/>
      <c r="C174" s="118"/>
      <c r="D174" s="126"/>
      <c r="E174" s="126"/>
      <c r="F174" s="126"/>
      <c r="G174" s="126"/>
      <c r="H174" s="126"/>
      <c r="I174" s="118"/>
      <c r="J174" s="118"/>
      <c r="K174" s="118"/>
    </row>
    <row r="175" spans="2:11">
      <c r="B175" s="117"/>
      <c r="C175" s="118"/>
      <c r="D175" s="126"/>
      <c r="E175" s="126"/>
      <c r="F175" s="126"/>
      <c r="G175" s="126"/>
      <c r="H175" s="126"/>
      <c r="I175" s="118"/>
      <c r="J175" s="118"/>
      <c r="K175" s="118"/>
    </row>
    <row r="176" spans="2:11">
      <c r="B176" s="117"/>
      <c r="C176" s="118"/>
      <c r="D176" s="126"/>
      <c r="E176" s="126"/>
      <c r="F176" s="126"/>
      <c r="G176" s="126"/>
      <c r="H176" s="126"/>
      <c r="I176" s="118"/>
      <c r="J176" s="118"/>
      <c r="K176" s="118"/>
    </row>
    <row r="177" spans="2:11">
      <c r="B177" s="117"/>
      <c r="C177" s="118"/>
      <c r="D177" s="126"/>
      <c r="E177" s="126"/>
      <c r="F177" s="126"/>
      <c r="G177" s="126"/>
      <c r="H177" s="126"/>
      <c r="I177" s="118"/>
      <c r="J177" s="118"/>
      <c r="K177" s="118"/>
    </row>
    <row r="178" spans="2:11">
      <c r="B178" s="117"/>
      <c r="C178" s="118"/>
      <c r="D178" s="126"/>
      <c r="E178" s="126"/>
      <c r="F178" s="126"/>
      <c r="G178" s="126"/>
      <c r="H178" s="126"/>
      <c r="I178" s="118"/>
      <c r="J178" s="118"/>
      <c r="K178" s="118"/>
    </row>
    <row r="179" spans="2:11">
      <c r="B179" s="117"/>
      <c r="C179" s="118"/>
      <c r="D179" s="126"/>
      <c r="E179" s="126"/>
      <c r="F179" s="126"/>
      <c r="G179" s="126"/>
      <c r="H179" s="126"/>
      <c r="I179" s="118"/>
      <c r="J179" s="118"/>
      <c r="K179" s="118"/>
    </row>
    <row r="180" spans="2:11">
      <c r="B180" s="117"/>
      <c r="C180" s="118"/>
      <c r="D180" s="126"/>
      <c r="E180" s="126"/>
      <c r="F180" s="126"/>
      <c r="G180" s="126"/>
      <c r="H180" s="126"/>
      <c r="I180" s="118"/>
      <c r="J180" s="118"/>
      <c r="K180" s="118"/>
    </row>
    <row r="181" spans="2:11">
      <c r="B181" s="117"/>
      <c r="C181" s="118"/>
      <c r="D181" s="126"/>
      <c r="E181" s="126"/>
      <c r="F181" s="126"/>
      <c r="G181" s="126"/>
      <c r="H181" s="126"/>
      <c r="I181" s="118"/>
      <c r="J181" s="118"/>
      <c r="K181" s="118"/>
    </row>
    <row r="182" spans="2:11">
      <c r="B182" s="117"/>
      <c r="C182" s="118"/>
      <c r="D182" s="126"/>
      <c r="E182" s="126"/>
      <c r="F182" s="126"/>
      <c r="G182" s="126"/>
      <c r="H182" s="126"/>
      <c r="I182" s="118"/>
      <c r="J182" s="118"/>
      <c r="K182" s="118"/>
    </row>
    <row r="183" spans="2:11">
      <c r="B183" s="117"/>
      <c r="C183" s="118"/>
      <c r="D183" s="126"/>
      <c r="E183" s="126"/>
      <c r="F183" s="126"/>
      <c r="G183" s="126"/>
      <c r="H183" s="126"/>
      <c r="I183" s="118"/>
      <c r="J183" s="118"/>
      <c r="K183" s="118"/>
    </row>
    <row r="184" spans="2:11">
      <c r="B184" s="117"/>
      <c r="C184" s="118"/>
      <c r="D184" s="126"/>
      <c r="E184" s="126"/>
      <c r="F184" s="126"/>
      <c r="G184" s="126"/>
      <c r="H184" s="126"/>
      <c r="I184" s="118"/>
      <c r="J184" s="118"/>
      <c r="K184" s="118"/>
    </row>
    <row r="185" spans="2:11">
      <c r="B185" s="117"/>
      <c r="C185" s="118"/>
      <c r="D185" s="126"/>
      <c r="E185" s="126"/>
      <c r="F185" s="126"/>
      <c r="G185" s="126"/>
      <c r="H185" s="126"/>
      <c r="I185" s="118"/>
      <c r="J185" s="118"/>
      <c r="K185" s="118"/>
    </row>
    <row r="186" spans="2:11">
      <c r="B186" s="117"/>
      <c r="C186" s="118"/>
      <c r="D186" s="126"/>
      <c r="E186" s="126"/>
      <c r="F186" s="126"/>
      <c r="G186" s="126"/>
      <c r="H186" s="126"/>
      <c r="I186" s="118"/>
      <c r="J186" s="118"/>
      <c r="K186" s="118"/>
    </row>
    <row r="187" spans="2:11">
      <c r="B187" s="117"/>
      <c r="C187" s="118"/>
      <c r="D187" s="126"/>
      <c r="E187" s="126"/>
      <c r="F187" s="126"/>
      <c r="G187" s="126"/>
      <c r="H187" s="126"/>
      <c r="I187" s="118"/>
      <c r="J187" s="118"/>
      <c r="K187" s="118"/>
    </row>
    <row r="188" spans="2:11">
      <c r="B188" s="117"/>
      <c r="C188" s="118"/>
      <c r="D188" s="126"/>
      <c r="E188" s="126"/>
      <c r="F188" s="126"/>
      <c r="G188" s="126"/>
      <c r="H188" s="126"/>
      <c r="I188" s="118"/>
      <c r="J188" s="118"/>
      <c r="K188" s="118"/>
    </row>
    <row r="189" spans="2:11">
      <c r="B189" s="117"/>
      <c r="C189" s="118"/>
      <c r="D189" s="126"/>
      <c r="E189" s="126"/>
      <c r="F189" s="126"/>
      <c r="G189" s="126"/>
      <c r="H189" s="126"/>
      <c r="I189" s="118"/>
      <c r="J189" s="118"/>
      <c r="K189" s="118"/>
    </row>
    <row r="190" spans="2:11">
      <c r="B190" s="117"/>
      <c r="C190" s="118"/>
      <c r="D190" s="126"/>
      <c r="E190" s="126"/>
      <c r="F190" s="126"/>
      <c r="G190" s="126"/>
      <c r="H190" s="126"/>
      <c r="I190" s="118"/>
      <c r="J190" s="118"/>
      <c r="K190" s="118"/>
    </row>
    <row r="191" spans="2:11">
      <c r="B191" s="117"/>
      <c r="C191" s="118"/>
      <c r="D191" s="126"/>
      <c r="E191" s="126"/>
      <c r="F191" s="126"/>
      <c r="G191" s="126"/>
      <c r="H191" s="126"/>
      <c r="I191" s="118"/>
      <c r="J191" s="118"/>
      <c r="K191" s="118"/>
    </row>
    <row r="192" spans="2:11">
      <c r="B192" s="117"/>
      <c r="C192" s="118"/>
      <c r="D192" s="126"/>
      <c r="E192" s="126"/>
      <c r="F192" s="126"/>
      <c r="G192" s="126"/>
      <c r="H192" s="126"/>
      <c r="I192" s="118"/>
      <c r="J192" s="118"/>
      <c r="K192" s="118"/>
    </row>
    <row r="193" spans="2:11">
      <c r="B193" s="117"/>
      <c r="C193" s="118"/>
      <c r="D193" s="126"/>
      <c r="E193" s="126"/>
      <c r="F193" s="126"/>
      <c r="G193" s="126"/>
      <c r="H193" s="126"/>
      <c r="I193" s="118"/>
      <c r="J193" s="118"/>
      <c r="K193" s="118"/>
    </row>
    <row r="194" spans="2:11">
      <c r="B194" s="117"/>
      <c r="C194" s="118"/>
      <c r="D194" s="126"/>
      <c r="E194" s="126"/>
      <c r="F194" s="126"/>
      <c r="G194" s="126"/>
      <c r="H194" s="126"/>
      <c r="I194" s="118"/>
      <c r="J194" s="118"/>
      <c r="K194" s="118"/>
    </row>
    <row r="195" spans="2:11">
      <c r="B195" s="117"/>
      <c r="C195" s="118"/>
      <c r="D195" s="126"/>
      <c r="E195" s="126"/>
      <c r="F195" s="126"/>
      <c r="G195" s="126"/>
      <c r="H195" s="126"/>
      <c r="I195" s="118"/>
      <c r="J195" s="118"/>
      <c r="K195" s="118"/>
    </row>
    <row r="196" spans="2:11">
      <c r="B196" s="117"/>
      <c r="C196" s="118"/>
      <c r="D196" s="126"/>
      <c r="E196" s="126"/>
      <c r="F196" s="126"/>
      <c r="G196" s="126"/>
      <c r="H196" s="126"/>
      <c r="I196" s="118"/>
      <c r="J196" s="118"/>
      <c r="K196" s="118"/>
    </row>
    <row r="197" spans="2:11">
      <c r="B197" s="117"/>
      <c r="C197" s="118"/>
      <c r="D197" s="126"/>
      <c r="E197" s="126"/>
      <c r="F197" s="126"/>
      <c r="G197" s="126"/>
      <c r="H197" s="126"/>
      <c r="I197" s="118"/>
      <c r="J197" s="118"/>
      <c r="K197" s="118"/>
    </row>
    <row r="198" spans="2:11">
      <c r="B198" s="117"/>
      <c r="C198" s="118"/>
      <c r="D198" s="126"/>
      <c r="E198" s="126"/>
      <c r="F198" s="126"/>
      <c r="G198" s="126"/>
      <c r="H198" s="126"/>
      <c r="I198" s="118"/>
      <c r="J198" s="118"/>
      <c r="K198" s="118"/>
    </row>
    <row r="199" spans="2:11">
      <c r="B199" s="117"/>
      <c r="C199" s="118"/>
      <c r="D199" s="126"/>
      <c r="E199" s="126"/>
      <c r="F199" s="126"/>
      <c r="G199" s="126"/>
      <c r="H199" s="126"/>
      <c r="I199" s="118"/>
      <c r="J199" s="118"/>
      <c r="K199" s="118"/>
    </row>
    <row r="200" spans="2:11">
      <c r="B200" s="117"/>
      <c r="C200" s="118"/>
      <c r="D200" s="126"/>
      <c r="E200" s="126"/>
      <c r="F200" s="126"/>
      <c r="G200" s="126"/>
      <c r="H200" s="126"/>
      <c r="I200" s="118"/>
      <c r="J200" s="118"/>
      <c r="K200" s="118"/>
    </row>
    <row r="201" spans="2:11">
      <c r="B201" s="117"/>
      <c r="C201" s="118"/>
      <c r="D201" s="126"/>
      <c r="E201" s="126"/>
      <c r="F201" s="126"/>
      <c r="G201" s="126"/>
      <c r="H201" s="126"/>
      <c r="I201" s="118"/>
      <c r="J201" s="118"/>
      <c r="K201" s="118"/>
    </row>
    <row r="202" spans="2:11">
      <c r="B202" s="117"/>
      <c r="C202" s="118"/>
      <c r="D202" s="126"/>
      <c r="E202" s="126"/>
      <c r="F202" s="126"/>
      <c r="G202" s="126"/>
      <c r="H202" s="126"/>
      <c r="I202" s="118"/>
      <c r="J202" s="118"/>
      <c r="K202" s="118"/>
    </row>
    <row r="203" spans="2:11">
      <c r="B203" s="117"/>
      <c r="C203" s="118"/>
      <c r="D203" s="126"/>
      <c r="E203" s="126"/>
      <c r="F203" s="126"/>
      <c r="G203" s="126"/>
      <c r="H203" s="126"/>
      <c r="I203" s="118"/>
      <c r="J203" s="118"/>
      <c r="K203" s="118"/>
    </row>
    <row r="204" spans="2:11">
      <c r="B204" s="117"/>
      <c r="C204" s="118"/>
      <c r="D204" s="126"/>
      <c r="E204" s="126"/>
      <c r="F204" s="126"/>
      <c r="G204" s="126"/>
      <c r="H204" s="126"/>
      <c r="I204" s="118"/>
      <c r="J204" s="118"/>
      <c r="K204" s="118"/>
    </row>
    <row r="205" spans="2:11">
      <c r="B205" s="117"/>
      <c r="C205" s="118"/>
      <c r="D205" s="126"/>
      <c r="E205" s="126"/>
      <c r="F205" s="126"/>
      <c r="G205" s="126"/>
      <c r="H205" s="126"/>
      <c r="I205" s="118"/>
      <c r="J205" s="118"/>
      <c r="K205" s="118"/>
    </row>
    <row r="206" spans="2:11">
      <c r="B206" s="117"/>
      <c r="C206" s="118"/>
      <c r="D206" s="126"/>
      <c r="E206" s="126"/>
      <c r="F206" s="126"/>
      <c r="G206" s="126"/>
      <c r="H206" s="126"/>
      <c r="I206" s="118"/>
      <c r="J206" s="118"/>
      <c r="K206" s="118"/>
    </row>
    <row r="207" spans="2:11">
      <c r="B207" s="117"/>
      <c r="C207" s="118"/>
      <c r="D207" s="126"/>
      <c r="E207" s="126"/>
      <c r="F207" s="126"/>
      <c r="G207" s="126"/>
      <c r="H207" s="126"/>
      <c r="I207" s="118"/>
      <c r="J207" s="118"/>
      <c r="K207" s="118"/>
    </row>
    <row r="208" spans="2:11">
      <c r="B208" s="117"/>
      <c r="C208" s="118"/>
      <c r="D208" s="126"/>
      <c r="E208" s="126"/>
      <c r="F208" s="126"/>
      <c r="G208" s="126"/>
      <c r="H208" s="126"/>
      <c r="I208" s="118"/>
      <c r="J208" s="118"/>
      <c r="K208" s="118"/>
    </row>
    <row r="209" spans="2:11">
      <c r="B209" s="117"/>
      <c r="C209" s="118"/>
      <c r="D209" s="126"/>
      <c r="E209" s="126"/>
      <c r="F209" s="126"/>
      <c r="G209" s="126"/>
      <c r="H209" s="126"/>
      <c r="I209" s="118"/>
      <c r="J209" s="118"/>
      <c r="K209" s="118"/>
    </row>
    <row r="210" spans="2:11">
      <c r="B210" s="117"/>
      <c r="C210" s="118"/>
      <c r="D210" s="126"/>
      <c r="E210" s="126"/>
      <c r="F210" s="126"/>
      <c r="G210" s="126"/>
      <c r="H210" s="126"/>
      <c r="I210" s="118"/>
      <c r="J210" s="118"/>
      <c r="K210" s="118"/>
    </row>
    <row r="211" spans="2:11">
      <c r="B211" s="117"/>
      <c r="C211" s="118"/>
      <c r="D211" s="126"/>
      <c r="E211" s="126"/>
      <c r="F211" s="126"/>
      <c r="G211" s="126"/>
      <c r="H211" s="126"/>
      <c r="I211" s="118"/>
      <c r="J211" s="118"/>
      <c r="K211" s="118"/>
    </row>
    <row r="212" spans="2:11">
      <c r="B212" s="117"/>
      <c r="C212" s="118"/>
      <c r="D212" s="126"/>
      <c r="E212" s="126"/>
      <c r="F212" s="126"/>
      <c r="G212" s="126"/>
      <c r="H212" s="126"/>
      <c r="I212" s="118"/>
      <c r="J212" s="118"/>
      <c r="K212" s="118"/>
    </row>
    <row r="213" spans="2:11">
      <c r="B213" s="117"/>
      <c r="C213" s="118"/>
      <c r="D213" s="126"/>
      <c r="E213" s="126"/>
      <c r="F213" s="126"/>
      <c r="G213" s="126"/>
      <c r="H213" s="126"/>
      <c r="I213" s="118"/>
      <c r="J213" s="118"/>
      <c r="K213" s="118"/>
    </row>
    <row r="214" spans="2:11">
      <c r="B214" s="117"/>
      <c r="C214" s="118"/>
      <c r="D214" s="126"/>
      <c r="E214" s="126"/>
      <c r="F214" s="126"/>
      <c r="G214" s="126"/>
      <c r="H214" s="126"/>
      <c r="I214" s="118"/>
      <c r="J214" s="118"/>
      <c r="K214" s="118"/>
    </row>
    <row r="215" spans="2:11">
      <c r="B215" s="117"/>
      <c r="C215" s="118"/>
      <c r="D215" s="126"/>
      <c r="E215" s="126"/>
      <c r="F215" s="126"/>
      <c r="G215" s="126"/>
      <c r="H215" s="126"/>
      <c r="I215" s="118"/>
      <c r="J215" s="118"/>
      <c r="K215" s="118"/>
    </row>
    <row r="216" spans="2:11">
      <c r="B216" s="117"/>
      <c r="C216" s="118"/>
      <c r="D216" s="126"/>
      <c r="E216" s="126"/>
      <c r="F216" s="126"/>
      <c r="G216" s="126"/>
      <c r="H216" s="126"/>
      <c r="I216" s="118"/>
      <c r="J216" s="118"/>
      <c r="K216" s="118"/>
    </row>
    <row r="217" spans="2:11">
      <c r="B217" s="117"/>
      <c r="C217" s="118"/>
      <c r="D217" s="126"/>
      <c r="E217" s="126"/>
      <c r="F217" s="126"/>
      <c r="G217" s="126"/>
      <c r="H217" s="126"/>
      <c r="I217" s="118"/>
      <c r="J217" s="118"/>
      <c r="K217" s="118"/>
    </row>
    <row r="218" spans="2:11">
      <c r="B218" s="117"/>
      <c r="C218" s="118"/>
      <c r="D218" s="126"/>
      <c r="E218" s="126"/>
      <c r="F218" s="126"/>
      <c r="G218" s="126"/>
      <c r="H218" s="126"/>
      <c r="I218" s="118"/>
      <c r="J218" s="118"/>
      <c r="K218" s="118"/>
    </row>
    <row r="219" spans="2:11">
      <c r="B219" s="117"/>
      <c r="C219" s="118"/>
      <c r="D219" s="126"/>
      <c r="E219" s="126"/>
      <c r="F219" s="126"/>
      <c r="G219" s="126"/>
      <c r="H219" s="126"/>
      <c r="I219" s="118"/>
      <c r="J219" s="118"/>
      <c r="K219" s="118"/>
    </row>
    <row r="220" spans="2:11">
      <c r="B220" s="117"/>
      <c r="C220" s="118"/>
      <c r="D220" s="126"/>
      <c r="E220" s="126"/>
      <c r="F220" s="126"/>
      <c r="G220" s="126"/>
      <c r="H220" s="126"/>
      <c r="I220" s="118"/>
      <c r="J220" s="118"/>
      <c r="K220" s="118"/>
    </row>
    <row r="221" spans="2:11">
      <c r="B221" s="117"/>
      <c r="C221" s="118"/>
      <c r="D221" s="126"/>
      <c r="E221" s="126"/>
      <c r="F221" s="126"/>
      <c r="G221" s="126"/>
      <c r="H221" s="126"/>
      <c r="I221" s="118"/>
      <c r="J221" s="118"/>
      <c r="K221" s="118"/>
    </row>
    <row r="222" spans="2:11">
      <c r="B222" s="117"/>
      <c r="C222" s="118"/>
      <c r="D222" s="126"/>
      <c r="E222" s="126"/>
      <c r="F222" s="126"/>
      <c r="G222" s="126"/>
      <c r="H222" s="126"/>
      <c r="I222" s="118"/>
      <c r="J222" s="118"/>
      <c r="K222" s="118"/>
    </row>
    <row r="223" spans="2:11">
      <c r="B223" s="117"/>
      <c r="C223" s="118"/>
      <c r="D223" s="126"/>
      <c r="E223" s="126"/>
      <c r="F223" s="126"/>
      <c r="G223" s="126"/>
      <c r="H223" s="126"/>
      <c r="I223" s="118"/>
      <c r="J223" s="118"/>
      <c r="K223" s="118"/>
    </row>
    <row r="224" spans="2:11">
      <c r="B224" s="117"/>
      <c r="C224" s="118"/>
      <c r="D224" s="126"/>
      <c r="E224" s="126"/>
      <c r="F224" s="126"/>
      <c r="G224" s="126"/>
      <c r="H224" s="126"/>
      <c r="I224" s="118"/>
      <c r="J224" s="118"/>
      <c r="K224" s="118"/>
    </row>
    <row r="225" spans="2:11">
      <c r="B225" s="117"/>
      <c r="C225" s="118"/>
      <c r="D225" s="126"/>
      <c r="E225" s="126"/>
      <c r="F225" s="126"/>
      <c r="G225" s="126"/>
      <c r="H225" s="126"/>
      <c r="I225" s="118"/>
      <c r="J225" s="118"/>
      <c r="K225" s="118"/>
    </row>
    <row r="226" spans="2:11">
      <c r="B226" s="117"/>
      <c r="C226" s="118"/>
      <c r="D226" s="126"/>
      <c r="E226" s="126"/>
      <c r="F226" s="126"/>
      <c r="G226" s="126"/>
      <c r="H226" s="126"/>
      <c r="I226" s="118"/>
      <c r="J226" s="118"/>
      <c r="K226" s="118"/>
    </row>
    <row r="227" spans="2:11">
      <c r="B227" s="117"/>
      <c r="C227" s="118"/>
      <c r="D227" s="126"/>
      <c r="E227" s="126"/>
      <c r="F227" s="126"/>
      <c r="G227" s="126"/>
      <c r="H227" s="126"/>
      <c r="I227" s="118"/>
      <c r="J227" s="118"/>
      <c r="K227" s="118"/>
    </row>
    <row r="228" spans="2:11">
      <c r="B228" s="117"/>
      <c r="C228" s="118"/>
      <c r="D228" s="126"/>
      <c r="E228" s="126"/>
      <c r="F228" s="126"/>
      <c r="G228" s="126"/>
      <c r="H228" s="126"/>
      <c r="I228" s="118"/>
      <c r="J228" s="118"/>
      <c r="K228" s="118"/>
    </row>
    <row r="229" spans="2:11">
      <c r="B229" s="117"/>
      <c r="C229" s="118"/>
      <c r="D229" s="126"/>
      <c r="E229" s="126"/>
      <c r="F229" s="126"/>
      <c r="G229" s="126"/>
      <c r="H229" s="126"/>
      <c r="I229" s="118"/>
      <c r="J229" s="118"/>
      <c r="K229" s="118"/>
    </row>
    <row r="230" spans="2:11">
      <c r="B230" s="117"/>
      <c r="C230" s="118"/>
      <c r="D230" s="126"/>
      <c r="E230" s="126"/>
      <c r="F230" s="126"/>
      <c r="G230" s="126"/>
      <c r="H230" s="126"/>
      <c r="I230" s="118"/>
      <c r="J230" s="118"/>
      <c r="K230" s="118"/>
    </row>
    <row r="231" spans="2:11">
      <c r="B231" s="117"/>
      <c r="C231" s="118"/>
      <c r="D231" s="126"/>
      <c r="E231" s="126"/>
      <c r="F231" s="126"/>
      <c r="G231" s="126"/>
      <c r="H231" s="126"/>
      <c r="I231" s="118"/>
      <c r="J231" s="118"/>
      <c r="K231" s="118"/>
    </row>
    <row r="232" spans="2:11">
      <c r="B232" s="117"/>
      <c r="C232" s="118"/>
      <c r="D232" s="126"/>
      <c r="E232" s="126"/>
      <c r="F232" s="126"/>
      <c r="G232" s="126"/>
      <c r="H232" s="126"/>
      <c r="I232" s="118"/>
      <c r="J232" s="118"/>
      <c r="K232" s="118"/>
    </row>
    <row r="233" spans="2:11">
      <c r="B233" s="117"/>
      <c r="C233" s="118"/>
      <c r="D233" s="126"/>
      <c r="E233" s="126"/>
      <c r="F233" s="126"/>
      <c r="G233" s="126"/>
      <c r="H233" s="126"/>
      <c r="I233" s="118"/>
      <c r="J233" s="118"/>
      <c r="K233" s="118"/>
    </row>
    <row r="234" spans="2:11">
      <c r="B234" s="117"/>
      <c r="C234" s="118"/>
      <c r="D234" s="126"/>
      <c r="E234" s="126"/>
      <c r="F234" s="126"/>
      <c r="G234" s="126"/>
      <c r="H234" s="126"/>
      <c r="I234" s="118"/>
      <c r="J234" s="118"/>
      <c r="K234" s="118"/>
    </row>
    <row r="235" spans="2:11">
      <c r="B235" s="117"/>
      <c r="C235" s="118"/>
      <c r="D235" s="126"/>
      <c r="E235" s="126"/>
      <c r="F235" s="126"/>
      <c r="G235" s="126"/>
      <c r="H235" s="126"/>
      <c r="I235" s="118"/>
      <c r="J235" s="118"/>
      <c r="K235" s="118"/>
    </row>
    <row r="236" spans="2:11">
      <c r="B236" s="117"/>
      <c r="C236" s="118"/>
      <c r="D236" s="126"/>
      <c r="E236" s="126"/>
      <c r="F236" s="126"/>
      <c r="G236" s="126"/>
      <c r="H236" s="126"/>
      <c r="I236" s="118"/>
      <c r="J236" s="118"/>
      <c r="K236" s="118"/>
    </row>
    <row r="237" spans="2:11">
      <c r="B237" s="117"/>
      <c r="C237" s="118"/>
      <c r="D237" s="126"/>
      <c r="E237" s="126"/>
      <c r="F237" s="126"/>
      <c r="G237" s="126"/>
      <c r="H237" s="126"/>
      <c r="I237" s="118"/>
      <c r="J237" s="118"/>
      <c r="K237" s="118"/>
    </row>
    <row r="238" spans="2:11">
      <c r="B238" s="117"/>
      <c r="C238" s="118"/>
      <c r="D238" s="126"/>
      <c r="E238" s="126"/>
      <c r="F238" s="126"/>
      <c r="G238" s="126"/>
      <c r="H238" s="126"/>
      <c r="I238" s="118"/>
      <c r="J238" s="118"/>
      <c r="K238" s="118"/>
    </row>
    <row r="239" spans="2:11">
      <c r="B239" s="117"/>
      <c r="C239" s="118"/>
      <c r="D239" s="126"/>
      <c r="E239" s="126"/>
      <c r="F239" s="126"/>
      <c r="G239" s="126"/>
      <c r="H239" s="126"/>
      <c r="I239" s="118"/>
      <c r="J239" s="118"/>
      <c r="K239" s="118"/>
    </row>
    <row r="240" spans="2:11">
      <c r="B240" s="117"/>
      <c r="C240" s="118"/>
      <c r="D240" s="126"/>
      <c r="E240" s="126"/>
      <c r="F240" s="126"/>
      <c r="G240" s="126"/>
      <c r="H240" s="126"/>
      <c r="I240" s="118"/>
      <c r="J240" s="118"/>
      <c r="K240" s="118"/>
    </row>
    <row r="241" spans="2:11">
      <c r="B241" s="117"/>
      <c r="C241" s="118"/>
      <c r="D241" s="126"/>
      <c r="E241" s="126"/>
      <c r="F241" s="126"/>
      <c r="G241" s="126"/>
      <c r="H241" s="126"/>
      <c r="I241" s="118"/>
      <c r="J241" s="118"/>
      <c r="K241" s="118"/>
    </row>
    <row r="242" spans="2:11">
      <c r="B242" s="117"/>
      <c r="C242" s="118"/>
      <c r="D242" s="126"/>
      <c r="E242" s="126"/>
      <c r="F242" s="126"/>
      <c r="G242" s="126"/>
      <c r="H242" s="126"/>
      <c r="I242" s="118"/>
      <c r="J242" s="118"/>
      <c r="K242" s="118"/>
    </row>
    <row r="243" spans="2:11">
      <c r="B243" s="117"/>
      <c r="C243" s="118"/>
      <c r="D243" s="126"/>
      <c r="E243" s="126"/>
      <c r="F243" s="126"/>
      <c r="G243" s="126"/>
      <c r="H243" s="126"/>
      <c r="I243" s="118"/>
      <c r="J243" s="118"/>
      <c r="K243" s="118"/>
    </row>
    <row r="244" spans="2:11">
      <c r="B244" s="117"/>
      <c r="C244" s="118"/>
      <c r="D244" s="126"/>
      <c r="E244" s="126"/>
      <c r="F244" s="126"/>
      <c r="G244" s="126"/>
      <c r="H244" s="126"/>
      <c r="I244" s="118"/>
      <c r="J244" s="118"/>
      <c r="K244" s="118"/>
    </row>
    <row r="245" spans="2:11">
      <c r="B245" s="117"/>
      <c r="C245" s="118"/>
      <c r="D245" s="126"/>
      <c r="E245" s="126"/>
      <c r="F245" s="126"/>
      <c r="G245" s="126"/>
      <c r="H245" s="126"/>
      <c r="I245" s="118"/>
      <c r="J245" s="118"/>
      <c r="K245" s="118"/>
    </row>
    <row r="246" spans="2:11">
      <c r="B246" s="117"/>
      <c r="C246" s="118"/>
      <c r="D246" s="126"/>
      <c r="E246" s="126"/>
      <c r="F246" s="126"/>
      <c r="G246" s="126"/>
      <c r="H246" s="126"/>
      <c r="I246" s="118"/>
      <c r="J246" s="118"/>
      <c r="K246" s="118"/>
    </row>
    <row r="247" spans="2:11">
      <c r="B247" s="117"/>
      <c r="C247" s="118"/>
      <c r="D247" s="126"/>
      <c r="E247" s="126"/>
      <c r="F247" s="126"/>
      <c r="G247" s="126"/>
      <c r="H247" s="126"/>
      <c r="I247" s="118"/>
      <c r="J247" s="118"/>
      <c r="K247" s="118"/>
    </row>
    <row r="248" spans="2:11">
      <c r="B248" s="117"/>
      <c r="C248" s="118"/>
      <c r="D248" s="126"/>
      <c r="E248" s="126"/>
      <c r="F248" s="126"/>
      <c r="G248" s="126"/>
      <c r="H248" s="126"/>
      <c r="I248" s="118"/>
      <c r="J248" s="118"/>
      <c r="K248" s="118"/>
    </row>
    <row r="249" spans="2:11">
      <c r="B249" s="117"/>
      <c r="C249" s="118"/>
      <c r="D249" s="126"/>
      <c r="E249" s="126"/>
      <c r="F249" s="126"/>
      <c r="G249" s="126"/>
      <c r="H249" s="126"/>
      <c r="I249" s="118"/>
      <c r="J249" s="118"/>
      <c r="K249" s="118"/>
    </row>
    <row r="250" spans="2:11">
      <c r="B250" s="117"/>
      <c r="C250" s="118"/>
      <c r="D250" s="126"/>
      <c r="E250" s="126"/>
      <c r="F250" s="126"/>
      <c r="G250" s="126"/>
      <c r="H250" s="126"/>
      <c r="I250" s="118"/>
      <c r="J250" s="118"/>
      <c r="K250" s="118"/>
    </row>
    <row r="251" spans="2:11">
      <c r="B251" s="117"/>
      <c r="C251" s="118"/>
      <c r="D251" s="126"/>
      <c r="E251" s="126"/>
      <c r="F251" s="126"/>
      <c r="G251" s="126"/>
      <c r="H251" s="126"/>
      <c r="I251" s="118"/>
      <c r="J251" s="118"/>
      <c r="K251" s="118"/>
    </row>
    <row r="252" spans="2:11">
      <c r="B252" s="117"/>
      <c r="C252" s="118"/>
      <c r="D252" s="126"/>
      <c r="E252" s="126"/>
      <c r="F252" s="126"/>
      <c r="G252" s="126"/>
      <c r="H252" s="126"/>
      <c r="I252" s="118"/>
      <c r="J252" s="118"/>
      <c r="K252" s="118"/>
    </row>
    <row r="253" spans="2:11">
      <c r="B253" s="117"/>
      <c r="C253" s="118"/>
      <c r="D253" s="126"/>
      <c r="E253" s="126"/>
      <c r="F253" s="126"/>
      <c r="G253" s="126"/>
      <c r="H253" s="126"/>
      <c r="I253" s="118"/>
      <c r="J253" s="118"/>
      <c r="K253" s="118"/>
    </row>
    <row r="254" spans="2:11">
      <c r="B254" s="117"/>
      <c r="C254" s="118"/>
      <c r="D254" s="126"/>
      <c r="E254" s="126"/>
      <c r="F254" s="126"/>
      <c r="G254" s="126"/>
      <c r="H254" s="126"/>
      <c r="I254" s="118"/>
      <c r="J254" s="118"/>
      <c r="K254" s="118"/>
    </row>
    <row r="255" spans="2:11">
      <c r="B255" s="117"/>
      <c r="C255" s="118"/>
      <c r="D255" s="126"/>
      <c r="E255" s="126"/>
      <c r="F255" s="126"/>
      <c r="G255" s="126"/>
      <c r="H255" s="126"/>
      <c r="I255" s="118"/>
      <c r="J255" s="118"/>
      <c r="K255" s="118"/>
    </row>
    <row r="256" spans="2:11">
      <c r="B256" s="117"/>
      <c r="C256" s="118"/>
      <c r="D256" s="126"/>
      <c r="E256" s="126"/>
      <c r="F256" s="126"/>
      <c r="G256" s="126"/>
      <c r="H256" s="126"/>
      <c r="I256" s="118"/>
      <c r="J256" s="118"/>
      <c r="K256" s="118"/>
    </row>
    <row r="257" spans="2:11">
      <c r="B257" s="117"/>
      <c r="C257" s="118"/>
      <c r="D257" s="126"/>
      <c r="E257" s="126"/>
      <c r="F257" s="126"/>
      <c r="G257" s="126"/>
      <c r="H257" s="126"/>
      <c r="I257" s="118"/>
      <c r="J257" s="118"/>
      <c r="K257" s="118"/>
    </row>
    <row r="258" spans="2:11">
      <c r="B258" s="117"/>
      <c r="C258" s="118"/>
      <c r="D258" s="126"/>
      <c r="E258" s="126"/>
      <c r="F258" s="126"/>
      <c r="G258" s="126"/>
      <c r="H258" s="126"/>
      <c r="I258" s="118"/>
      <c r="J258" s="118"/>
      <c r="K258" s="118"/>
    </row>
    <row r="259" spans="2:11">
      <c r="B259" s="117"/>
      <c r="C259" s="118"/>
      <c r="D259" s="126"/>
      <c r="E259" s="126"/>
      <c r="F259" s="126"/>
      <c r="G259" s="126"/>
      <c r="H259" s="126"/>
      <c r="I259" s="118"/>
      <c r="J259" s="118"/>
      <c r="K259" s="118"/>
    </row>
    <row r="260" spans="2:11">
      <c r="B260" s="117"/>
      <c r="C260" s="118"/>
      <c r="D260" s="126"/>
      <c r="E260" s="126"/>
      <c r="F260" s="126"/>
      <c r="G260" s="126"/>
      <c r="H260" s="126"/>
      <c r="I260" s="118"/>
      <c r="J260" s="118"/>
      <c r="K260" s="118"/>
    </row>
    <row r="261" spans="2:11">
      <c r="B261" s="117"/>
      <c r="C261" s="118"/>
      <c r="D261" s="126"/>
      <c r="E261" s="126"/>
      <c r="F261" s="126"/>
      <c r="G261" s="126"/>
      <c r="H261" s="126"/>
      <c r="I261" s="118"/>
      <c r="J261" s="118"/>
      <c r="K261" s="118"/>
    </row>
    <row r="262" spans="2:11">
      <c r="B262" s="117"/>
      <c r="C262" s="118"/>
      <c r="D262" s="126"/>
      <c r="E262" s="126"/>
      <c r="F262" s="126"/>
      <c r="G262" s="126"/>
      <c r="H262" s="126"/>
      <c r="I262" s="118"/>
      <c r="J262" s="118"/>
      <c r="K262" s="118"/>
    </row>
    <row r="263" spans="2:11">
      <c r="B263" s="117"/>
      <c r="C263" s="118"/>
      <c r="D263" s="126"/>
      <c r="E263" s="126"/>
      <c r="F263" s="126"/>
      <c r="G263" s="126"/>
      <c r="H263" s="126"/>
      <c r="I263" s="118"/>
      <c r="J263" s="118"/>
      <c r="K263" s="118"/>
    </row>
    <row r="264" spans="2:11">
      <c r="B264" s="117"/>
      <c r="C264" s="118"/>
      <c r="D264" s="126"/>
      <c r="E264" s="126"/>
      <c r="F264" s="126"/>
      <c r="G264" s="126"/>
      <c r="H264" s="126"/>
      <c r="I264" s="118"/>
      <c r="J264" s="118"/>
      <c r="K264" s="118"/>
    </row>
    <row r="265" spans="2:11">
      <c r="B265" s="117"/>
      <c r="C265" s="118"/>
      <c r="D265" s="126"/>
      <c r="E265" s="126"/>
      <c r="F265" s="126"/>
      <c r="G265" s="126"/>
      <c r="H265" s="126"/>
      <c r="I265" s="118"/>
      <c r="J265" s="118"/>
      <c r="K265" s="118"/>
    </row>
    <row r="266" spans="2:11">
      <c r="B266" s="117"/>
      <c r="C266" s="118"/>
      <c r="D266" s="126"/>
      <c r="E266" s="126"/>
      <c r="F266" s="126"/>
      <c r="G266" s="126"/>
      <c r="H266" s="126"/>
      <c r="I266" s="118"/>
      <c r="J266" s="118"/>
      <c r="K266" s="118"/>
    </row>
    <row r="267" spans="2:11">
      <c r="B267" s="117"/>
      <c r="C267" s="118"/>
      <c r="D267" s="126"/>
      <c r="E267" s="126"/>
      <c r="F267" s="126"/>
      <c r="G267" s="126"/>
      <c r="H267" s="126"/>
      <c r="I267" s="118"/>
      <c r="J267" s="118"/>
      <c r="K267" s="118"/>
    </row>
    <row r="268" spans="2:11">
      <c r="B268" s="117"/>
      <c r="C268" s="118"/>
      <c r="D268" s="126"/>
      <c r="E268" s="126"/>
      <c r="F268" s="126"/>
      <c r="G268" s="126"/>
      <c r="H268" s="126"/>
      <c r="I268" s="118"/>
      <c r="J268" s="118"/>
      <c r="K268" s="118"/>
    </row>
    <row r="269" spans="2:11">
      <c r="B269" s="117"/>
      <c r="C269" s="118"/>
      <c r="D269" s="126"/>
      <c r="E269" s="126"/>
      <c r="F269" s="126"/>
      <c r="G269" s="126"/>
      <c r="H269" s="126"/>
      <c r="I269" s="118"/>
      <c r="J269" s="118"/>
      <c r="K269" s="118"/>
    </row>
    <row r="270" spans="2:11">
      <c r="B270" s="117"/>
      <c r="C270" s="118"/>
      <c r="D270" s="126"/>
      <c r="E270" s="126"/>
      <c r="F270" s="126"/>
      <c r="G270" s="126"/>
      <c r="H270" s="126"/>
      <c r="I270" s="118"/>
      <c r="J270" s="118"/>
      <c r="K270" s="118"/>
    </row>
    <row r="271" spans="2:11">
      <c r="B271" s="117"/>
      <c r="C271" s="118"/>
      <c r="D271" s="126"/>
      <c r="E271" s="126"/>
      <c r="F271" s="126"/>
      <c r="G271" s="126"/>
      <c r="H271" s="126"/>
      <c r="I271" s="118"/>
      <c r="J271" s="118"/>
      <c r="K271" s="118"/>
    </row>
    <row r="272" spans="2:11">
      <c r="B272" s="117"/>
      <c r="C272" s="118"/>
      <c r="D272" s="126"/>
      <c r="E272" s="126"/>
      <c r="F272" s="126"/>
      <c r="G272" s="126"/>
      <c r="H272" s="126"/>
      <c r="I272" s="118"/>
      <c r="J272" s="118"/>
      <c r="K272" s="118"/>
    </row>
    <row r="273" spans="2:11">
      <c r="B273" s="117"/>
      <c r="C273" s="118"/>
      <c r="D273" s="126"/>
      <c r="E273" s="126"/>
      <c r="F273" s="126"/>
      <c r="G273" s="126"/>
      <c r="H273" s="126"/>
      <c r="I273" s="118"/>
      <c r="J273" s="118"/>
      <c r="K273" s="118"/>
    </row>
    <row r="274" spans="2:11">
      <c r="B274" s="117"/>
      <c r="C274" s="118"/>
      <c r="D274" s="126"/>
      <c r="E274" s="126"/>
      <c r="F274" s="126"/>
      <c r="G274" s="126"/>
      <c r="H274" s="126"/>
      <c r="I274" s="118"/>
      <c r="J274" s="118"/>
      <c r="K274" s="118"/>
    </row>
    <row r="275" spans="2:11">
      <c r="B275" s="117"/>
      <c r="C275" s="118"/>
      <c r="D275" s="126"/>
      <c r="E275" s="126"/>
      <c r="F275" s="126"/>
      <c r="G275" s="126"/>
      <c r="H275" s="126"/>
      <c r="I275" s="118"/>
      <c r="J275" s="118"/>
      <c r="K275" s="118"/>
    </row>
    <row r="276" spans="2:11">
      <c r="B276" s="117"/>
      <c r="C276" s="118"/>
      <c r="D276" s="126"/>
      <c r="E276" s="126"/>
      <c r="F276" s="126"/>
      <c r="G276" s="126"/>
      <c r="H276" s="126"/>
      <c r="I276" s="118"/>
      <c r="J276" s="118"/>
      <c r="K276" s="118"/>
    </row>
    <row r="277" spans="2:11">
      <c r="B277" s="117"/>
      <c r="C277" s="118"/>
      <c r="D277" s="126"/>
      <c r="E277" s="126"/>
      <c r="F277" s="126"/>
      <c r="G277" s="126"/>
      <c r="H277" s="126"/>
      <c r="I277" s="118"/>
      <c r="J277" s="118"/>
      <c r="K277" s="118"/>
    </row>
    <row r="278" spans="2:11">
      <c r="B278" s="117"/>
      <c r="C278" s="118"/>
      <c r="D278" s="126"/>
      <c r="E278" s="126"/>
      <c r="F278" s="126"/>
      <c r="G278" s="126"/>
      <c r="H278" s="126"/>
      <c r="I278" s="118"/>
      <c r="J278" s="118"/>
      <c r="K278" s="118"/>
    </row>
    <row r="279" spans="2:11">
      <c r="B279" s="117"/>
      <c r="C279" s="118"/>
      <c r="D279" s="126"/>
      <c r="E279" s="126"/>
      <c r="F279" s="126"/>
      <c r="G279" s="126"/>
      <c r="H279" s="126"/>
      <c r="I279" s="118"/>
      <c r="J279" s="118"/>
      <c r="K279" s="118"/>
    </row>
    <row r="280" spans="2:11">
      <c r="B280" s="117"/>
      <c r="C280" s="118"/>
      <c r="D280" s="126"/>
      <c r="E280" s="126"/>
      <c r="F280" s="126"/>
      <c r="G280" s="126"/>
      <c r="H280" s="126"/>
      <c r="I280" s="118"/>
      <c r="J280" s="118"/>
      <c r="K280" s="118"/>
    </row>
    <row r="281" spans="2:11">
      <c r="B281" s="117"/>
      <c r="C281" s="118"/>
      <c r="D281" s="126"/>
      <c r="E281" s="126"/>
      <c r="F281" s="126"/>
      <c r="G281" s="126"/>
      <c r="H281" s="126"/>
      <c r="I281" s="118"/>
      <c r="J281" s="118"/>
      <c r="K281" s="118"/>
    </row>
    <row r="282" spans="2:11">
      <c r="B282" s="117"/>
      <c r="C282" s="118"/>
      <c r="D282" s="126"/>
      <c r="E282" s="126"/>
      <c r="F282" s="126"/>
      <c r="G282" s="126"/>
      <c r="H282" s="126"/>
      <c r="I282" s="118"/>
      <c r="J282" s="118"/>
      <c r="K282" s="118"/>
    </row>
    <row r="283" spans="2:11">
      <c r="B283" s="117"/>
      <c r="C283" s="118"/>
      <c r="D283" s="126"/>
      <c r="E283" s="126"/>
      <c r="F283" s="126"/>
      <c r="G283" s="126"/>
      <c r="H283" s="126"/>
      <c r="I283" s="118"/>
      <c r="J283" s="118"/>
      <c r="K283" s="118"/>
    </row>
    <row r="284" spans="2:11">
      <c r="B284" s="117"/>
      <c r="C284" s="118"/>
      <c r="D284" s="126"/>
      <c r="E284" s="126"/>
      <c r="F284" s="126"/>
      <c r="G284" s="126"/>
      <c r="H284" s="126"/>
      <c r="I284" s="118"/>
      <c r="J284" s="118"/>
      <c r="K284" s="118"/>
    </row>
    <row r="285" spans="2:11">
      <c r="B285" s="117"/>
      <c r="C285" s="118"/>
      <c r="D285" s="126"/>
      <c r="E285" s="126"/>
      <c r="F285" s="126"/>
      <c r="G285" s="126"/>
      <c r="H285" s="126"/>
      <c r="I285" s="118"/>
      <c r="J285" s="118"/>
      <c r="K285" s="118"/>
    </row>
    <row r="286" spans="2:11">
      <c r="B286" s="117"/>
      <c r="C286" s="118"/>
      <c r="D286" s="126"/>
      <c r="E286" s="126"/>
      <c r="F286" s="126"/>
      <c r="G286" s="126"/>
      <c r="H286" s="126"/>
      <c r="I286" s="118"/>
      <c r="J286" s="118"/>
      <c r="K286" s="118"/>
    </row>
    <row r="287" spans="2:11">
      <c r="B287" s="117"/>
      <c r="C287" s="118"/>
      <c r="D287" s="126"/>
      <c r="E287" s="126"/>
      <c r="F287" s="126"/>
      <c r="G287" s="126"/>
      <c r="H287" s="126"/>
      <c r="I287" s="118"/>
      <c r="J287" s="118"/>
      <c r="K287" s="118"/>
    </row>
    <row r="288" spans="2:11">
      <c r="B288" s="117"/>
      <c r="C288" s="118"/>
      <c r="D288" s="126"/>
      <c r="E288" s="126"/>
      <c r="F288" s="126"/>
      <c r="G288" s="126"/>
      <c r="H288" s="126"/>
      <c r="I288" s="118"/>
      <c r="J288" s="118"/>
      <c r="K288" s="118"/>
    </row>
    <row r="289" spans="2:11">
      <c r="B289" s="117"/>
      <c r="C289" s="118"/>
      <c r="D289" s="126"/>
      <c r="E289" s="126"/>
      <c r="F289" s="126"/>
      <c r="G289" s="126"/>
      <c r="H289" s="126"/>
      <c r="I289" s="118"/>
      <c r="J289" s="118"/>
      <c r="K289" s="118"/>
    </row>
    <row r="290" spans="2:11">
      <c r="B290" s="117"/>
      <c r="C290" s="118"/>
      <c r="D290" s="126"/>
      <c r="E290" s="126"/>
      <c r="F290" s="126"/>
      <c r="G290" s="126"/>
      <c r="H290" s="126"/>
      <c r="I290" s="118"/>
      <c r="J290" s="118"/>
      <c r="K290" s="118"/>
    </row>
    <row r="291" spans="2:11">
      <c r="B291" s="117"/>
      <c r="C291" s="118"/>
      <c r="D291" s="126"/>
      <c r="E291" s="126"/>
      <c r="F291" s="126"/>
      <c r="G291" s="126"/>
      <c r="H291" s="126"/>
      <c r="I291" s="118"/>
      <c r="J291" s="118"/>
      <c r="K291" s="118"/>
    </row>
    <row r="292" spans="2:11">
      <c r="B292" s="117"/>
      <c r="C292" s="118"/>
      <c r="D292" s="126"/>
      <c r="E292" s="126"/>
      <c r="F292" s="126"/>
      <c r="G292" s="126"/>
      <c r="H292" s="126"/>
      <c r="I292" s="118"/>
      <c r="J292" s="118"/>
      <c r="K292" s="118"/>
    </row>
    <row r="293" spans="2:11">
      <c r="B293" s="117"/>
      <c r="C293" s="118"/>
      <c r="D293" s="126"/>
      <c r="E293" s="126"/>
      <c r="F293" s="126"/>
      <c r="G293" s="126"/>
      <c r="H293" s="126"/>
      <c r="I293" s="118"/>
      <c r="J293" s="118"/>
      <c r="K293" s="118"/>
    </row>
    <row r="294" spans="2:11">
      <c r="B294" s="117"/>
      <c r="C294" s="118"/>
      <c r="D294" s="126"/>
      <c r="E294" s="126"/>
      <c r="F294" s="126"/>
      <c r="G294" s="126"/>
      <c r="H294" s="126"/>
      <c r="I294" s="118"/>
      <c r="J294" s="118"/>
      <c r="K294" s="118"/>
    </row>
    <row r="295" spans="2:11">
      <c r="B295" s="117"/>
      <c r="C295" s="118"/>
      <c r="D295" s="126"/>
      <c r="E295" s="126"/>
      <c r="F295" s="126"/>
      <c r="G295" s="126"/>
      <c r="H295" s="126"/>
      <c r="I295" s="118"/>
      <c r="J295" s="118"/>
      <c r="K295" s="118"/>
    </row>
    <row r="296" spans="2:11">
      <c r="B296" s="117"/>
      <c r="C296" s="118"/>
      <c r="D296" s="126"/>
      <c r="E296" s="126"/>
      <c r="F296" s="126"/>
      <c r="G296" s="126"/>
      <c r="H296" s="126"/>
      <c r="I296" s="118"/>
      <c r="J296" s="118"/>
      <c r="K296" s="118"/>
    </row>
    <row r="297" spans="2:11">
      <c r="B297" s="117"/>
      <c r="C297" s="118"/>
      <c r="D297" s="126"/>
      <c r="E297" s="126"/>
      <c r="F297" s="126"/>
      <c r="G297" s="126"/>
      <c r="H297" s="126"/>
      <c r="I297" s="118"/>
      <c r="J297" s="118"/>
      <c r="K297" s="118"/>
    </row>
    <row r="298" spans="2:11">
      <c r="B298" s="117"/>
      <c r="C298" s="118"/>
      <c r="D298" s="126"/>
      <c r="E298" s="126"/>
      <c r="F298" s="126"/>
      <c r="G298" s="126"/>
      <c r="H298" s="126"/>
      <c r="I298" s="118"/>
      <c r="J298" s="118"/>
      <c r="K298" s="118"/>
    </row>
    <row r="299" spans="2:11">
      <c r="B299" s="117"/>
      <c r="C299" s="118"/>
      <c r="D299" s="126"/>
      <c r="E299" s="126"/>
      <c r="F299" s="126"/>
      <c r="G299" s="126"/>
      <c r="H299" s="126"/>
      <c r="I299" s="118"/>
      <c r="J299" s="118"/>
      <c r="K299" s="118"/>
    </row>
    <row r="300" spans="2:11">
      <c r="B300" s="117"/>
      <c r="C300" s="118"/>
      <c r="D300" s="126"/>
      <c r="E300" s="126"/>
      <c r="F300" s="126"/>
      <c r="G300" s="126"/>
      <c r="H300" s="126"/>
      <c r="I300" s="118"/>
      <c r="J300" s="118"/>
      <c r="K300" s="118"/>
    </row>
    <row r="301" spans="2:11">
      <c r="B301" s="117"/>
      <c r="C301" s="118"/>
      <c r="D301" s="126"/>
      <c r="E301" s="126"/>
      <c r="F301" s="126"/>
      <c r="G301" s="126"/>
      <c r="H301" s="126"/>
      <c r="I301" s="118"/>
      <c r="J301" s="118"/>
      <c r="K301" s="118"/>
    </row>
    <row r="302" spans="2:11">
      <c r="B302" s="117"/>
      <c r="C302" s="118"/>
      <c r="D302" s="126"/>
      <c r="E302" s="126"/>
      <c r="F302" s="126"/>
      <c r="G302" s="126"/>
      <c r="H302" s="126"/>
      <c r="I302" s="118"/>
      <c r="J302" s="118"/>
      <c r="K302" s="118"/>
    </row>
    <row r="303" spans="2:11">
      <c r="B303" s="117"/>
      <c r="C303" s="118"/>
      <c r="D303" s="126"/>
      <c r="E303" s="126"/>
      <c r="F303" s="126"/>
      <c r="G303" s="126"/>
      <c r="H303" s="126"/>
      <c r="I303" s="118"/>
      <c r="J303" s="118"/>
      <c r="K303" s="118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1">
    <dataValidation allowBlank="1" showInputMessage="1" showErrorMessage="1" sqref="C5:C12 B1:B12 A1:A14 D1:H14 I1:I12 J1:XFD14 A1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34.7109375" style="2" customWidth="1"/>
    <col min="3" max="3" width="60.140625" style="1" bestFit="1" customWidth="1"/>
    <col min="4" max="4" width="11.85546875" style="1" customWidth="1"/>
    <col min="5" max="16384" width="9.140625" style="1"/>
  </cols>
  <sheetData>
    <row r="1" spans="2:6">
      <c r="B1" s="46" t="s">
        <v>141</v>
      </c>
      <c r="C1" s="67" t="s" vm="1">
        <v>223</v>
      </c>
    </row>
    <row r="2" spans="2:6">
      <c r="B2" s="46" t="s">
        <v>140</v>
      </c>
      <c r="C2" s="67" t="s">
        <v>224</v>
      </c>
    </row>
    <row r="3" spans="2:6">
      <c r="B3" s="46" t="s">
        <v>142</v>
      </c>
      <c r="C3" s="67" t="s">
        <v>225</v>
      </c>
    </row>
    <row r="4" spans="2:6">
      <c r="B4" s="46" t="s">
        <v>143</v>
      </c>
      <c r="C4" s="67">
        <v>9454</v>
      </c>
    </row>
    <row r="6" spans="2:6" ht="26.25" customHeight="1">
      <c r="B6" s="135" t="s">
        <v>176</v>
      </c>
      <c r="C6" s="136"/>
      <c r="D6" s="137"/>
    </row>
    <row r="7" spans="2:6" s="3" customFormat="1" ht="31.5">
      <c r="B7" s="47" t="s">
        <v>111</v>
      </c>
      <c r="C7" s="52" t="s">
        <v>103</v>
      </c>
      <c r="D7" s="53" t="s">
        <v>102</v>
      </c>
    </row>
    <row r="8" spans="2:6" s="3" customFormat="1">
      <c r="B8" s="14"/>
      <c r="C8" s="31" t="s">
        <v>202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2410</v>
      </c>
      <c r="C10" s="80">
        <v>3208.8388432310558</v>
      </c>
      <c r="D10" s="93"/>
    </row>
    <row r="11" spans="2:6">
      <c r="B11" s="70" t="s">
        <v>26</v>
      </c>
      <c r="C11" s="80">
        <v>636.21274489526763</v>
      </c>
      <c r="D11" s="110"/>
    </row>
    <row r="12" spans="2:6">
      <c r="B12" s="76" t="s">
        <v>2414</v>
      </c>
      <c r="C12" s="83">
        <v>115.98675047999998</v>
      </c>
      <c r="D12" s="101">
        <v>47201</v>
      </c>
      <c r="E12" s="3"/>
      <c r="F12" s="3"/>
    </row>
    <row r="13" spans="2:6">
      <c r="B13" s="76" t="s">
        <v>2421</v>
      </c>
      <c r="C13" s="83">
        <v>108.41746999999999</v>
      </c>
      <c r="D13" s="101">
        <v>44926</v>
      </c>
      <c r="E13" s="3"/>
      <c r="F13" s="3"/>
    </row>
    <row r="14" spans="2:6">
      <c r="B14" s="76" t="s">
        <v>2422</v>
      </c>
      <c r="C14" s="83">
        <v>20.535809999999998</v>
      </c>
      <c r="D14" s="101">
        <v>44255</v>
      </c>
    </row>
    <row r="15" spans="2:6">
      <c r="B15" s="76" t="s">
        <v>2415</v>
      </c>
      <c r="C15" s="83">
        <v>204.05632</v>
      </c>
      <c r="D15" s="101">
        <v>50257</v>
      </c>
      <c r="E15" s="3"/>
      <c r="F15" s="3"/>
    </row>
    <row r="16" spans="2:6">
      <c r="B16" s="76" t="s">
        <v>2423</v>
      </c>
      <c r="C16" s="83">
        <v>6.6889122844058004</v>
      </c>
      <c r="D16" s="101">
        <v>44196</v>
      </c>
      <c r="E16" s="3"/>
      <c r="F16" s="3"/>
    </row>
    <row r="17" spans="2:4">
      <c r="B17" s="76" t="s">
        <v>2424</v>
      </c>
      <c r="C17" s="83">
        <v>138.78348</v>
      </c>
      <c r="D17" s="101">
        <v>51774</v>
      </c>
    </row>
    <row r="18" spans="2:4">
      <c r="B18" s="76" t="s">
        <v>2425</v>
      </c>
      <c r="C18" s="83">
        <v>27.575072130861898</v>
      </c>
      <c r="D18" s="101">
        <v>44545</v>
      </c>
    </row>
    <row r="19" spans="2:4">
      <c r="B19" s="76" t="s">
        <v>2426</v>
      </c>
      <c r="C19" s="83">
        <v>10.546299999999999</v>
      </c>
      <c r="D19" s="101">
        <v>44196</v>
      </c>
    </row>
    <row r="20" spans="2:4">
      <c r="B20" s="76" t="s">
        <v>2427</v>
      </c>
      <c r="C20" s="83">
        <v>3.62263</v>
      </c>
      <c r="D20" s="101">
        <v>44739</v>
      </c>
    </row>
    <row r="21" spans="2:4">
      <c r="B21" s="70" t="s">
        <v>2416</v>
      </c>
      <c r="C21" s="80">
        <v>2572.6260983357884</v>
      </c>
      <c r="D21" s="110"/>
    </row>
    <row r="22" spans="2:4">
      <c r="B22" s="76" t="s">
        <v>2417</v>
      </c>
      <c r="C22" s="83">
        <v>567.83051504599996</v>
      </c>
      <c r="D22" s="101">
        <v>46997</v>
      </c>
    </row>
    <row r="23" spans="2:4">
      <c r="B23" s="76" t="s">
        <v>2418</v>
      </c>
      <c r="C23" s="83">
        <v>371.87321694128002</v>
      </c>
      <c r="D23" s="101">
        <v>46465</v>
      </c>
    </row>
    <row r="24" spans="2:4">
      <c r="B24" s="76" t="s">
        <v>2428</v>
      </c>
      <c r="C24" s="83">
        <v>6.5651200000000003</v>
      </c>
      <c r="D24" s="101">
        <v>44332</v>
      </c>
    </row>
    <row r="25" spans="2:4">
      <c r="B25" s="76" t="s">
        <v>2429</v>
      </c>
      <c r="C25" s="83">
        <v>138.77649</v>
      </c>
      <c r="D25" s="101">
        <v>46934</v>
      </c>
    </row>
    <row r="26" spans="2:4">
      <c r="B26" s="76" t="s">
        <v>2419</v>
      </c>
      <c r="C26" s="83">
        <v>248.23360580200003</v>
      </c>
      <c r="D26" s="101">
        <v>47849</v>
      </c>
    </row>
    <row r="27" spans="2:4">
      <c r="B27" s="76" t="s">
        <v>2430</v>
      </c>
      <c r="C27" s="83">
        <v>19.350080000000002</v>
      </c>
      <c r="D27" s="101">
        <v>45531</v>
      </c>
    </row>
    <row r="28" spans="2:4">
      <c r="B28" s="76" t="s">
        <v>2431</v>
      </c>
      <c r="C28" s="83">
        <v>103.95989</v>
      </c>
      <c r="D28" s="101">
        <v>45615</v>
      </c>
    </row>
    <row r="29" spans="2:4">
      <c r="B29" s="76" t="s">
        <v>2432</v>
      </c>
      <c r="C29" s="83">
        <v>48.721019999999996</v>
      </c>
      <c r="D29" s="101">
        <v>46626</v>
      </c>
    </row>
    <row r="30" spans="2:4">
      <c r="B30" s="76" t="s">
        <v>2420</v>
      </c>
      <c r="C30" s="83">
        <v>325.31869899715571</v>
      </c>
      <c r="D30" s="101">
        <v>46417</v>
      </c>
    </row>
    <row r="31" spans="2:4">
      <c r="B31" s="76" t="s">
        <v>2433</v>
      </c>
      <c r="C31" s="83">
        <v>23.740970000000001</v>
      </c>
      <c r="D31" s="101">
        <v>44819</v>
      </c>
    </row>
    <row r="32" spans="2:4">
      <c r="B32" s="76" t="s">
        <v>1982</v>
      </c>
      <c r="C32" s="83">
        <v>95.936154229353193</v>
      </c>
      <c r="D32" s="101">
        <v>47447</v>
      </c>
    </row>
    <row r="33" spans="2:4">
      <c r="B33" s="76" t="s">
        <v>2434</v>
      </c>
      <c r="C33" s="83">
        <v>84.181479999999993</v>
      </c>
      <c r="D33" s="101">
        <v>45008</v>
      </c>
    </row>
    <row r="34" spans="2:4">
      <c r="B34" s="76" t="s">
        <v>2435</v>
      </c>
      <c r="C34" s="83">
        <v>38.253599999999999</v>
      </c>
      <c r="D34" s="101">
        <v>44821</v>
      </c>
    </row>
    <row r="35" spans="2:4">
      <c r="B35" s="76" t="s">
        <v>2436</v>
      </c>
      <c r="C35" s="83">
        <v>6.5603999999999996</v>
      </c>
      <c r="D35" s="101">
        <v>46059</v>
      </c>
    </row>
    <row r="36" spans="2:4">
      <c r="B36" s="76" t="s">
        <v>2437</v>
      </c>
      <c r="C36" s="83">
        <v>9.8104300000000002</v>
      </c>
      <c r="D36" s="101">
        <v>44256</v>
      </c>
    </row>
    <row r="37" spans="2:4">
      <c r="B37" s="76" t="s">
        <v>2438</v>
      </c>
      <c r="C37" s="83">
        <v>10.59562</v>
      </c>
      <c r="D37" s="101">
        <v>44611</v>
      </c>
    </row>
    <row r="38" spans="2:4">
      <c r="B38" s="76" t="s">
        <v>2439</v>
      </c>
      <c r="C38" s="83">
        <v>9.5515000000000008</v>
      </c>
      <c r="D38" s="101">
        <v>45648</v>
      </c>
    </row>
    <row r="39" spans="2:4">
      <c r="B39" s="76" t="s">
        <v>1979</v>
      </c>
      <c r="C39" s="83">
        <v>137.22198732000001</v>
      </c>
      <c r="D39" s="101">
        <v>48268</v>
      </c>
    </row>
    <row r="40" spans="2:4">
      <c r="B40" s="76" t="s">
        <v>2440</v>
      </c>
      <c r="C40" s="83">
        <v>33.25582</v>
      </c>
      <c r="D40" s="101">
        <v>45602</v>
      </c>
    </row>
    <row r="41" spans="2:4">
      <c r="B41" s="76" t="s">
        <v>2441</v>
      </c>
      <c r="C41" s="83">
        <v>92.329119999999989</v>
      </c>
      <c r="D41" s="101">
        <v>45165</v>
      </c>
    </row>
    <row r="42" spans="2:4">
      <c r="B42" s="76" t="s">
        <v>2442</v>
      </c>
      <c r="C42" s="83">
        <v>80.084729999999993</v>
      </c>
      <c r="D42" s="101">
        <v>46325</v>
      </c>
    </row>
    <row r="43" spans="2:4">
      <c r="B43" s="76" t="s">
        <v>2443</v>
      </c>
      <c r="C43" s="83">
        <v>120.47564999999999</v>
      </c>
      <c r="D43" s="101">
        <v>44286</v>
      </c>
    </row>
    <row r="44" spans="2:4">
      <c r="B44" s="76"/>
      <c r="C44" s="83"/>
      <c r="D44" s="101"/>
    </row>
    <row r="45" spans="2:4">
      <c r="B45" s="76"/>
      <c r="C45" s="83"/>
      <c r="D45" s="101"/>
    </row>
    <row r="46" spans="2:4">
      <c r="B46" s="76"/>
      <c r="C46" s="83"/>
      <c r="D46" s="101"/>
    </row>
    <row r="47" spans="2:4">
      <c r="B47" s="76"/>
      <c r="C47" s="83"/>
      <c r="D47" s="101"/>
    </row>
    <row r="48" spans="2:4">
      <c r="B48" s="76"/>
      <c r="C48" s="83"/>
      <c r="D48" s="101"/>
    </row>
    <row r="49" spans="2:4">
      <c r="B49" s="76"/>
      <c r="C49" s="83"/>
      <c r="D49" s="101"/>
    </row>
    <row r="50" spans="2:4">
      <c r="B50" s="76"/>
      <c r="C50" s="83"/>
      <c r="D50" s="101"/>
    </row>
    <row r="51" spans="2:4">
      <c r="B51" s="76"/>
      <c r="C51" s="83"/>
      <c r="D51" s="101"/>
    </row>
    <row r="52" spans="2:4">
      <c r="B52" s="76"/>
      <c r="C52" s="83"/>
      <c r="D52" s="101"/>
    </row>
    <row r="53" spans="2:4">
      <c r="B53" s="76"/>
      <c r="C53" s="83"/>
      <c r="D53" s="101"/>
    </row>
    <row r="54" spans="2:4">
      <c r="B54" s="76"/>
      <c r="C54" s="83"/>
      <c r="D54" s="101"/>
    </row>
    <row r="55" spans="2:4">
      <c r="B55" s="76"/>
      <c r="C55" s="83"/>
      <c r="D55" s="101"/>
    </row>
    <row r="56" spans="2:4">
      <c r="B56" s="76"/>
      <c r="C56" s="83"/>
      <c r="D56" s="101"/>
    </row>
    <row r="57" spans="2:4">
      <c r="B57" s="76"/>
      <c r="C57" s="83"/>
      <c r="D57" s="101"/>
    </row>
    <row r="58" spans="2:4">
      <c r="B58" s="76"/>
      <c r="C58" s="83"/>
      <c r="D58" s="101"/>
    </row>
    <row r="59" spans="2:4">
      <c r="B59" s="76"/>
      <c r="C59" s="83"/>
      <c r="D59" s="101"/>
    </row>
    <row r="60" spans="2:4">
      <c r="B60" s="76"/>
      <c r="C60" s="83"/>
      <c r="D60" s="101"/>
    </row>
    <row r="61" spans="2:4">
      <c r="B61" s="76"/>
      <c r="C61" s="83"/>
      <c r="D61" s="101"/>
    </row>
    <row r="62" spans="2:4">
      <c r="B62" s="76"/>
      <c r="C62" s="83"/>
      <c r="D62" s="101"/>
    </row>
    <row r="63" spans="2:4">
      <c r="B63" s="76"/>
      <c r="C63" s="83"/>
      <c r="D63" s="101"/>
    </row>
    <row r="64" spans="2:4">
      <c r="B64" s="76"/>
      <c r="C64" s="83"/>
      <c r="D64" s="101"/>
    </row>
    <row r="65" spans="2:4">
      <c r="B65" s="76"/>
      <c r="C65" s="83"/>
      <c r="D65" s="101"/>
    </row>
    <row r="66" spans="2:4">
      <c r="B66" s="76"/>
      <c r="C66" s="83"/>
      <c r="D66" s="101"/>
    </row>
    <row r="67" spans="2:4">
      <c r="B67" s="76"/>
      <c r="C67" s="83"/>
      <c r="D67" s="101"/>
    </row>
    <row r="68" spans="2:4">
      <c r="B68" s="76"/>
      <c r="C68" s="83"/>
      <c r="D68" s="101"/>
    </row>
    <row r="69" spans="2:4">
      <c r="B69" s="76"/>
      <c r="C69" s="83"/>
      <c r="D69" s="101"/>
    </row>
    <row r="70" spans="2:4">
      <c r="B70" s="76"/>
      <c r="C70" s="83"/>
      <c r="D70" s="101"/>
    </row>
    <row r="71" spans="2:4">
      <c r="B71" s="76"/>
      <c r="C71" s="83"/>
      <c r="D71" s="101"/>
    </row>
    <row r="72" spans="2:4">
      <c r="B72" s="76"/>
      <c r="C72" s="83"/>
      <c r="D72" s="101"/>
    </row>
    <row r="73" spans="2:4">
      <c r="B73" s="76"/>
      <c r="C73" s="83"/>
      <c r="D73" s="101"/>
    </row>
    <row r="74" spans="2:4">
      <c r="B74" s="76"/>
      <c r="C74" s="83"/>
      <c r="D74" s="101"/>
    </row>
    <row r="75" spans="2:4">
      <c r="B75" s="76"/>
      <c r="C75" s="83"/>
      <c r="D75" s="101"/>
    </row>
    <row r="76" spans="2:4">
      <c r="B76" s="76"/>
      <c r="C76" s="83"/>
      <c r="D76" s="101"/>
    </row>
    <row r="77" spans="2:4">
      <c r="B77" s="76"/>
      <c r="C77" s="83"/>
      <c r="D77" s="101"/>
    </row>
    <row r="78" spans="2:4">
      <c r="B78" s="76"/>
      <c r="C78" s="83"/>
      <c r="D78" s="101"/>
    </row>
    <row r="79" spans="2:4">
      <c r="B79" s="76"/>
      <c r="C79" s="83"/>
      <c r="D79" s="101"/>
    </row>
    <row r="80" spans="2:4">
      <c r="B80" s="76"/>
      <c r="C80" s="83"/>
      <c r="D80" s="101"/>
    </row>
    <row r="81" spans="2:4">
      <c r="B81" s="76"/>
      <c r="C81" s="83"/>
      <c r="D81" s="101"/>
    </row>
    <row r="82" spans="2:4">
      <c r="B82" s="76"/>
      <c r="C82" s="83"/>
      <c r="D82" s="101"/>
    </row>
    <row r="83" spans="2:4">
      <c r="B83" s="76"/>
      <c r="C83" s="83"/>
      <c r="D83" s="101"/>
    </row>
    <row r="84" spans="2:4">
      <c r="B84" s="76"/>
      <c r="C84" s="83"/>
      <c r="D84" s="101"/>
    </row>
    <row r="85" spans="2:4">
      <c r="B85" s="76"/>
      <c r="C85" s="83"/>
      <c r="D85" s="101"/>
    </row>
    <row r="86" spans="2:4">
      <c r="B86" s="76"/>
      <c r="C86" s="83"/>
      <c r="D86" s="101"/>
    </row>
    <row r="87" spans="2:4">
      <c r="B87" s="76"/>
      <c r="C87" s="83"/>
      <c r="D87" s="101"/>
    </row>
    <row r="88" spans="2:4">
      <c r="B88" s="76"/>
      <c r="C88" s="83"/>
      <c r="D88" s="101"/>
    </row>
    <row r="89" spans="2:4">
      <c r="B89" s="76"/>
      <c r="C89" s="83"/>
      <c r="D89" s="101"/>
    </row>
    <row r="90" spans="2:4">
      <c r="B90" s="76"/>
      <c r="C90" s="83"/>
      <c r="D90" s="101"/>
    </row>
    <row r="91" spans="2:4">
      <c r="B91" s="76"/>
      <c r="C91" s="83"/>
      <c r="D91" s="101"/>
    </row>
    <row r="92" spans="2:4">
      <c r="B92" s="76"/>
      <c r="C92" s="83"/>
      <c r="D92" s="101"/>
    </row>
    <row r="93" spans="2:4">
      <c r="B93" s="76"/>
      <c r="C93" s="83"/>
      <c r="D93" s="101"/>
    </row>
    <row r="94" spans="2:4">
      <c r="B94" s="76"/>
      <c r="C94" s="83"/>
      <c r="D94" s="101"/>
    </row>
    <row r="95" spans="2:4">
      <c r="B95" s="76"/>
      <c r="C95" s="83"/>
      <c r="D95" s="101"/>
    </row>
    <row r="96" spans="2:4">
      <c r="B96" s="76"/>
      <c r="C96" s="83"/>
      <c r="D96" s="101"/>
    </row>
    <row r="97" spans="2:4">
      <c r="B97" s="76"/>
      <c r="C97" s="83"/>
      <c r="D97" s="101"/>
    </row>
    <row r="98" spans="2:4">
      <c r="B98" s="76"/>
      <c r="C98" s="83"/>
      <c r="D98" s="101"/>
    </row>
    <row r="99" spans="2:4">
      <c r="B99" s="76"/>
      <c r="C99" s="83"/>
      <c r="D99" s="101"/>
    </row>
    <row r="100" spans="2:4">
      <c r="B100" s="76"/>
      <c r="C100" s="83"/>
      <c r="D100" s="101"/>
    </row>
    <row r="101" spans="2:4">
      <c r="B101" s="76"/>
      <c r="C101" s="83"/>
      <c r="D101" s="101"/>
    </row>
    <row r="102" spans="2:4">
      <c r="B102" s="76"/>
      <c r="C102" s="83"/>
      <c r="D102" s="101"/>
    </row>
    <row r="103" spans="2:4">
      <c r="B103" s="76"/>
      <c r="C103" s="83"/>
      <c r="D103" s="101"/>
    </row>
    <row r="104" spans="2:4">
      <c r="B104" s="76"/>
      <c r="C104" s="83"/>
      <c r="D104" s="101"/>
    </row>
    <row r="105" spans="2:4">
      <c r="B105" s="76"/>
      <c r="C105" s="83"/>
      <c r="D105" s="101"/>
    </row>
    <row r="106" spans="2:4">
      <c r="B106" s="76"/>
      <c r="C106" s="83"/>
      <c r="D106" s="101"/>
    </row>
    <row r="107" spans="2:4">
      <c r="B107" s="76"/>
      <c r="C107" s="83"/>
      <c r="D107" s="101"/>
    </row>
    <row r="108" spans="2:4">
      <c r="B108" s="76"/>
      <c r="C108" s="83"/>
      <c r="D108" s="101"/>
    </row>
    <row r="109" spans="2:4">
      <c r="B109" s="76"/>
      <c r="C109" s="83"/>
      <c r="D109" s="101"/>
    </row>
    <row r="110" spans="2:4">
      <c r="B110" s="76"/>
      <c r="C110" s="83"/>
      <c r="D110" s="101"/>
    </row>
    <row r="111" spans="2:4">
      <c r="B111" s="76"/>
      <c r="C111" s="83"/>
      <c r="D111" s="101"/>
    </row>
    <row r="112" spans="2:4">
      <c r="B112" s="76"/>
      <c r="C112" s="83"/>
      <c r="D112" s="101"/>
    </row>
    <row r="113" spans="2:4">
      <c r="B113" s="76"/>
      <c r="C113" s="83"/>
      <c r="D113" s="101"/>
    </row>
    <row r="114" spans="2:4">
      <c r="B114" s="76"/>
      <c r="C114" s="83"/>
      <c r="D114" s="101"/>
    </row>
    <row r="115" spans="2:4">
      <c r="B115" s="76"/>
      <c r="C115" s="83"/>
      <c r="D115" s="101"/>
    </row>
    <row r="116" spans="2:4">
      <c r="B116" s="76"/>
      <c r="C116" s="83"/>
      <c r="D116" s="101"/>
    </row>
    <row r="117" spans="2:4">
      <c r="B117" s="76"/>
      <c r="C117" s="83"/>
      <c r="D117" s="101"/>
    </row>
    <row r="118" spans="2:4">
      <c r="B118" s="76"/>
      <c r="C118" s="83"/>
      <c r="D118" s="101"/>
    </row>
    <row r="119" spans="2:4">
      <c r="B119" s="76"/>
      <c r="C119" s="83"/>
      <c r="D119" s="101"/>
    </row>
    <row r="120" spans="2:4">
      <c r="B120" s="76"/>
      <c r="C120" s="83"/>
      <c r="D120" s="101"/>
    </row>
    <row r="121" spans="2:4">
      <c r="B121" s="76"/>
      <c r="C121" s="83"/>
      <c r="D121" s="101"/>
    </row>
    <row r="122" spans="2:4">
      <c r="B122" s="76"/>
      <c r="C122" s="83"/>
      <c r="D122" s="101"/>
    </row>
    <row r="123" spans="2:4">
      <c r="B123" s="76"/>
      <c r="C123" s="83"/>
      <c r="D123" s="101"/>
    </row>
    <row r="124" spans="2:4">
      <c r="B124" s="76"/>
      <c r="C124" s="83"/>
      <c r="D124" s="101"/>
    </row>
    <row r="125" spans="2:4">
      <c r="B125" s="76"/>
      <c r="C125" s="83"/>
      <c r="D125" s="101"/>
    </row>
    <row r="126" spans="2:4">
      <c r="B126" s="76"/>
      <c r="C126" s="83"/>
      <c r="D126" s="101"/>
    </row>
    <row r="127" spans="2:4">
      <c r="B127" s="76"/>
      <c r="C127" s="83"/>
      <c r="D127" s="101"/>
    </row>
    <row r="128" spans="2:4">
      <c r="B128" s="76"/>
      <c r="C128" s="83"/>
      <c r="D128" s="101"/>
    </row>
    <row r="129" spans="2:4">
      <c r="B129" s="76"/>
      <c r="C129" s="83"/>
      <c r="D129" s="101"/>
    </row>
    <row r="130" spans="2:4">
      <c r="B130" s="76"/>
      <c r="C130" s="83"/>
      <c r="D130" s="101"/>
    </row>
    <row r="131" spans="2:4">
      <c r="B131" s="76"/>
      <c r="C131" s="83"/>
      <c r="D131" s="101"/>
    </row>
    <row r="132" spans="2:4">
      <c r="B132" s="76"/>
      <c r="C132" s="83"/>
      <c r="D132" s="101"/>
    </row>
    <row r="133" spans="2:4">
      <c r="B133" s="76"/>
      <c r="C133" s="83"/>
      <c r="D133" s="101"/>
    </row>
    <row r="134" spans="2:4">
      <c r="B134" s="76"/>
      <c r="C134" s="83"/>
      <c r="D134" s="101"/>
    </row>
    <row r="135" spans="2:4">
      <c r="B135" s="76"/>
      <c r="C135" s="83"/>
      <c r="D135" s="101"/>
    </row>
    <row r="136" spans="2:4">
      <c r="B136" s="76"/>
      <c r="C136" s="83"/>
      <c r="D136" s="101"/>
    </row>
    <row r="137" spans="2:4">
      <c r="B137" s="76"/>
      <c r="C137" s="83"/>
      <c r="D137" s="101"/>
    </row>
    <row r="138" spans="2:4">
      <c r="B138" s="76"/>
      <c r="C138" s="83"/>
      <c r="D138" s="101"/>
    </row>
    <row r="139" spans="2:4">
      <c r="B139" s="76"/>
      <c r="C139" s="83"/>
      <c r="D139" s="101"/>
    </row>
    <row r="140" spans="2:4">
      <c r="B140" s="76"/>
      <c r="C140" s="83"/>
      <c r="D140" s="101"/>
    </row>
    <row r="141" spans="2:4">
      <c r="B141" s="76"/>
      <c r="C141" s="83"/>
      <c r="D141" s="101"/>
    </row>
    <row r="142" spans="2:4">
      <c r="B142" s="76"/>
      <c r="C142" s="83"/>
      <c r="D142" s="101"/>
    </row>
    <row r="143" spans="2:4">
      <c r="B143" s="76"/>
      <c r="C143" s="83"/>
      <c r="D143" s="101"/>
    </row>
    <row r="144" spans="2:4">
      <c r="B144" s="76"/>
      <c r="C144" s="83"/>
      <c r="D144" s="101"/>
    </row>
    <row r="145" spans="2:4">
      <c r="B145" s="76"/>
      <c r="C145" s="83"/>
      <c r="D145" s="101"/>
    </row>
    <row r="146" spans="2:4">
      <c r="B146" s="76"/>
      <c r="C146" s="83"/>
      <c r="D146" s="101"/>
    </row>
    <row r="147" spans="2:4">
      <c r="B147" s="76"/>
      <c r="C147" s="83"/>
      <c r="D147" s="101"/>
    </row>
    <row r="148" spans="2:4">
      <c r="B148" s="76"/>
      <c r="C148" s="83"/>
      <c r="D148" s="101"/>
    </row>
    <row r="149" spans="2:4">
      <c r="B149" s="76"/>
      <c r="C149" s="83"/>
      <c r="D149" s="101"/>
    </row>
    <row r="150" spans="2:4">
      <c r="B150" s="76"/>
      <c r="C150" s="83"/>
      <c r="D150" s="101"/>
    </row>
    <row r="151" spans="2:4">
      <c r="B151" s="76"/>
      <c r="C151" s="83"/>
      <c r="D151" s="101"/>
    </row>
    <row r="152" spans="2:4">
      <c r="B152" s="76"/>
      <c r="C152" s="83"/>
      <c r="D152" s="101"/>
    </row>
    <row r="153" spans="2:4">
      <c r="B153" s="76"/>
      <c r="C153" s="83"/>
      <c r="D153" s="101"/>
    </row>
    <row r="154" spans="2:4">
      <c r="B154" s="76"/>
      <c r="C154" s="83"/>
      <c r="D154" s="101"/>
    </row>
    <row r="155" spans="2:4">
      <c r="B155" s="76"/>
      <c r="C155" s="83"/>
      <c r="D155" s="101"/>
    </row>
    <row r="156" spans="2:4">
      <c r="B156" s="76"/>
      <c r="C156" s="83"/>
      <c r="D156" s="101"/>
    </row>
    <row r="157" spans="2:4">
      <c r="B157" s="76"/>
      <c r="C157" s="83"/>
      <c r="D157" s="101"/>
    </row>
    <row r="158" spans="2:4">
      <c r="B158" s="76"/>
      <c r="C158" s="83"/>
      <c r="D158" s="101"/>
    </row>
    <row r="159" spans="2:4">
      <c r="B159" s="76"/>
      <c r="C159" s="83"/>
      <c r="D159" s="101"/>
    </row>
    <row r="160" spans="2:4">
      <c r="B160" s="117"/>
      <c r="C160" s="118"/>
      <c r="D160" s="118"/>
    </row>
    <row r="161" spans="2:4">
      <c r="B161" s="117"/>
      <c r="C161" s="118"/>
      <c r="D161" s="118"/>
    </row>
    <row r="162" spans="2:4">
      <c r="B162" s="117"/>
      <c r="C162" s="118"/>
      <c r="D162" s="118"/>
    </row>
    <row r="163" spans="2:4">
      <c r="B163" s="117"/>
      <c r="C163" s="118"/>
      <c r="D163" s="118"/>
    </row>
    <row r="164" spans="2:4">
      <c r="B164" s="117"/>
      <c r="C164" s="118"/>
      <c r="D164" s="118"/>
    </row>
    <row r="165" spans="2:4">
      <c r="B165" s="117"/>
      <c r="C165" s="118"/>
      <c r="D165" s="118"/>
    </row>
    <row r="166" spans="2:4">
      <c r="B166" s="117"/>
      <c r="C166" s="118"/>
      <c r="D166" s="118"/>
    </row>
    <row r="167" spans="2:4">
      <c r="B167" s="117"/>
      <c r="C167" s="118"/>
      <c r="D167" s="118"/>
    </row>
    <row r="168" spans="2:4">
      <c r="B168" s="117"/>
      <c r="C168" s="118"/>
      <c r="D168" s="118"/>
    </row>
    <row r="169" spans="2:4">
      <c r="B169" s="117"/>
      <c r="C169" s="118"/>
      <c r="D169" s="118"/>
    </row>
    <row r="170" spans="2:4">
      <c r="B170" s="117"/>
      <c r="C170" s="118"/>
      <c r="D170" s="118"/>
    </row>
    <row r="171" spans="2:4">
      <c r="B171" s="117"/>
      <c r="C171" s="118"/>
      <c r="D171" s="118"/>
    </row>
    <row r="172" spans="2:4">
      <c r="B172" s="117"/>
      <c r="C172" s="118"/>
      <c r="D172" s="118"/>
    </row>
    <row r="173" spans="2:4">
      <c r="B173" s="117"/>
      <c r="C173" s="118"/>
      <c r="D173" s="118"/>
    </row>
    <row r="174" spans="2:4">
      <c r="B174" s="117"/>
      <c r="C174" s="118"/>
      <c r="D174" s="118"/>
    </row>
    <row r="175" spans="2:4">
      <c r="B175" s="117"/>
      <c r="C175" s="118"/>
      <c r="D175" s="118"/>
    </row>
    <row r="176" spans="2:4">
      <c r="B176" s="117"/>
      <c r="C176" s="118"/>
      <c r="D176" s="118"/>
    </row>
    <row r="177" spans="2:4">
      <c r="B177" s="117"/>
      <c r="C177" s="118"/>
      <c r="D177" s="118"/>
    </row>
    <row r="178" spans="2:4">
      <c r="B178" s="117"/>
      <c r="C178" s="118"/>
      <c r="D178" s="118"/>
    </row>
    <row r="179" spans="2:4">
      <c r="B179" s="117"/>
      <c r="C179" s="118"/>
      <c r="D179" s="118"/>
    </row>
    <row r="180" spans="2:4">
      <c r="B180" s="117"/>
      <c r="C180" s="118"/>
      <c r="D180" s="118"/>
    </row>
    <row r="181" spans="2:4">
      <c r="B181" s="117"/>
      <c r="C181" s="118"/>
      <c r="D181" s="118"/>
    </row>
    <row r="182" spans="2:4">
      <c r="B182" s="117"/>
      <c r="C182" s="118"/>
      <c r="D182" s="118"/>
    </row>
    <row r="183" spans="2:4">
      <c r="B183" s="117"/>
      <c r="C183" s="118"/>
      <c r="D183" s="118"/>
    </row>
    <row r="184" spans="2:4">
      <c r="B184" s="117"/>
      <c r="C184" s="118"/>
      <c r="D184" s="118"/>
    </row>
    <row r="185" spans="2:4">
      <c r="B185" s="117"/>
      <c r="C185" s="118"/>
      <c r="D185" s="118"/>
    </row>
    <row r="186" spans="2:4">
      <c r="B186" s="117"/>
      <c r="C186" s="118"/>
      <c r="D186" s="118"/>
    </row>
    <row r="187" spans="2:4">
      <c r="B187" s="117"/>
      <c r="C187" s="118"/>
      <c r="D187" s="118"/>
    </row>
    <row r="188" spans="2:4">
      <c r="B188" s="117"/>
      <c r="C188" s="118"/>
      <c r="D188" s="118"/>
    </row>
    <row r="189" spans="2:4">
      <c r="B189" s="117"/>
      <c r="C189" s="118"/>
      <c r="D189" s="118"/>
    </row>
    <row r="190" spans="2:4">
      <c r="B190" s="117"/>
      <c r="C190" s="118"/>
      <c r="D190" s="118"/>
    </row>
    <row r="191" spans="2:4">
      <c r="B191" s="117"/>
      <c r="C191" s="118"/>
      <c r="D191" s="118"/>
    </row>
    <row r="192" spans="2:4">
      <c r="B192" s="117"/>
      <c r="C192" s="118"/>
      <c r="D192" s="118"/>
    </row>
    <row r="193" spans="2:4">
      <c r="B193" s="117"/>
      <c r="C193" s="118"/>
      <c r="D193" s="118"/>
    </row>
    <row r="194" spans="2:4">
      <c r="B194" s="117"/>
      <c r="C194" s="118"/>
      <c r="D194" s="118"/>
    </row>
    <row r="195" spans="2:4">
      <c r="B195" s="117"/>
      <c r="C195" s="118"/>
      <c r="D195" s="118"/>
    </row>
    <row r="196" spans="2:4">
      <c r="B196" s="117"/>
      <c r="C196" s="118"/>
      <c r="D196" s="118"/>
    </row>
    <row r="197" spans="2:4">
      <c r="B197" s="117"/>
      <c r="C197" s="118"/>
      <c r="D197" s="118"/>
    </row>
    <row r="198" spans="2:4">
      <c r="B198" s="117"/>
      <c r="C198" s="118"/>
      <c r="D198" s="118"/>
    </row>
    <row r="199" spans="2:4">
      <c r="B199" s="117"/>
      <c r="C199" s="118"/>
      <c r="D199" s="118"/>
    </row>
    <row r="200" spans="2:4">
      <c r="B200" s="117"/>
      <c r="C200" s="118"/>
      <c r="D200" s="118"/>
    </row>
    <row r="201" spans="2:4">
      <c r="B201" s="117"/>
      <c r="C201" s="118"/>
      <c r="D201" s="118"/>
    </row>
    <row r="202" spans="2:4">
      <c r="B202" s="117"/>
      <c r="C202" s="118"/>
      <c r="D202" s="118"/>
    </row>
    <row r="203" spans="2:4">
      <c r="B203" s="117"/>
      <c r="C203" s="118"/>
      <c r="D203" s="118"/>
    </row>
    <row r="204" spans="2:4">
      <c r="B204" s="117"/>
      <c r="C204" s="118"/>
      <c r="D204" s="118"/>
    </row>
    <row r="205" spans="2:4">
      <c r="B205" s="117"/>
      <c r="C205" s="118"/>
      <c r="D205" s="118"/>
    </row>
    <row r="206" spans="2:4">
      <c r="B206" s="117"/>
      <c r="C206" s="118"/>
      <c r="D206" s="118"/>
    </row>
    <row r="207" spans="2:4">
      <c r="B207" s="117"/>
      <c r="C207" s="118"/>
      <c r="D207" s="118"/>
    </row>
    <row r="208" spans="2:4">
      <c r="B208" s="117"/>
      <c r="C208" s="118"/>
      <c r="D208" s="118"/>
    </row>
    <row r="209" spans="2:4">
      <c r="B209" s="117"/>
      <c r="C209" s="118"/>
      <c r="D209" s="118"/>
    </row>
    <row r="210" spans="2:4">
      <c r="B210" s="117"/>
      <c r="C210" s="118"/>
      <c r="D210" s="118"/>
    </row>
    <row r="211" spans="2:4">
      <c r="B211" s="117"/>
      <c r="C211" s="118"/>
      <c r="D211" s="118"/>
    </row>
    <row r="212" spans="2:4">
      <c r="B212" s="117"/>
      <c r="C212" s="118"/>
      <c r="D212" s="118"/>
    </row>
    <row r="213" spans="2:4">
      <c r="B213" s="117"/>
      <c r="C213" s="118"/>
      <c r="D213" s="118"/>
    </row>
    <row r="214" spans="2:4">
      <c r="B214" s="117"/>
      <c r="C214" s="118"/>
      <c r="D214" s="118"/>
    </row>
    <row r="215" spans="2:4">
      <c r="B215" s="117"/>
      <c r="C215" s="118"/>
      <c r="D215" s="118"/>
    </row>
    <row r="216" spans="2:4">
      <c r="B216" s="117"/>
      <c r="C216" s="118"/>
      <c r="D216" s="118"/>
    </row>
    <row r="217" spans="2:4">
      <c r="B217" s="117"/>
      <c r="C217" s="118"/>
      <c r="D217" s="118"/>
    </row>
    <row r="218" spans="2:4">
      <c r="B218" s="117"/>
      <c r="C218" s="118"/>
      <c r="D218" s="118"/>
    </row>
    <row r="219" spans="2:4">
      <c r="B219" s="117"/>
      <c r="C219" s="118"/>
      <c r="D219" s="118"/>
    </row>
    <row r="220" spans="2:4">
      <c r="B220" s="117"/>
      <c r="C220" s="118"/>
      <c r="D220" s="118"/>
    </row>
    <row r="221" spans="2:4">
      <c r="B221" s="117"/>
      <c r="C221" s="118"/>
      <c r="D221" s="118"/>
    </row>
    <row r="222" spans="2:4">
      <c r="B222" s="117"/>
      <c r="C222" s="118"/>
      <c r="D222" s="118"/>
    </row>
    <row r="223" spans="2:4">
      <c r="B223" s="117"/>
      <c r="C223" s="118"/>
      <c r="D223" s="118"/>
    </row>
    <row r="224" spans="2:4">
      <c r="B224" s="117"/>
      <c r="C224" s="118"/>
      <c r="D224" s="118"/>
    </row>
    <row r="225" spans="2:4">
      <c r="B225" s="117"/>
      <c r="C225" s="118"/>
      <c r="D225" s="118"/>
    </row>
    <row r="226" spans="2:4">
      <c r="B226" s="117"/>
      <c r="C226" s="118"/>
      <c r="D226" s="118"/>
    </row>
    <row r="227" spans="2:4">
      <c r="B227" s="117"/>
      <c r="C227" s="118"/>
      <c r="D227" s="118"/>
    </row>
    <row r="228" spans="2:4">
      <c r="B228" s="117"/>
      <c r="C228" s="118"/>
      <c r="D228" s="118"/>
    </row>
    <row r="229" spans="2:4">
      <c r="B229" s="117"/>
      <c r="C229" s="118"/>
      <c r="D229" s="118"/>
    </row>
    <row r="230" spans="2:4">
      <c r="B230" s="117"/>
      <c r="C230" s="118"/>
      <c r="D230" s="118"/>
    </row>
    <row r="231" spans="2:4">
      <c r="B231" s="117"/>
      <c r="C231" s="118"/>
      <c r="D231" s="118"/>
    </row>
    <row r="232" spans="2:4">
      <c r="B232" s="117"/>
      <c r="C232" s="118"/>
      <c r="D232" s="118"/>
    </row>
    <row r="233" spans="2:4">
      <c r="B233" s="117"/>
      <c r="C233" s="118"/>
      <c r="D233" s="118"/>
    </row>
    <row r="234" spans="2:4">
      <c r="B234" s="117"/>
      <c r="C234" s="118"/>
      <c r="D234" s="118"/>
    </row>
    <row r="235" spans="2:4">
      <c r="B235" s="117"/>
      <c r="C235" s="118"/>
      <c r="D235" s="118"/>
    </row>
    <row r="236" spans="2:4">
      <c r="B236" s="117"/>
      <c r="C236" s="118"/>
      <c r="D236" s="118"/>
    </row>
    <row r="237" spans="2:4">
      <c r="B237" s="117"/>
      <c r="C237" s="118"/>
      <c r="D237" s="118"/>
    </row>
    <row r="238" spans="2:4">
      <c r="B238" s="117"/>
      <c r="C238" s="118"/>
      <c r="D238" s="118"/>
    </row>
    <row r="239" spans="2:4">
      <c r="B239" s="117"/>
      <c r="C239" s="118"/>
      <c r="D239" s="118"/>
    </row>
    <row r="240" spans="2:4">
      <c r="B240" s="117"/>
      <c r="C240" s="118"/>
      <c r="D240" s="118"/>
    </row>
    <row r="241" spans="2:4">
      <c r="B241" s="117"/>
      <c r="C241" s="118"/>
      <c r="D241" s="118"/>
    </row>
    <row r="242" spans="2:4">
      <c r="B242" s="117"/>
      <c r="C242" s="118"/>
      <c r="D242" s="118"/>
    </row>
    <row r="243" spans="2:4">
      <c r="B243" s="117"/>
      <c r="C243" s="118"/>
      <c r="D243" s="118"/>
    </row>
    <row r="244" spans="2:4">
      <c r="B244" s="117"/>
      <c r="C244" s="118"/>
      <c r="D244" s="118"/>
    </row>
    <row r="245" spans="2:4">
      <c r="B245" s="117"/>
      <c r="C245" s="118"/>
      <c r="D245" s="118"/>
    </row>
    <row r="246" spans="2:4">
      <c r="B246" s="117"/>
      <c r="C246" s="118"/>
      <c r="D246" s="118"/>
    </row>
    <row r="247" spans="2:4">
      <c r="B247" s="117"/>
      <c r="C247" s="118"/>
      <c r="D247" s="118"/>
    </row>
    <row r="248" spans="2:4">
      <c r="B248" s="117"/>
      <c r="C248" s="118"/>
      <c r="D248" s="118"/>
    </row>
    <row r="249" spans="2:4">
      <c r="B249" s="117"/>
      <c r="C249" s="118"/>
      <c r="D249" s="118"/>
    </row>
    <row r="250" spans="2:4">
      <c r="B250" s="117"/>
      <c r="C250" s="118"/>
      <c r="D250" s="118"/>
    </row>
    <row r="251" spans="2:4">
      <c r="B251" s="117"/>
      <c r="C251" s="118"/>
      <c r="D251" s="118"/>
    </row>
    <row r="252" spans="2:4">
      <c r="B252" s="117"/>
      <c r="C252" s="118"/>
      <c r="D252" s="118"/>
    </row>
    <row r="253" spans="2:4">
      <c r="B253" s="117"/>
      <c r="C253" s="118"/>
      <c r="D253" s="118"/>
    </row>
    <row r="254" spans="2:4">
      <c r="B254" s="117"/>
      <c r="C254" s="118"/>
      <c r="D254" s="118"/>
    </row>
    <row r="255" spans="2:4">
      <c r="B255" s="117"/>
      <c r="C255" s="118"/>
      <c r="D255" s="118"/>
    </row>
    <row r="256" spans="2:4">
      <c r="B256" s="117"/>
      <c r="C256" s="118"/>
      <c r="D256" s="118"/>
    </row>
    <row r="257" spans="2:4">
      <c r="B257" s="117"/>
      <c r="C257" s="118"/>
      <c r="D257" s="118"/>
    </row>
    <row r="258" spans="2:4">
      <c r="B258" s="117"/>
      <c r="C258" s="118"/>
      <c r="D258" s="118"/>
    </row>
    <row r="259" spans="2:4">
      <c r="B259" s="117"/>
      <c r="C259" s="118"/>
      <c r="D259" s="118"/>
    </row>
    <row r="260" spans="2:4">
      <c r="B260" s="117"/>
      <c r="C260" s="118"/>
      <c r="D260" s="118"/>
    </row>
    <row r="261" spans="2:4">
      <c r="B261" s="117"/>
      <c r="C261" s="118"/>
      <c r="D261" s="118"/>
    </row>
    <row r="262" spans="2:4">
      <c r="B262" s="117"/>
      <c r="C262" s="118"/>
      <c r="D262" s="118"/>
    </row>
    <row r="263" spans="2:4">
      <c r="B263" s="117"/>
      <c r="C263" s="118"/>
      <c r="D263" s="118"/>
    </row>
    <row r="264" spans="2:4">
      <c r="B264" s="117"/>
      <c r="C264" s="118"/>
      <c r="D264" s="118"/>
    </row>
    <row r="265" spans="2:4">
      <c r="B265" s="117"/>
      <c r="C265" s="118"/>
      <c r="D265" s="118"/>
    </row>
    <row r="266" spans="2:4">
      <c r="B266" s="117"/>
      <c r="C266" s="118"/>
      <c r="D266" s="118"/>
    </row>
    <row r="267" spans="2:4">
      <c r="B267" s="117"/>
      <c r="C267" s="118"/>
      <c r="D267" s="118"/>
    </row>
    <row r="268" spans="2:4">
      <c r="B268" s="117"/>
      <c r="C268" s="118"/>
      <c r="D268" s="118"/>
    </row>
    <row r="269" spans="2:4">
      <c r="B269" s="117"/>
      <c r="C269" s="118"/>
      <c r="D269" s="118"/>
    </row>
    <row r="270" spans="2:4">
      <c r="B270" s="117"/>
      <c r="C270" s="118"/>
      <c r="D270" s="118"/>
    </row>
    <row r="271" spans="2:4">
      <c r="B271" s="117"/>
      <c r="C271" s="118"/>
      <c r="D271" s="118"/>
    </row>
    <row r="272" spans="2:4">
      <c r="B272" s="117"/>
      <c r="C272" s="118"/>
      <c r="D272" s="118"/>
    </row>
    <row r="273" spans="2:4">
      <c r="B273" s="117"/>
      <c r="C273" s="118"/>
      <c r="D273" s="118"/>
    </row>
    <row r="274" spans="2:4">
      <c r="B274" s="117"/>
      <c r="C274" s="118"/>
      <c r="D274" s="118"/>
    </row>
    <row r="275" spans="2:4">
      <c r="B275" s="117"/>
      <c r="C275" s="118"/>
      <c r="D275" s="118"/>
    </row>
    <row r="276" spans="2:4">
      <c r="B276" s="117"/>
      <c r="C276" s="118"/>
      <c r="D276" s="118"/>
    </row>
    <row r="277" spans="2:4">
      <c r="B277" s="117"/>
      <c r="C277" s="118"/>
      <c r="D277" s="118"/>
    </row>
    <row r="278" spans="2:4">
      <c r="B278" s="117"/>
      <c r="C278" s="118"/>
      <c r="D278" s="118"/>
    </row>
    <row r="279" spans="2:4">
      <c r="B279" s="117"/>
      <c r="C279" s="118"/>
      <c r="D279" s="118"/>
    </row>
    <row r="280" spans="2:4">
      <c r="B280" s="117"/>
      <c r="C280" s="118"/>
      <c r="D280" s="118"/>
    </row>
    <row r="281" spans="2:4">
      <c r="B281" s="117"/>
      <c r="C281" s="118"/>
      <c r="D281" s="118"/>
    </row>
    <row r="282" spans="2:4">
      <c r="B282" s="117"/>
      <c r="C282" s="118"/>
      <c r="D282" s="118"/>
    </row>
    <row r="283" spans="2:4">
      <c r="B283" s="117"/>
      <c r="C283" s="118"/>
      <c r="D283" s="118"/>
    </row>
    <row r="284" spans="2:4">
      <c r="B284" s="117"/>
      <c r="C284" s="118"/>
      <c r="D284" s="118"/>
    </row>
    <row r="285" spans="2:4">
      <c r="B285" s="117"/>
      <c r="C285" s="118"/>
      <c r="D285" s="118"/>
    </row>
    <row r="286" spans="2:4">
      <c r="B286" s="117"/>
      <c r="C286" s="118"/>
      <c r="D286" s="118"/>
    </row>
    <row r="287" spans="2:4">
      <c r="B287" s="117"/>
      <c r="C287" s="118"/>
      <c r="D287" s="118"/>
    </row>
    <row r="288" spans="2:4">
      <c r="B288" s="117"/>
      <c r="C288" s="118"/>
      <c r="D288" s="118"/>
    </row>
    <row r="289" spans="2:4">
      <c r="B289" s="117"/>
      <c r="C289" s="118"/>
      <c r="D289" s="118"/>
    </row>
    <row r="290" spans="2:4">
      <c r="B290" s="117"/>
      <c r="C290" s="118"/>
      <c r="D290" s="118"/>
    </row>
    <row r="291" spans="2:4">
      <c r="B291" s="117"/>
      <c r="C291" s="118"/>
      <c r="D291" s="118"/>
    </row>
    <row r="292" spans="2:4">
      <c r="B292" s="117"/>
      <c r="C292" s="118"/>
      <c r="D292" s="118"/>
    </row>
    <row r="293" spans="2:4">
      <c r="B293" s="117"/>
      <c r="C293" s="118"/>
      <c r="D293" s="118"/>
    </row>
    <row r="294" spans="2:4">
      <c r="B294" s="117"/>
      <c r="C294" s="118"/>
      <c r="D294" s="118"/>
    </row>
    <row r="295" spans="2:4">
      <c r="B295" s="117"/>
      <c r="C295" s="118"/>
      <c r="D295" s="118"/>
    </row>
    <row r="296" spans="2:4">
      <c r="B296" s="117"/>
      <c r="C296" s="118"/>
      <c r="D296" s="118"/>
    </row>
    <row r="297" spans="2:4">
      <c r="B297" s="117"/>
      <c r="C297" s="118"/>
      <c r="D297" s="118"/>
    </row>
    <row r="298" spans="2:4">
      <c r="B298" s="117"/>
      <c r="C298" s="118"/>
      <c r="D298" s="118"/>
    </row>
    <row r="299" spans="2:4">
      <c r="B299" s="117"/>
      <c r="C299" s="118"/>
      <c r="D299" s="118"/>
    </row>
    <row r="300" spans="2:4">
      <c r="B300" s="117"/>
      <c r="C300" s="118"/>
      <c r="D300" s="118"/>
    </row>
    <row r="301" spans="2:4">
      <c r="B301" s="117"/>
      <c r="C301" s="118"/>
      <c r="D301" s="118"/>
    </row>
    <row r="302" spans="2:4">
      <c r="B302" s="117"/>
      <c r="C302" s="118"/>
      <c r="D302" s="118"/>
    </row>
    <row r="303" spans="2:4">
      <c r="B303" s="117"/>
      <c r="C303" s="118"/>
      <c r="D303" s="118"/>
    </row>
    <row r="304" spans="2:4">
      <c r="B304" s="117"/>
      <c r="C304" s="118"/>
      <c r="D304" s="118"/>
    </row>
    <row r="305" spans="2:4">
      <c r="B305" s="117"/>
      <c r="C305" s="118"/>
      <c r="D305" s="118"/>
    </row>
    <row r="306" spans="2:4">
      <c r="B306" s="117"/>
      <c r="C306" s="118"/>
      <c r="D306" s="118"/>
    </row>
    <row r="307" spans="2:4">
      <c r="B307" s="117"/>
      <c r="C307" s="118"/>
      <c r="D307" s="118"/>
    </row>
    <row r="308" spans="2:4">
      <c r="B308" s="117"/>
      <c r="C308" s="118"/>
      <c r="D308" s="118"/>
    </row>
    <row r="309" spans="2:4">
      <c r="B309" s="117"/>
      <c r="C309" s="118"/>
      <c r="D309" s="118"/>
    </row>
    <row r="310" spans="2:4">
      <c r="B310" s="117"/>
      <c r="C310" s="118"/>
      <c r="D310" s="118"/>
    </row>
    <row r="311" spans="2:4">
      <c r="B311" s="117"/>
      <c r="C311" s="118"/>
      <c r="D311" s="118"/>
    </row>
    <row r="312" spans="2:4">
      <c r="B312" s="117"/>
      <c r="C312" s="118"/>
      <c r="D312" s="118"/>
    </row>
    <row r="313" spans="2:4">
      <c r="B313" s="117"/>
      <c r="C313" s="118"/>
      <c r="D313" s="118"/>
    </row>
    <row r="314" spans="2:4">
      <c r="B314" s="117"/>
      <c r="C314" s="118"/>
      <c r="D314" s="118"/>
    </row>
    <row r="315" spans="2:4">
      <c r="B315" s="117"/>
      <c r="C315" s="118"/>
      <c r="D315" s="118"/>
    </row>
    <row r="316" spans="2:4">
      <c r="B316" s="117"/>
      <c r="C316" s="118"/>
      <c r="D316" s="118"/>
    </row>
    <row r="317" spans="2:4">
      <c r="B317" s="117"/>
      <c r="C317" s="118"/>
      <c r="D317" s="118"/>
    </row>
    <row r="318" spans="2:4">
      <c r="B318" s="117"/>
      <c r="C318" s="118"/>
      <c r="D318" s="118"/>
    </row>
    <row r="319" spans="2:4">
      <c r="B319" s="117"/>
      <c r="C319" s="118"/>
      <c r="D319" s="118"/>
    </row>
    <row r="320" spans="2:4">
      <c r="B320" s="117"/>
      <c r="C320" s="118"/>
      <c r="D320" s="118"/>
    </row>
    <row r="321" spans="2:4">
      <c r="B321" s="117"/>
      <c r="C321" s="118"/>
      <c r="D321" s="118"/>
    </row>
    <row r="322" spans="2:4">
      <c r="B322" s="117"/>
      <c r="C322" s="118"/>
      <c r="D322" s="118"/>
    </row>
    <row r="323" spans="2:4">
      <c r="B323" s="117"/>
      <c r="C323" s="118"/>
      <c r="D323" s="118"/>
    </row>
    <row r="324" spans="2:4">
      <c r="B324" s="117"/>
      <c r="C324" s="118"/>
      <c r="D324" s="118"/>
    </row>
    <row r="325" spans="2:4">
      <c r="B325" s="117"/>
      <c r="C325" s="118"/>
      <c r="D325" s="118"/>
    </row>
    <row r="326" spans="2:4">
      <c r="B326" s="117"/>
      <c r="C326" s="118"/>
      <c r="D326" s="118"/>
    </row>
    <row r="327" spans="2:4">
      <c r="B327" s="117"/>
      <c r="C327" s="118"/>
      <c r="D327" s="118"/>
    </row>
    <row r="328" spans="2:4">
      <c r="B328" s="117"/>
      <c r="C328" s="118"/>
      <c r="D328" s="118"/>
    </row>
    <row r="329" spans="2:4">
      <c r="B329" s="117"/>
      <c r="C329" s="118"/>
      <c r="D329" s="118"/>
    </row>
    <row r="330" spans="2:4">
      <c r="B330" s="117"/>
      <c r="C330" s="118"/>
      <c r="D330" s="118"/>
    </row>
    <row r="331" spans="2:4">
      <c r="B331" s="117"/>
      <c r="C331" s="118"/>
      <c r="D331" s="118"/>
    </row>
    <row r="332" spans="2:4">
      <c r="B332" s="117"/>
      <c r="C332" s="118"/>
      <c r="D332" s="118"/>
    </row>
    <row r="333" spans="2:4">
      <c r="B333" s="117"/>
      <c r="C333" s="118"/>
      <c r="D333" s="118"/>
    </row>
    <row r="334" spans="2:4">
      <c r="B334" s="117"/>
      <c r="C334" s="118"/>
      <c r="D334" s="118"/>
    </row>
    <row r="335" spans="2:4">
      <c r="B335" s="117"/>
      <c r="C335" s="118"/>
      <c r="D335" s="118"/>
    </row>
    <row r="336" spans="2:4">
      <c r="B336" s="117"/>
      <c r="C336" s="118"/>
      <c r="D336" s="118"/>
    </row>
    <row r="337" spans="2:4">
      <c r="B337" s="117"/>
      <c r="C337" s="118"/>
      <c r="D337" s="118"/>
    </row>
    <row r="338" spans="2:4">
      <c r="B338" s="117"/>
      <c r="C338" s="118"/>
      <c r="D338" s="118"/>
    </row>
    <row r="339" spans="2:4">
      <c r="B339" s="117"/>
      <c r="C339" s="118"/>
      <c r="D339" s="118"/>
    </row>
    <row r="340" spans="2:4">
      <c r="B340" s="117"/>
      <c r="C340" s="118"/>
      <c r="D340" s="118"/>
    </row>
    <row r="341" spans="2:4">
      <c r="B341" s="117"/>
      <c r="C341" s="118"/>
      <c r="D341" s="118"/>
    </row>
    <row r="342" spans="2:4">
      <c r="B342" s="117"/>
      <c r="C342" s="118"/>
      <c r="D342" s="118"/>
    </row>
    <row r="343" spans="2:4">
      <c r="B343" s="117"/>
      <c r="C343" s="118"/>
      <c r="D343" s="118"/>
    </row>
    <row r="344" spans="2:4">
      <c r="B344" s="117"/>
      <c r="C344" s="118"/>
      <c r="D344" s="118"/>
    </row>
    <row r="345" spans="2:4">
      <c r="B345" s="117"/>
      <c r="C345" s="118"/>
      <c r="D345" s="118"/>
    </row>
    <row r="346" spans="2:4">
      <c r="B346" s="117"/>
      <c r="C346" s="118"/>
      <c r="D346" s="118"/>
    </row>
    <row r="347" spans="2:4">
      <c r="B347" s="117"/>
      <c r="C347" s="118"/>
      <c r="D347" s="118"/>
    </row>
    <row r="348" spans="2:4">
      <c r="B348" s="117"/>
      <c r="C348" s="118"/>
      <c r="D348" s="118"/>
    </row>
    <row r="349" spans="2:4">
      <c r="B349" s="117"/>
      <c r="C349" s="118"/>
      <c r="D349" s="118"/>
    </row>
    <row r="350" spans="2:4">
      <c r="B350" s="117"/>
      <c r="C350" s="118"/>
      <c r="D350" s="118"/>
    </row>
    <row r="351" spans="2:4">
      <c r="B351" s="117"/>
      <c r="C351" s="118"/>
      <c r="D351" s="118"/>
    </row>
    <row r="352" spans="2:4">
      <c r="B352" s="117"/>
      <c r="C352" s="118"/>
      <c r="D352" s="118"/>
    </row>
    <row r="353" spans="2:4">
      <c r="B353" s="117"/>
      <c r="C353" s="118"/>
      <c r="D353" s="118"/>
    </row>
    <row r="354" spans="2:4">
      <c r="B354" s="117"/>
      <c r="C354" s="118"/>
      <c r="D354" s="118"/>
    </row>
    <row r="355" spans="2:4">
      <c r="B355" s="117"/>
      <c r="C355" s="118"/>
      <c r="D355" s="118"/>
    </row>
    <row r="356" spans="2:4">
      <c r="B356" s="117"/>
      <c r="C356" s="118"/>
      <c r="D356" s="118"/>
    </row>
    <row r="357" spans="2:4">
      <c r="B357" s="117"/>
      <c r="C357" s="118"/>
      <c r="D357" s="118"/>
    </row>
    <row r="358" spans="2:4">
      <c r="B358" s="117"/>
      <c r="C358" s="118"/>
      <c r="D358" s="118"/>
    </row>
    <row r="359" spans="2:4">
      <c r="B359" s="117"/>
      <c r="C359" s="118"/>
      <c r="D359" s="118"/>
    </row>
    <row r="360" spans="2:4">
      <c r="B360" s="117"/>
      <c r="C360" s="118"/>
      <c r="D360" s="118"/>
    </row>
    <row r="361" spans="2:4">
      <c r="B361" s="117"/>
      <c r="C361" s="118"/>
      <c r="D361" s="118"/>
    </row>
    <row r="362" spans="2:4">
      <c r="B362" s="117"/>
      <c r="C362" s="118"/>
      <c r="D362" s="118"/>
    </row>
    <row r="363" spans="2:4">
      <c r="B363" s="117"/>
      <c r="C363" s="118"/>
      <c r="D363" s="118"/>
    </row>
    <row r="364" spans="2:4">
      <c r="B364" s="117"/>
      <c r="C364" s="118"/>
      <c r="D364" s="118"/>
    </row>
    <row r="365" spans="2:4">
      <c r="B365" s="117"/>
      <c r="C365" s="118"/>
      <c r="D365" s="118"/>
    </row>
    <row r="366" spans="2:4">
      <c r="B366" s="117"/>
      <c r="C366" s="118"/>
      <c r="D366" s="118"/>
    </row>
    <row r="367" spans="2:4">
      <c r="B367" s="117"/>
      <c r="C367" s="118"/>
      <c r="D367" s="118"/>
    </row>
    <row r="368" spans="2:4">
      <c r="B368" s="117"/>
      <c r="C368" s="118"/>
      <c r="D368" s="118"/>
    </row>
    <row r="369" spans="2:4">
      <c r="B369" s="117"/>
      <c r="C369" s="118"/>
      <c r="D369" s="118"/>
    </row>
    <row r="370" spans="2:4">
      <c r="B370" s="117"/>
      <c r="C370" s="118"/>
      <c r="D370" s="118"/>
    </row>
    <row r="371" spans="2:4">
      <c r="B371" s="117"/>
      <c r="C371" s="118"/>
      <c r="D371" s="118"/>
    </row>
    <row r="372" spans="2:4">
      <c r="B372" s="117"/>
      <c r="C372" s="118"/>
      <c r="D372" s="118"/>
    </row>
    <row r="373" spans="2:4">
      <c r="B373" s="117"/>
      <c r="C373" s="118"/>
      <c r="D373" s="118"/>
    </row>
    <row r="374" spans="2:4">
      <c r="B374" s="117"/>
      <c r="C374" s="118"/>
      <c r="D374" s="118"/>
    </row>
    <row r="375" spans="2:4">
      <c r="B375" s="117"/>
      <c r="C375" s="118"/>
      <c r="D375" s="118"/>
    </row>
    <row r="376" spans="2:4">
      <c r="B376" s="117"/>
      <c r="C376" s="118"/>
      <c r="D376" s="118"/>
    </row>
    <row r="377" spans="2:4">
      <c r="B377" s="117"/>
      <c r="C377" s="118"/>
      <c r="D377" s="118"/>
    </row>
    <row r="378" spans="2:4">
      <c r="B378" s="117"/>
      <c r="C378" s="118"/>
      <c r="D378" s="118"/>
    </row>
    <row r="379" spans="2:4">
      <c r="B379" s="117"/>
      <c r="C379" s="118"/>
      <c r="D379" s="118"/>
    </row>
    <row r="380" spans="2:4">
      <c r="B380" s="117"/>
      <c r="C380" s="118"/>
      <c r="D380" s="118"/>
    </row>
    <row r="381" spans="2:4">
      <c r="B381" s="117"/>
      <c r="C381" s="118"/>
      <c r="D381" s="118"/>
    </row>
    <row r="382" spans="2:4">
      <c r="B382" s="117"/>
      <c r="C382" s="118"/>
      <c r="D382" s="118"/>
    </row>
    <row r="383" spans="2:4">
      <c r="B383" s="117"/>
      <c r="C383" s="118"/>
      <c r="D383" s="118"/>
    </row>
    <row r="384" spans="2:4">
      <c r="B384" s="117"/>
      <c r="C384" s="118"/>
      <c r="D384" s="118"/>
    </row>
    <row r="385" spans="2:4">
      <c r="B385" s="117"/>
      <c r="C385" s="118"/>
      <c r="D385" s="118"/>
    </row>
    <row r="386" spans="2:4">
      <c r="B386" s="117"/>
      <c r="C386" s="118"/>
      <c r="D386" s="118"/>
    </row>
    <row r="387" spans="2:4">
      <c r="B387" s="117"/>
      <c r="C387" s="118"/>
      <c r="D387" s="118"/>
    </row>
    <row r="388" spans="2:4">
      <c r="B388" s="117"/>
      <c r="C388" s="118"/>
      <c r="D388" s="118"/>
    </row>
    <row r="389" spans="2:4">
      <c r="B389" s="117"/>
      <c r="C389" s="118"/>
      <c r="D389" s="118"/>
    </row>
    <row r="390" spans="2:4">
      <c r="B390" s="117"/>
      <c r="C390" s="118"/>
      <c r="D390" s="118"/>
    </row>
    <row r="391" spans="2:4">
      <c r="B391" s="117"/>
      <c r="C391" s="118"/>
      <c r="D391" s="118"/>
    </row>
    <row r="392" spans="2:4">
      <c r="B392" s="117"/>
      <c r="C392" s="118"/>
      <c r="D392" s="118"/>
    </row>
    <row r="393" spans="2:4">
      <c r="B393" s="117"/>
      <c r="C393" s="118"/>
      <c r="D393" s="118"/>
    </row>
    <row r="394" spans="2:4">
      <c r="B394" s="117"/>
      <c r="C394" s="118"/>
      <c r="D394" s="118"/>
    </row>
    <row r="395" spans="2:4">
      <c r="B395" s="117"/>
      <c r="C395" s="118"/>
      <c r="D395" s="118"/>
    </row>
    <row r="396" spans="2:4">
      <c r="B396" s="117"/>
      <c r="C396" s="118"/>
      <c r="D396" s="118"/>
    </row>
    <row r="397" spans="2:4">
      <c r="B397" s="117"/>
      <c r="C397" s="118"/>
      <c r="D397" s="118"/>
    </row>
    <row r="398" spans="2:4">
      <c r="B398" s="117"/>
      <c r="C398" s="118"/>
      <c r="D398" s="118"/>
    </row>
    <row r="399" spans="2:4">
      <c r="B399" s="117"/>
      <c r="C399" s="118"/>
      <c r="D399" s="118"/>
    </row>
    <row r="400" spans="2:4">
      <c r="B400" s="117"/>
      <c r="C400" s="118"/>
      <c r="D400" s="118"/>
    </row>
    <row r="401" spans="2:4">
      <c r="B401" s="117"/>
      <c r="C401" s="118"/>
      <c r="D401" s="118"/>
    </row>
    <row r="402" spans="2:4">
      <c r="B402" s="117"/>
      <c r="C402" s="118"/>
      <c r="D402" s="118"/>
    </row>
    <row r="403" spans="2:4">
      <c r="B403" s="117"/>
      <c r="C403" s="118"/>
      <c r="D403" s="118"/>
    </row>
    <row r="404" spans="2:4">
      <c r="B404" s="117"/>
      <c r="C404" s="118"/>
      <c r="D404" s="118"/>
    </row>
    <row r="405" spans="2:4">
      <c r="B405" s="117"/>
      <c r="C405" s="118"/>
      <c r="D405" s="118"/>
    </row>
    <row r="406" spans="2:4">
      <c r="B406" s="117"/>
      <c r="C406" s="118"/>
      <c r="D406" s="118"/>
    </row>
    <row r="407" spans="2:4">
      <c r="B407" s="117"/>
      <c r="C407" s="118"/>
      <c r="D407" s="118"/>
    </row>
    <row r="408" spans="2:4">
      <c r="B408" s="117"/>
      <c r="C408" s="118"/>
      <c r="D408" s="118"/>
    </row>
    <row r="409" spans="2:4">
      <c r="B409" s="117"/>
      <c r="C409" s="118"/>
      <c r="D409" s="118"/>
    </row>
    <row r="410" spans="2:4">
      <c r="B410" s="117"/>
      <c r="C410" s="118"/>
      <c r="D410" s="118"/>
    </row>
    <row r="411" spans="2:4">
      <c r="B411" s="117"/>
      <c r="C411" s="118"/>
      <c r="D411" s="118"/>
    </row>
    <row r="412" spans="2:4">
      <c r="B412" s="117"/>
      <c r="C412" s="118"/>
      <c r="D412" s="118"/>
    </row>
    <row r="413" spans="2:4">
      <c r="B413" s="117"/>
      <c r="C413" s="118"/>
      <c r="D413" s="118"/>
    </row>
    <row r="414" spans="2:4">
      <c r="B414" s="117"/>
      <c r="C414" s="118"/>
      <c r="D414" s="118"/>
    </row>
    <row r="415" spans="2:4">
      <c r="B415" s="117"/>
      <c r="C415" s="118"/>
      <c r="D415" s="118"/>
    </row>
    <row r="416" spans="2:4">
      <c r="B416" s="117"/>
      <c r="C416" s="118"/>
      <c r="D416" s="118"/>
    </row>
    <row r="417" spans="2:4">
      <c r="B417" s="117"/>
      <c r="C417" s="118"/>
      <c r="D417" s="118"/>
    </row>
    <row r="418" spans="2:4">
      <c r="B418" s="117"/>
      <c r="C418" s="118"/>
      <c r="D418" s="118"/>
    </row>
    <row r="419" spans="2:4">
      <c r="B419" s="117"/>
      <c r="C419" s="118"/>
      <c r="D419" s="118"/>
    </row>
    <row r="420" spans="2:4">
      <c r="B420" s="117"/>
      <c r="C420" s="118"/>
      <c r="D420" s="118"/>
    </row>
    <row r="421" spans="2:4">
      <c r="B421" s="117"/>
      <c r="C421" s="118"/>
      <c r="D421" s="118"/>
    </row>
    <row r="422" spans="2:4">
      <c r="B422" s="117"/>
      <c r="C422" s="118"/>
      <c r="D422" s="118"/>
    </row>
    <row r="423" spans="2:4">
      <c r="B423" s="117"/>
      <c r="C423" s="118"/>
      <c r="D423" s="118"/>
    </row>
    <row r="424" spans="2:4">
      <c r="B424" s="117"/>
      <c r="C424" s="118"/>
      <c r="D424" s="118"/>
    </row>
    <row r="425" spans="2:4">
      <c r="B425" s="117"/>
      <c r="C425" s="118"/>
      <c r="D425" s="118"/>
    </row>
    <row r="426" spans="2:4">
      <c r="B426" s="117"/>
      <c r="C426" s="118"/>
      <c r="D426" s="118"/>
    </row>
    <row r="427" spans="2:4">
      <c r="B427" s="117"/>
      <c r="C427" s="118"/>
      <c r="D427" s="118"/>
    </row>
    <row r="428" spans="2:4">
      <c r="B428" s="117"/>
      <c r="C428" s="118"/>
      <c r="D428" s="118"/>
    </row>
    <row r="429" spans="2:4">
      <c r="B429" s="117"/>
      <c r="C429" s="118"/>
      <c r="D429" s="118"/>
    </row>
    <row r="430" spans="2:4">
      <c r="B430" s="117"/>
      <c r="C430" s="118"/>
      <c r="D430" s="118"/>
    </row>
    <row r="431" spans="2:4">
      <c r="B431" s="117"/>
      <c r="C431" s="118"/>
      <c r="D431" s="118"/>
    </row>
    <row r="432" spans="2:4">
      <c r="B432" s="117"/>
      <c r="C432" s="118"/>
      <c r="D432" s="118"/>
    </row>
    <row r="433" spans="2:4">
      <c r="B433" s="117"/>
      <c r="C433" s="118"/>
      <c r="D433" s="118"/>
    </row>
    <row r="434" spans="2:4">
      <c r="B434" s="117"/>
      <c r="C434" s="118"/>
      <c r="D434" s="118"/>
    </row>
    <row r="435" spans="2:4">
      <c r="B435" s="117"/>
      <c r="C435" s="118"/>
      <c r="D435" s="118"/>
    </row>
    <row r="436" spans="2:4">
      <c r="B436" s="117"/>
      <c r="C436" s="118"/>
      <c r="D436" s="118"/>
    </row>
    <row r="437" spans="2:4">
      <c r="B437" s="117"/>
      <c r="C437" s="118"/>
      <c r="D437" s="118"/>
    </row>
    <row r="438" spans="2:4">
      <c r="B438" s="117"/>
      <c r="C438" s="118"/>
      <c r="D438" s="118"/>
    </row>
    <row r="439" spans="2:4">
      <c r="B439" s="117"/>
      <c r="C439" s="118"/>
      <c r="D439" s="118"/>
    </row>
    <row r="440" spans="2:4">
      <c r="B440" s="117"/>
      <c r="C440" s="118"/>
      <c r="D440" s="118"/>
    </row>
    <row r="441" spans="2:4">
      <c r="B441" s="117"/>
      <c r="C441" s="118"/>
      <c r="D441" s="118"/>
    </row>
    <row r="442" spans="2:4">
      <c r="B442" s="117"/>
      <c r="C442" s="118"/>
      <c r="D442" s="118"/>
    </row>
    <row r="443" spans="2:4">
      <c r="B443" s="117"/>
      <c r="C443" s="118"/>
      <c r="D443" s="118"/>
    </row>
    <row r="444" spans="2:4">
      <c r="B444" s="117"/>
      <c r="C444" s="118"/>
      <c r="D444" s="118"/>
    </row>
    <row r="445" spans="2:4">
      <c r="B445" s="117"/>
      <c r="C445" s="118"/>
      <c r="D445" s="118"/>
    </row>
    <row r="446" spans="2:4">
      <c r="B446" s="117"/>
      <c r="C446" s="118"/>
      <c r="D446" s="118"/>
    </row>
    <row r="447" spans="2:4">
      <c r="B447" s="117"/>
      <c r="C447" s="118"/>
      <c r="D447" s="118"/>
    </row>
    <row r="448" spans="2:4">
      <c r="B448" s="117"/>
      <c r="C448" s="118"/>
      <c r="D448" s="118"/>
    </row>
    <row r="449" spans="2:4">
      <c r="B449" s="117"/>
      <c r="C449" s="118"/>
      <c r="D449" s="118"/>
    </row>
    <row r="450" spans="2:4">
      <c r="B450" s="117"/>
      <c r="C450" s="118"/>
      <c r="D450" s="118"/>
    </row>
    <row r="451" spans="2:4">
      <c r="B451" s="117"/>
      <c r="C451" s="118"/>
      <c r="D451" s="118"/>
    </row>
    <row r="452" spans="2:4">
      <c r="B452" s="117"/>
      <c r="C452" s="118"/>
      <c r="D452" s="118"/>
    </row>
    <row r="453" spans="2:4">
      <c r="B453" s="117"/>
      <c r="C453" s="118"/>
      <c r="D453" s="118"/>
    </row>
    <row r="454" spans="2:4">
      <c r="B454" s="117"/>
      <c r="C454" s="118"/>
      <c r="D454" s="118"/>
    </row>
    <row r="455" spans="2:4">
      <c r="B455" s="117"/>
      <c r="C455" s="118"/>
      <c r="D455" s="118"/>
    </row>
    <row r="456" spans="2:4">
      <c r="B456" s="117"/>
      <c r="C456" s="118"/>
      <c r="D456" s="118"/>
    </row>
    <row r="457" spans="2:4">
      <c r="B457" s="117"/>
      <c r="C457" s="118"/>
      <c r="D457" s="118"/>
    </row>
    <row r="458" spans="2:4">
      <c r="B458" s="117"/>
      <c r="C458" s="118"/>
      <c r="D458" s="118"/>
    </row>
    <row r="459" spans="2:4">
      <c r="B459" s="117"/>
      <c r="C459" s="118"/>
      <c r="D459" s="118"/>
    </row>
    <row r="460" spans="2:4">
      <c r="B460" s="117"/>
      <c r="C460" s="118"/>
      <c r="D460" s="118"/>
    </row>
    <row r="461" spans="2:4">
      <c r="B461" s="117"/>
      <c r="C461" s="118"/>
      <c r="D461" s="118"/>
    </row>
    <row r="462" spans="2:4">
      <c r="B462" s="117"/>
      <c r="C462" s="118"/>
      <c r="D462" s="118"/>
    </row>
    <row r="463" spans="2:4">
      <c r="B463" s="117"/>
      <c r="C463" s="118"/>
      <c r="D463" s="118"/>
    </row>
    <row r="464" spans="2:4">
      <c r="B464" s="117"/>
      <c r="C464" s="118"/>
      <c r="D464" s="118"/>
    </row>
    <row r="465" spans="2:4">
      <c r="B465" s="117"/>
      <c r="C465" s="118"/>
      <c r="D465" s="118"/>
    </row>
    <row r="466" spans="2:4">
      <c r="B466" s="117"/>
      <c r="C466" s="118"/>
      <c r="D466" s="118"/>
    </row>
    <row r="467" spans="2:4">
      <c r="B467" s="117"/>
      <c r="C467" s="118"/>
      <c r="D467" s="118"/>
    </row>
    <row r="468" spans="2:4">
      <c r="B468" s="117"/>
      <c r="C468" s="118"/>
      <c r="D468" s="118"/>
    </row>
    <row r="469" spans="2:4">
      <c r="B469" s="117"/>
      <c r="C469" s="118"/>
      <c r="D469" s="118"/>
    </row>
    <row r="470" spans="2:4">
      <c r="B470" s="117"/>
      <c r="C470" s="118"/>
      <c r="D470" s="118"/>
    </row>
    <row r="471" spans="2:4">
      <c r="B471" s="117"/>
      <c r="C471" s="118"/>
      <c r="D471" s="118"/>
    </row>
    <row r="472" spans="2:4">
      <c r="B472" s="117"/>
      <c r="C472" s="118"/>
      <c r="D472" s="118"/>
    </row>
    <row r="473" spans="2:4">
      <c r="B473" s="117"/>
      <c r="C473" s="118"/>
      <c r="D473" s="118"/>
    </row>
    <row r="474" spans="2:4">
      <c r="B474" s="117"/>
      <c r="C474" s="118"/>
      <c r="D474" s="118"/>
    </row>
    <row r="475" spans="2:4">
      <c r="B475" s="117"/>
      <c r="C475" s="118"/>
      <c r="D475" s="118"/>
    </row>
    <row r="476" spans="2:4">
      <c r="B476" s="117"/>
      <c r="C476" s="118"/>
      <c r="D476" s="118"/>
    </row>
    <row r="477" spans="2:4">
      <c r="B477" s="117"/>
      <c r="C477" s="118"/>
      <c r="D477" s="118"/>
    </row>
    <row r="478" spans="2:4">
      <c r="B478" s="117"/>
      <c r="C478" s="118"/>
      <c r="D478" s="118"/>
    </row>
    <row r="479" spans="2:4">
      <c r="B479" s="117"/>
      <c r="C479" s="118"/>
      <c r="D479" s="118"/>
    </row>
    <row r="480" spans="2:4">
      <c r="B480" s="117"/>
      <c r="C480" s="118"/>
      <c r="D480" s="118"/>
    </row>
    <row r="481" spans="2:4">
      <c r="B481" s="117"/>
      <c r="C481" s="118"/>
      <c r="D481" s="118"/>
    </row>
    <row r="482" spans="2:4">
      <c r="B482" s="117"/>
      <c r="C482" s="118"/>
      <c r="D482" s="118"/>
    </row>
    <row r="483" spans="2:4">
      <c r="B483" s="117"/>
      <c r="C483" s="118"/>
      <c r="D483" s="118"/>
    </row>
    <row r="484" spans="2:4">
      <c r="B484" s="117"/>
      <c r="C484" s="118"/>
      <c r="D484" s="118"/>
    </row>
    <row r="485" spans="2:4">
      <c r="B485" s="117"/>
      <c r="C485" s="118"/>
      <c r="D485" s="118"/>
    </row>
    <row r="486" spans="2:4">
      <c r="B486" s="117"/>
      <c r="C486" s="118"/>
      <c r="D486" s="118"/>
    </row>
    <row r="487" spans="2:4">
      <c r="B487" s="117"/>
      <c r="C487" s="118"/>
      <c r="D487" s="118"/>
    </row>
    <row r="488" spans="2:4">
      <c r="B488" s="117"/>
      <c r="C488" s="118"/>
      <c r="D488" s="118"/>
    </row>
    <row r="489" spans="2:4">
      <c r="B489" s="117"/>
      <c r="C489" s="118"/>
      <c r="D489" s="118"/>
    </row>
    <row r="490" spans="2:4">
      <c r="B490" s="117"/>
      <c r="C490" s="118"/>
      <c r="D490" s="118"/>
    </row>
    <row r="491" spans="2:4">
      <c r="B491" s="117"/>
      <c r="C491" s="118"/>
      <c r="D491" s="118"/>
    </row>
    <row r="492" spans="2:4">
      <c r="B492" s="117"/>
      <c r="C492" s="118"/>
      <c r="D492" s="118"/>
    </row>
    <row r="493" spans="2:4">
      <c r="B493" s="117"/>
      <c r="C493" s="118"/>
      <c r="D493" s="118"/>
    </row>
    <row r="494" spans="2:4">
      <c r="B494" s="117"/>
      <c r="C494" s="118"/>
      <c r="D494" s="118"/>
    </row>
    <row r="495" spans="2:4">
      <c r="B495" s="117"/>
      <c r="C495" s="118"/>
      <c r="D495" s="118"/>
    </row>
    <row r="496" spans="2:4">
      <c r="B496" s="117"/>
      <c r="C496" s="118"/>
      <c r="D496" s="118"/>
    </row>
    <row r="497" spans="2:4">
      <c r="B497" s="117"/>
      <c r="C497" s="118"/>
      <c r="D497" s="118"/>
    </row>
    <row r="498" spans="2:4">
      <c r="B498" s="117"/>
      <c r="C498" s="118"/>
      <c r="D498" s="118"/>
    </row>
    <row r="499" spans="2:4">
      <c r="B499" s="117"/>
      <c r="C499" s="118"/>
      <c r="D499" s="118"/>
    </row>
    <row r="500" spans="2:4">
      <c r="B500" s="117"/>
      <c r="C500" s="118"/>
      <c r="D500" s="118"/>
    </row>
    <row r="501" spans="2:4">
      <c r="B501" s="117"/>
      <c r="C501" s="118"/>
      <c r="D501" s="118"/>
    </row>
    <row r="502" spans="2:4">
      <c r="B502" s="117"/>
      <c r="C502" s="118"/>
      <c r="D502" s="118"/>
    </row>
    <row r="503" spans="2:4">
      <c r="B503" s="117"/>
      <c r="C503" s="118"/>
      <c r="D503" s="118"/>
    </row>
    <row r="504" spans="2:4">
      <c r="B504" s="117"/>
      <c r="C504" s="118"/>
      <c r="D504" s="118"/>
    </row>
    <row r="505" spans="2:4">
      <c r="B505" s="117"/>
      <c r="C505" s="118"/>
      <c r="D505" s="118"/>
    </row>
    <row r="506" spans="2:4">
      <c r="B506" s="117"/>
      <c r="C506" s="118"/>
      <c r="D506" s="118"/>
    </row>
    <row r="507" spans="2:4">
      <c r="B507" s="117"/>
      <c r="C507" s="118"/>
      <c r="D507" s="118"/>
    </row>
    <row r="508" spans="2:4">
      <c r="B508" s="117"/>
      <c r="C508" s="118"/>
      <c r="D508" s="118"/>
    </row>
    <row r="509" spans="2:4">
      <c r="B509" s="117"/>
      <c r="C509" s="118"/>
      <c r="D509" s="118"/>
    </row>
    <row r="510" spans="2:4">
      <c r="B510" s="117"/>
      <c r="C510" s="118"/>
      <c r="D510" s="118"/>
    </row>
    <row r="511" spans="2:4">
      <c r="B511" s="117"/>
      <c r="C511" s="118"/>
      <c r="D511" s="118"/>
    </row>
    <row r="512" spans="2:4">
      <c r="B512" s="117"/>
      <c r="C512" s="118"/>
      <c r="D512" s="118"/>
    </row>
    <row r="513" spans="2:4">
      <c r="B513" s="117"/>
      <c r="C513" s="118"/>
      <c r="D513" s="118"/>
    </row>
    <row r="514" spans="2:4">
      <c r="B514" s="117"/>
      <c r="C514" s="118"/>
      <c r="D514" s="118"/>
    </row>
    <row r="515" spans="2:4">
      <c r="B515" s="117"/>
      <c r="C515" s="118"/>
      <c r="D515" s="118"/>
    </row>
    <row r="516" spans="2:4">
      <c r="B516" s="117"/>
      <c r="C516" s="118"/>
      <c r="D516" s="118"/>
    </row>
    <row r="517" spans="2:4">
      <c r="B517" s="117"/>
      <c r="C517" s="118"/>
      <c r="D517" s="118"/>
    </row>
    <row r="518" spans="2:4">
      <c r="B518" s="117"/>
      <c r="C518" s="118"/>
      <c r="D518" s="118"/>
    </row>
    <row r="519" spans="2:4">
      <c r="B519" s="117"/>
      <c r="C519" s="118"/>
      <c r="D519" s="118"/>
    </row>
    <row r="520" spans="2:4">
      <c r="B520" s="117"/>
      <c r="C520" s="118"/>
      <c r="D520" s="118"/>
    </row>
    <row r="521" spans="2:4">
      <c r="B521" s="117"/>
      <c r="C521" s="118"/>
      <c r="D521" s="118"/>
    </row>
    <row r="522" spans="2:4">
      <c r="B522" s="117"/>
      <c r="C522" s="118"/>
      <c r="D522" s="118"/>
    </row>
    <row r="523" spans="2:4">
      <c r="B523" s="117"/>
      <c r="C523" s="118"/>
      <c r="D523" s="118"/>
    </row>
    <row r="524" spans="2:4">
      <c r="B524" s="117"/>
      <c r="C524" s="118"/>
      <c r="D524" s="118"/>
    </row>
    <row r="525" spans="2:4">
      <c r="B525" s="117"/>
      <c r="C525" s="118"/>
      <c r="D525" s="118"/>
    </row>
    <row r="526" spans="2:4">
      <c r="B526" s="117"/>
      <c r="C526" s="118"/>
      <c r="D526" s="118"/>
    </row>
    <row r="527" spans="2:4">
      <c r="B527" s="117"/>
      <c r="C527" s="118"/>
      <c r="D527" s="118"/>
    </row>
    <row r="528" spans="2:4">
      <c r="B528" s="117"/>
      <c r="C528" s="118"/>
      <c r="D528" s="118"/>
    </row>
    <row r="529" spans="2:4">
      <c r="B529" s="117"/>
      <c r="C529" s="118"/>
      <c r="D529" s="118"/>
    </row>
    <row r="530" spans="2:4">
      <c r="B530" s="117"/>
      <c r="C530" s="118"/>
      <c r="D530" s="118"/>
    </row>
    <row r="531" spans="2:4">
      <c r="B531" s="117"/>
      <c r="C531" s="118"/>
      <c r="D531" s="118"/>
    </row>
    <row r="532" spans="2:4">
      <c r="B532" s="117"/>
      <c r="C532" s="118"/>
      <c r="D532" s="118"/>
    </row>
    <row r="533" spans="2:4">
      <c r="B533" s="117"/>
      <c r="C533" s="118"/>
      <c r="D533" s="118"/>
    </row>
    <row r="534" spans="2:4">
      <c r="B534" s="117"/>
      <c r="C534" s="118"/>
      <c r="D534" s="118"/>
    </row>
    <row r="535" spans="2:4">
      <c r="B535" s="117"/>
      <c r="C535" s="118"/>
      <c r="D535" s="118"/>
    </row>
    <row r="536" spans="2:4">
      <c r="B536" s="117"/>
      <c r="C536" s="118"/>
      <c r="D536" s="118"/>
    </row>
    <row r="537" spans="2:4">
      <c r="B537" s="117"/>
      <c r="C537" s="118"/>
      <c r="D537" s="118"/>
    </row>
    <row r="538" spans="2:4">
      <c r="B538" s="117"/>
      <c r="C538" s="118"/>
      <c r="D538" s="118"/>
    </row>
    <row r="539" spans="2:4">
      <c r="B539" s="117"/>
      <c r="C539" s="118"/>
      <c r="D539" s="118"/>
    </row>
    <row r="540" spans="2:4">
      <c r="B540" s="117"/>
      <c r="C540" s="118"/>
      <c r="D540" s="118"/>
    </row>
    <row r="541" spans="2:4">
      <c r="B541" s="117"/>
      <c r="C541" s="118"/>
      <c r="D541" s="118"/>
    </row>
    <row r="542" spans="2:4">
      <c r="B542" s="117"/>
      <c r="C542" s="118"/>
      <c r="D542" s="118"/>
    </row>
    <row r="543" spans="2:4">
      <c r="B543" s="117"/>
      <c r="C543" s="118"/>
      <c r="D543" s="118"/>
    </row>
    <row r="544" spans="2:4">
      <c r="B544" s="117"/>
      <c r="C544" s="118"/>
      <c r="D544" s="118"/>
    </row>
    <row r="545" spans="2:4">
      <c r="B545" s="117"/>
      <c r="C545" s="118"/>
      <c r="D545" s="118"/>
    </row>
    <row r="546" spans="2:4">
      <c r="B546" s="117"/>
      <c r="C546" s="118"/>
      <c r="D546" s="118"/>
    </row>
    <row r="547" spans="2:4">
      <c r="B547" s="117"/>
      <c r="C547" s="118"/>
      <c r="D547" s="118"/>
    </row>
    <row r="548" spans="2:4">
      <c r="B548" s="117"/>
      <c r="C548" s="118"/>
      <c r="D548" s="118"/>
    </row>
    <row r="549" spans="2:4">
      <c r="B549" s="117"/>
      <c r="C549" s="118"/>
      <c r="D549" s="118"/>
    </row>
    <row r="550" spans="2:4">
      <c r="B550" s="117"/>
      <c r="C550" s="118"/>
      <c r="D550" s="118"/>
    </row>
    <row r="551" spans="2:4">
      <c r="B551" s="117"/>
      <c r="C551" s="118"/>
      <c r="D551" s="118"/>
    </row>
    <row r="552" spans="2:4">
      <c r="B552" s="117"/>
      <c r="C552" s="118"/>
      <c r="D552" s="118"/>
    </row>
    <row r="553" spans="2:4">
      <c r="B553" s="117"/>
      <c r="C553" s="118"/>
      <c r="D553" s="118"/>
    </row>
    <row r="554" spans="2:4">
      <c r="B554" s="117"/>
      <c r="C554" s="118"/>
      <c r="D554" s="118"/>
    </row>
    <row r="555" spans="2:4">
      <c r="B555" s="117"/>
      <c r="C555" s="118"/>
      <c r="D555" s="118"/>
    </row>
    <row r="556" spans="2:4">
      <c r="B556" s="117"/>
      <c r="C556" s="118"/>
      <c r="D556" s="118"/>
    </row>
    <row r="557" spans="2:4">
      <c r="B557" s="117"/>
      <c r="C557" s="118"/>
      <c r="D557" s="118"/>
    </row>
    <row r="558" spans="2:4">
      <c r="B558" s="117"/>
      <c r="C558" s="118"/>
      <c r="D558" s="118"/>
    </row>
    <row r="559" spans="2:4">
      <c r="B559" s="117"/>
      <c r="C559" s="118"/>
      <c r="D559" s="118"/>
    </row>
    <row r="560" spans="2:4">
      <c r="B560" s="117"/>
      <c r="C560" s="118"/>
      <c r="D560" s="118"/>
    </row>
    <row r="561" spans="2:4">
      <c r="B561" s="117"/>
      <c r="C561" s="118"/>
      <c r="D561" s="118"/>
    </row>
    <row r="562" spans="2:4">
      <c r="B562" s="117"/>
      <c r="C562" s="118"/>
      <c r="D562" s="118"/>
    </row>
    <row r="563" spans="2:4">
      <c r="B563" s="117"/>
      <c r="C563" s="118"/>
      <c r="D563" s="118"/>
    </row>
    <row r="564" spans="2:4">
      <c r="B564" s="117"/>
      <c r="C564" s="118"/>
      <c r="D564" s="118"/>
    </row>
    <row r="565" spans="2:4">
      <c r="B565" s="117"/>
      <c r="C565" s="118"/>
      <c r="D565" s="118"/>
    </row>
    <row r="566" spans="2:4">
      <c r="B566" s="117"/>
      <c r="C566" s="118"/>
      <c r="D566" s="118"/>
    </row>
    <row r="567" spans="2:4">
      <c r="B567" s="117"/>
      <c r="C567" s="118"/>
      <c r="D567" s="118"/>
    </row>
    <row r="568" spans="2:4">
      <c r="B568" s="117"/>
      <c r="C568" s="118"/>
      <c r="D568" s="118"/>
    </row>
    <row r="569" spans="2:4">
      <c r="B569" s="117"/>
      <c r="C569" s="118"/>
      <c r="D569" s="118"/>
    </row>
    <row r="570" spans="2:4">
      <c r="B570" s="117"/>
      <c r="C570" s="118"/>
      <c r="D570" s="118"/>
    </row>
    <row r="571" spans="2:4">
      <c r="B571" s="117"/>
      <c r="C571" s="118"/>
      <c r="D571" s="118"/>
    </row>
    <row r="572" spans="2:4">
      <c r="B572" s="117"/>
      <c r="C572" s="118"/>
      <c r="D572" s="118"/>
    </row>
    <row r="573" spans="2:4">
      <c r="B573" s="117"/>
      <c r="C573" s="118"/>
      <c r="D573" s="118"/>
    </row>
    <row r="574" spans="2:4">
      <c r="B574" s="117"/>
      <c r="C574" s="118"/>
      <c r="D574" s="118"/>
    </row>
    <row r="575" spans="2:4">
      <c r="B575" s="117"/>
      <c r="C575" s="118"/>
      <c r="D575" s="118"/>
    </row>
    <row r="576" spans="2:4">
      <c r="B576" s="117"/>
      <c r="C576" s="118"/>
      <c r="D576" s="118"/>
    </row>
    <row r="577" spans="2:4">
      <c r="B577" s="117"/>
      <c r="C577" s="118"/>
      <c r="D577" s="118"/>
    </row>
    <row r="578" spans="2:4">
      <c r="B578" s="117"/>
      <c r="C578" s="118"/>
      <c r="D578" s="118"/>
    </row>
    <row r="579" spans="2:4">
      <c r="B579" s="117"/>
      <c r="C579" s="118"/>
      <c r="D579" s="118"/>
    </row>
    <row r="580" spans="2:4">
      <c r="B580" s="117"/>
      <c r="C580" s="118"/>
      <c r="D580" s="118"/>
    </row>
    <row r="581" spans="2:4">
      <c r="B581" s="117"/>
      <c r="C581" s="118"/>
      <c r="D581" s="118"/>
    </row>
    <row r="582" spans="2:4">
      <c r="B582" s="117"/>
      <c r="C582" s="118"/>
      <c r="D582" s="118"/>
    </row>
    <row r="583" spans="2:4">
      <c r="B583" s="117"/>
      <c r="C583" s="118"/>
      <c r="D583" s="118"/>
    </row>
    <row r="584" spans="2:4">
      <c r="B584" s="117"/>
      <c r="C584" s="118"/>
      <c r="D584" s="118"/>
    </row>
    <row r="585" spans="2:4">
      <c r="B585" s="117"/>
      <c r="C585" s="118"/>
      <c r="D585" s="118"/>
    </row>
    <row r="586" spans="2:4">
      <c r="B586" s="117"/>
      <c r="C586" s="118"/>
      <c r="D586" s="118"/>
    </row>
    <row r="587" spans="2:4">
      <c r="B587" s="117"/>
      <c r="C587" s="118"/>
      <c r="D587" s="118"/>
    </row>
    <row r="588" spans="2:4">
      <c r="B588" s="117"/>
      <c r="C588" s="118"/>
      <c r="D588" s="118"/>
    </row>
    <row r="589" spans="2:4">
      <c r="B589" s="117"/>
      <c r="C589" s="118"/>
      <c r="D589" s="118"/>
    </row>
    <row r="590" spans="2:4">
      <c r="B590" s="117"/>
      <c r="C590" s="118"/>
      <c r="D590" s="118"/>
    </row>
    <row r="591" spans="2:4">
      <c r="B591" s="117"/>
      <c r="C591" s="118"/>
      <c r="D591" s="118"/>
    </row>
    <row r="592" spans="2:4">
      <c r="B592" s="117"/>
      <c r="C592" s="118"/>
      <c r="D592" s="118"/>
    </row>
    <row r="593" spans="2:4">
      <c r="B593" s="117"/>
      <c r="C593" s="118"/>
      <c r="D593" s="118"/>
    </row>
    <row r="594" spans="2:4">
      <c r="B594" s="117"/>
      <c r="C594" s="118"/>
      <c r="D594" s="118"/>
    </row>
    <row r="595" spans="2:4">
      <c r="B595" s="117"/>
      <c r="C595" s="118"/>
      <c r="D595" s="118"/>
    </row>
    <row r="596" spans="2:4">
      <c r="B596" s="117"/>
      <c r="C596" s="118"/>
      <c r="D596" s="118"/>
    </row>
    <row r="597" spans="2:4">
      <c r="B597" s="117"/>
      <c r="C597" s="118"/>
      <c r="D597" s="118"/>
    </row>
    <row r="598" spans="2:4">
      <c r="B598" s="117"/>
      <c r="C598" s="118"/>
      <c r="D598" s="118"/>
    </row>
    <row r="599" spans="2:4">
      <c r="B599" s="117"/>
      <c r="C599" s="118"/>
      <c r="D599" s="118"/>
    </row>
    <row r="600" spans="2:4">
      <c r="B600" s="117"/>
      <c r="C600" s="118"/>
      <c r="D600" s="118"/>
    </row>
    <row r="601" spans="2:4">
      <c r="B601" s="117"/>
      <c r="C601" s="118"/>
      <c r="D601" s="118"/>
    </row>
    <row r="602" spans="2:4">
      <c r="B602" s="117"/>
      <c r="C602" s="118"/>
      <c r="D602" s="118"/>
    </row>
    <row r="603" spans="2:4">
      <c r="B603" s="117"/>
      <c r="C603" s="118"/>
      <c r="D603" s="118"/>
    </row>
    <row r="604" spans="2:4">
      <c r="B604" s="117"/>
      <c r="C604" s="118"/>
      <c r="D604" s="118"/>
    </row>
    <row r="605" spans="2:4">
      <c r="B605" s="117"/>
      <c r="C605" s="118"/>
      <c r="D605" s="118"/>
    </row>
    <row r="606" spans="2:4">
      <c r="B606" s="117"/>
      <c r="C606" s="118"/>
      <c r="D606" s="118"/>
    </row>
    <row r="607" spans="2:4">
      <c r="B607" s="117"/>
      <c r="C607" s="118"/>
      <c r="D607" s="118"/>
    </row>
    <row r="608" spans="2:4">
      <c r="B608" s="117"/>
      <c r="C608" s="118"/>
      <c r="D608" s="118"/>
    </row>
    <row r="609" spans="2:4">
      <c r="B609" s="117"/>
      <c r="C609" s="118"/>
      <c r="D609" s="118"/>
    </row>
    <row r="610" spans="2:4">
      <c r="B610" s="117"/>
      <c r="C610" s="118"/>
      <c r="D610" s="118"/>
    </row>
    <row r="611" spans="2:4">
      <c r="B611" s="117"/>
      <c r="C611" s="118"/>
      <c r="D611" s="118"/>
    </row>
    <row r="612" spans="2:4">
      <c r="B612" s="117"/>
      <c r="C612" s="118"/>
      <c r="D612" s="118"/>
    </row>
    <row r="613" spans="2:4">
      <c r="B613" s="117"/>
      <c r="C613" s="118"/>
      <c r="D613" s="118"/>
    </row>
    <row r="614" spans="2:4">
      <c r="B614" s="117"/>
      <c r="C614" s="118"/>
      <c r="D614" s="118"/>
    </row>
    <row r="615" spans="2:4">
      <c r="B615" s="117"/>
      <c r="C615" s="118"/>
      <c r="D615" s="118"/>
    </row>
    <row r="616" spans="2:4">
      <c r="B616" s="117"/>
      <c r="C616" s="118"/>
      <c r="D616" s="118"/>
    </row>
    <row r="617" spans="2:4">
      <c r="B617" s="117"/>
      <c r="C617" s="118"/>
      <c r="D617" s="118"/>
    </row>
    <row r="618" spans="2:4">
      <c r="B618" s="117"/>
      <c r="C618" s="118"/>
      <c r="D618" s="118"/>
    </row>
    <row r="619" spans="2:4">
      <c r="B619" s="117"/>
      <c r="C619" s="118"/>
      <c r="D619" s="118"/>
    </row>
    <row r="620" spans="2:4">
      <c r="B620" s="117"/>
      <c r="C620" s="118"/>
      <c r="D620" s="118"/>
    </row>
    <row r="621" spans="2:4">
      <c r="B621" s="117"/>
      <c r="C621" s="118"/>
      <c r="D621" s="118"/>
    </row>
    <row r="622" spans="2:4">
      <c r="B622" s="117"/>
      <c r="C622" s="118"/>
      <c r="D622" s="118"/>
    </row>
    <row r="623" spans="2:4">
      <c r="B623" s="117"/>
      <c r="C623" s="118"/>
      <c r="D623" s="118"/>
    </row>
    <row r="624" spans="2:4">
      <c r="B624" s="117"/>
      <c r="C624" s="118"/>
      <c r="D624" s="118"/>
    </row>
    <row r="625" spans="2:4">
      <c r="B625" s="117"/>
      <c r="C625" s="118"/>
      <c r="D625" s="118"/>
    </row>
    <row r="626" spans="2:4">
      <c r="B626" s="117"/>
      <c r="C626" s="118"/>
      <c r="D626" s="118"/>
    </row>
    <row r="627" spans="2:4">
      <c r="B627" s="117"/>
      <c r="C627" s="118"/>
      <c r="D627" s="118"/>
    </row>
    <row r="628" spans="2:4">
      <c r="B628" s="117"/>
      <c r="C628" s="118"/>
      <c r="D628" s="118"/>
    </row>
    <row r="629" spans="2:4">
      <c r="B629" s="117"/>
      <c r="C629" s="118"/>
      <c r="D629" s="118"/>
    </row>
    <row r="630" spans="2:4">
      <c r="B630" s="117"/>
      <c r="C630" s="118"/>
      <c r="D630" s="118"/>
    </row>
    <row r="631" spans="2:4">
      <c r="B631" s="117"/>
      <c r="C631" s="118"/>
      <c r="D631" s="118"/>
    </row>
    <row r="632" spans="2:4">
      <c r="B632" s="117"/>
      <c r="C632" s="118"/>
      <c r="D632" s="118"/>
    </row>
    <row r="633" spans="2:4">
      <c r="B633" s="117"/>
      <c r="C633" s="118"/>
      <c r="D633" s="118"/>
    </row>
    <row r="634" spans="2:4">
      <c r="B634" s="117"/>
      <c r="C634" s="118"/>
      <c r="D634" s="118"/>
    </row>
    <row r="635" spans="2:4">
      <c r="B635" s="117"/>
      <c r="C635" s="118"/>
      <c r="D635" s="118"/>
    </row>
    <row r="636" spans="2:4">
      <c r="B636" s="117"/>
      <c r="C636" s="118"/>
      <c r="D636" s="118"/>
    </row>
    <row r="637" spans="2:4">
      <c r="B637" s="117"/>
      <c r="C637" s="118"/>
      <c r="D637" s="118"/>
    </row>
    <row r="638" spans="2:4">
      <c r="B638" s="117"/>
      <c r="C638" s="118"/>
      <c r="D638" s="118"/>
    </row>
    <row r="639" spans="2:4">
      <c r="B639" s="117"/>
      <c r="C639" s="118"/>
      <c r="D639" s="118"/>
    </row>
    <row r="640" spans="2:4">
      <c r="B640" s="117"/>
      <c r="C640" s="118"/>
      <c r="D640" s="118"/>
    </row>
    <row r="641" spans="2:4">
      <c r="B641" s="117"/>
      <c r="C641" s="118"/>
      <c r="D641" s="118"/>
    </row>
    <row r="642" spans="2:4">
      <c r="B642" s="117"/>
      <c r="C642" s="118"/>
      <c r="D642" s="118"/>
    </row>
    <row r="643" spans="2:4">
      <c r="B643" s="117"/>
      <c r="C643" s="118"/>
      <c r="D643" s="118"/>
    </row>
    <row r="644" spans="2:4">
      <c r="B644" s="117"/>
      <c r="C644" s="118"/>
      <c r="D644" s="118"/>
    </row>
    <row r="645" spans="2:4">
      <c r="B645" s="117"/>
      <c r="C645" s="118"/>
      <c r="D645" s="118"/>
    </row>
    <row r="646" spans="2:4">
      <c r="B646" s="117"/>
      <c r="C646" s="118"/>
      <c r="D646" s="118"/>
    </row>
    <row r="647" spans="2:4">
      <c r="B647" s="117"/>
      <c r="C647" s="118"/>
      <c r="D647" s="118"/>
    </row>
    <row r="648" spans="2:4">
      <c r="B648" s="117"/>
      <c r="C648" s="118"/>
      <c r="D648" s="118"/>
    </row>
    <row r="649" spans="2:4">
      <c r="B649" s="117"/>
      <c r="C649" s="118"/>
      <c r="D649" s="118"/>
    </row>
    <row r="650" spans="2:4">
      <c r="B650" s="117"/>
      <c r="C650" s="118"/>
      <c r="D650" s="118"/>
    </row>
    <row r="651" spans="2:4">
      <c r="B651" s="117"/>
      <c r="C651" s="118"/>
      <c r="D651" s="118"/>
    </row>
    <row r="652" spans="2:4">
      <c r="B652" s="117"/>
      <c r="C652" s="118"/>
      <c r="D652" s="118"/>
    </row>
    <row r="653" spans="2:4">
      <c r="B653" s="117"/>
      <c r="C653" s="118"/>
      <c r="D653" s="118"/>
    </row>
    <row r="654" spans="2:4">
      <c r="B654" s="117"/>
      <c r="C654" s="118"/>
      <c r="D654" s="118"/>
    </row>
    <row r="655" spans="2:4">
      <c r="B655" s="117"/>
      <c r="C655" s="118"/>
      <c r="D655" s="118"/>
    </row>
    <row r="656" spans="2:4">
      <c r="B656" s="117"/>
      <c r="C656" s="118"/>
      <c r="D656" s="118"/>
    </row>
    <row r="657" spans="2:4">
      <c r="B657" s="117"/>
      <c r="C657" s="118"/>
      <c r="D657" s="118"/>
    </row>
    <row r="658" spans="2:4">
      <c r="B658" s="117"/>
      <c r="C658" s="118"/>
      <c r="D658" s="118"/>
    </row>
    <row r="659" spans="2:4">
      <c r="B659" s="117"/>
      <c r="C659" s="118"/>
      <c r="D659" s="118"/>
    </row>
    <row r="660" spans="2:4">
      <c r="B660" s="117"/>
      <c r="C660" s="118"/>
      <c r="D660" s="118"/>
    </row>
    <row r="661" spans="2:4">
      <c r="B661" s="117"/>
      <c r="C661" s="118"/>
      <c r="D661" s="118"/>
    </row>
    <row r="662" spans="2:4">
      <c r="B662" s="117"/>
      <c r="C662" s="118"/>
      <c r="D662" s="118"/>
    </row>
    <row r="663" spans="2:4">
      <c r="B663" s="117"/>
      <c r="C663" s="118"/>
      <c r="D663" s="118"/>
    </row>
    <row r="664" spans="2:4">
      <c r="B664" s="117"/>
      <c r="C664" s="118"/>
      <c r="D664" s="118"/>
    </row>
    <row r="665" spans="2:4">
      <c r="B665" s="117"/>
      <c r="C665" s="118"/>
      <c r="D665" s="118"/>
    </row>
    <row r="666" spans="2:4">
      <c r="B666" s="117"/>
      <c r="C666" s="118"/>
      <c r="D666" s="118"/>
    </row>
    <row r="667" spans="2:4">
      <c r="B667" s="117"/>
      <c r="C667" s="118"/>
      <c r="D667" s="118"/>
    </row>
    <row r="668" spans="2:4">
      <c r="B668" s="117"/>
      <c r="C668" s="118"/>
      <c r="D668" s="118"/>
    </row>
    <row r="669" spans="2:4">
      <c r="B669" s="117"/>
      <c r="C669" s="118"/>
      <c r="D669" s="118"/>
    </row>
    <row r="670" spans="2:4">
      <c r="B670" s="117"/>
      <c r="C670" s="118"/>
      <c r="D670" s="118"/>
    </row>
    <row r="671" spans="2:4">
      <c r="B671" s="117"/>
      <c r="C671" s="118"/>
      <c r="D671" s="118"/>
    </row>
    <row r="672" spans="2:4">
      <c r="B672" s="117"/>
      <c r="C672" s="118"/>
      <c r="D672" s="118"/>
    </row>
    <row r="673" spans="2:4">
      <c r="B673" s="117"/>
      <c r="C673" s="118"/>
      <c r="D673" s="118"/>
    </row>
    <row r="674" spans="2:4">
      <c r="B674" s="117"/>
      <c r="C674" s="118"/>
      <c r="D674" s="118"/>
    </row>
    <row r="675" spans="2:4">
      <c r="B675" s="117"/>
      <c r="C675" s="118"/>
      <c r="D675" s="118"/>
    </row>
    <row r="676" spans="2:4">
      <c r="B676" s="117"/>
      <c r="C676" s="118"/>
      <c r="D676" s="118"/>
    </row>
    <row r="677" spans="2:4">
      <c r="B677" s="117"/>
      <c r="C677" s="118"/>
      <c r="D677" s="118"/>
    </row>
    <row r="678" spans="2:4">
      <c r="B678" s="117"/>
      <c r="C678" s="118"/>
      <c r="D678" s="118"/>
    </row>
    <row r="679" spans="2:4">
      <c r="B679" s="117"/>
      <c r="C679" s="118"/>
      <c r="D679" s="118"/>
    </row>
    <row r="680" spans="2:4">
      <c r="B680" s="117"/>
      <c r="C680" s="118"/>
      <c r="D680" s="118"/>
    </row>
    <row r="681" spans="2:4">
      <c r="B681" s="117"/>
      <c r="C681" s="118"/>
      <c r="D681" s="118"/>
    </row>
    <row r="682" spans="2:4">
      <c r="B682" s="117"/>
      <c r="C682" s="118"/>
      <c r="D682" s="118"/>
    </row>
    <row r="683" spans="2:4">
      <c r="B683" s="117"/>
      <c r="C683" s="118"/>
      <c r="D683" s="118"/>
    </row>
    <row r="684" spans="2:4">
      <c r="B684" s="117"/>
      <c r="C684" s="118"/>
      <c r="D684" s="118"/>
    </row>
    <row r="685" spans="2:4">
      <c r="B685" s="117"/>
      <c r="C685" s="118"/>
      <c r="D685" s="118"/>
    </row>
    <row r="686" spans="2:4">
      <c r="B686" s="117"/>
      <c r="C686" s="118"/>
      <c r="D686" s="118"/>
    </row>
    <row r="687" spans="2:4">
      <c r="B687" s="117"/>
      <c r="C687" s="118"/>
      <c r="D687" s="118"/>
    </row>
    <row r="688" spans="2:4">
      <c r="B688" s="117"/>
      <c r="C688" s="118"/>
      <c r="D688" s="118"/>
    </row>
    <row r="689" spans="2:4">
      <c r="B689" s="117"/>
      <c r="C689" s="118"/>
      <c r="D689" s="118"/>
    </row>
    <row r="690" spans="2:4">
      <c r="B690" s="117"/>
      <c r="C690" s="118"/>
      <c r="D690" s="118"/>
    </row>
    <row r="691" spans="2:4">
      <c r="B691" s="117"/>
      <c r="C691" s="118"/>
      <c r="D691" s="118"/>
    </row>
    <row r="692" spans="2:4">
      <c r="B692" s="117"/>
      <c r="C692" s="118"/>
      <c r="D692" s="118"/>
    </row>
    <row r="693" spans="2:4">
      <c r="B693" s="117"/>
      <c r="C693" s="118"/>
      <c r="D693" s="118"/>
    </row>
    <row r="694" spans="2:4">
      <c r="B694" s="117"/>
      <c r="C694" s="118"/>
      <c r="D694" s="118"/>
    </row>
    <row r="695" spans="2:4">
      <c r="B695" s="117"/>
      <c r="C695" s="118"/>
      <c r="D695" s="118"/>
    </row>
    <row r="696" spans="2:4">
      <c r="B696" s="117"/>
      <c r="C696" s="118"/>
      <c r="D696" s="118"/>
    </row>
    <row r="697" spans="2:4">
      <c r="B697" s="117"/>
      <c r="C697" s="118"/>
      <c r="D697" s="118"/>
    </row>
    <row r="698" spans="2:4">
      <c r="B698" s="117"/>
      <c r="C698" s="118"/>
      <c r="D698" s="118"/>
    </row>
    <row r="699" spans="2:4">
      <c r="B699" s="117"/>
      <c r="C699" s="118"/>
      <c r="D699" s="118"/>
    </row>
    <row r="700" spans="2:4">
      <c r="B700" s="117"/>
      <c r="C700" s="118"/>
      <c r="D700" s="118"/>
    </row>
    <row r="701" spans="2:4">
      <c r="B701" s="117"/>
      <c r="C701" s="118"/>
      <c r="D701" s="118"/>
    </row>
    <row r="702" spans="2:4">
      <c r="B702" s="117"/>
      <c r="C702" s="118"/>
      <c r="D702" s="118"/>
    </row>
    <row r="703" spans="2:4">
      <c r="B703" s="117"/>
      <c r="C703" s="118"/>
      <c r="D703" s="118"/>
    </row>
    <row r="704" spans="2:4">
      <c r="B704" s="117"/>
      <c r="C704" s="118"/>
      <c r="D704" s="118"/>
    </row>
    <row r="705" spans="2:4">
      <c r="B705" s="117"/>
      <c r="C705" s="118"/>
      <c r="D705" s="118"/>
    </row>
    <row r="706" spans="2:4">
      <c r="B706" s="117"/>
      <c r="C706" s="118"/>
      <c r="D706" s="118"/>
    </row>
    <row r="707" spans="2:4">
      <c r="B707" s="117"/>
      <c r="C707" s="118"/>
      <c r="D707" s="118"/>
    </row>
    <row r="708" spans="2:4">
      <c r="B708" s="117"/>
      <c r="C708" s="118"/>
      <c r="D708" s="118"/>
    </row>
    <row r="709" spans="2:4">
      <c r="B709" s="117"/>
      <c r="C709" s="118"/>
      <c r="D709" s="118"/>
    </row>
    <row r="710" spans="2:4">
      <c r="B710" s="117"/>
      <c r="C710" s="118"/>
      <c r="D710" s="118"/>
    </row>
    <row r="711" spans="2:4">
      <c r="B711" s="117"/>
      <c r="C711" s="118"/>
      <c r="D711" s="118"/>
    </row>
    <row r="712" spans="2:4">
      <c r="B712" s="117"/>
      <c r="C712" s="118"/>
      <c r="D712" s="118"/>
    </row>
    <row r="713" spans="2:4">
      <c r="B713" s="117"/>
      <c r="C713" s="118"/>
      <c r="D713" s="118"/>
    </row>
    <row r="714" spans="2:4">
      <c r="B714" s="117"/>
      <c r="C714" s="118"/>
      <c r="D714" s="118"/>
    </row>
    <row r="715" spans="2:4">
      <c r="B715" s="117"/>
      <c r="C715" s="118"/>
      <c r="D715" s="118"/>
    </row>
    <row r="716" spans="2:4">
      <c r="B716" s="117"/>
      <c r="C716" s="118"/>
      <c r="D716" s="118"/>
    </row>
    <row r="717" spans="2:4">
      <c r="B717" s="117"/>
      <c r="C717" s="118"/>
      <c r="D717" s="118"/>
    </row>
    <row r="718" spans="2:4">
      <c r="B718" s="117"/>
      <c r="C718" s="118"/>
      <c r="D718" s="118"/>
    </row>
    <row r="719" spans="2:4">
      <c r="B719" s="117"/>
      <c r="C719" s="118"/>
      <c r="D719" s="118"/>
    </row>
    <row r="720" spans="2:4">
      <c r="B720" s="117"/>
      <c r="C720" s="118"/>
      <c r="D720" s="118"/>
    </row>
    <row r="721" spans="2:4">
      <c r="B721" s="117"/>
      <c r="C721" s="118"/>
      <c r="D721" s="118"/>
    </row>
    <row r="722" spans="2:4">
      <c r="B722" s="117"/>
      <c r="C722" s="118"/>
      <c r="D722" s="118"/>
    </row>
    <row r="723" spans="2:4">
      <c r="B723" s="117"/>
      <c r="C723" s="118"/>
      <c r="D723" s="118"/>
    </row>
    <row r="724" spans="2:4">
      <c r="B724" s="117"/>
      <c r="C724" s="118"/>
      <c r="D724" s="118"/>
    </row>
    <row r="725" spans="2:4">
      <c r="B725" s="117"/>
      <c r="C725" s="118"/>
      <c r="D725" s="118"/>
    </row>
    <row r="726" spans="2:4">
      <c r="B726" s="117"/>
      <c r="C726" s="118"/>
      <c r="D726" s="118"/>
    </row>
    <row r="727" spans="2:4">
      <c r="B727" s="117"/>
      <c r="C727" s="118"/>
      <c r="D727" s="118"/>
    </row>
    <row r="728" spans="2:4">
      <c r="B728" s="117"/>
      <c r="C728" s="118"/>
      <c r="D728" s="118"/>
    </row>
    <row r="729" spans="2:4">
      <c r="B729" s="117"/>
      <c r="C729" s="118"/>
      <c r="D729" s="118"/>
    </row>
    <row r="730" spans="2:4">
      <c r="B730" s="117"/>
      <c r="C730" s="118"/>
      <c r="D730" s="118"/>
    </row>
    <row r="731" spans="2:4">
      <c r="B731" s="117"/>
      <c r="C731" s="118"/>
      <c r="D731" s="118"/>
    </row>
    <row r="732" spans="2:4">
      <c r="B732" s="117"/>
      <c r="C732" s="118"/>
      <c r="D732" s="118"/>
    </row>
    <row r="733" spans="2:4">
      <c r="B733" s="117"/>
      <c r="C733" s="118"/>
      <c r="D733" s="118"/>
    </row>
    <row r="734" spans="2:4">
      <c r="B734" s="117"/>
      <c r="C734" s="118"/>
      <c r="D734" s="118"/>
    </row>
    <row r="735" spans="2:4">
      <c r="B735" s="117"/>
      <c r="C735" s="118"/>
      <c r="D735" s="118"/>
    </row>
    <row r="736" spans="2:4">
      <c r="B736" s="117"/>
      <c r="C736" s="118"/>
      <c r="D736" s="118"/>
    </row>
    <row r="737" spans="2:4">
      <c r="B737" s="117"/>
      <c r="C737" s="118"/>
      <c r="D737" s="118"/>
    </row>
    <row r="738" spans="2:4">
      <c r="B738" s="117"/>
      <c r="C738" s="118"/>
      <c r="D738" s="118"/>
    </row>
    <row r="739" spans="2:4">
      <c r="B739" s="117"/>
      <c r="C739" s="118"/>
      <c r="D739" s="118"/>
    </row>
    <row r="740" spans="2:4">
      <c r="B740" s="117"/>
      <c r="C740" s="118"/>
      <c r="D740" s="118"/>
    </row>
    <row r="741" spans="2:4">
      <c r="B741" s="117"/>
      <c r="C741" s="118"/>
      <c r="D741" s="118"/>
    </row>
    <row r="742" spans="2:4">
      <c r="B742" s="117"/>
      <c r="C742" s="118"/>
      <c r="D742" s="118"/>
    </row>
    <row r="743" spans="2:4">
      <c r="B743" s="117"/>
      <c r="C743" s="118"/>
      <c r="D743" s="118"/>
    </row>
    <row r="744" spans="2:4">
      <c r="B744" s="117"/>
      <c r="C744" s="118"/>
      <c r="D744" s="118"/>
    </row>
    <row r="745" spans="2:4">
      <c r="B745" s="117"/>
      <c r="C745" s="118"/>
      <c r="D745" s="118"/>
    </row>
    <row r="746" spans="2:4">
      <c r="B746" s="117"/>
      <c r="C746" s="118"/>
      <c r="D746" s="118"/>
    </row>
    <row r="747" spans="2:4">
      <c r="B747" s="117"/>
      <c r="C747" s="118"/>
      <c r="D747" s="118"/>
    </row>
    <row r="748" spans="2:4">
      <c r="B748" s="117"/>
      <c r="C748" s="118"/>
      <c r="D748" s="118"/>
    </row>
    <row r="749" spans="2:4">
      <c r="B749" s="117"/>
      <c r="C749" s="118"/>
      <c r="D749" s="118"/>
    </row>
    <row r="750" spans="2:4">
      <c r="B750" s="117"/>
      <c r="C750" s="118"/>
      <c r="D750" s="118"/>
    </row>
    <row r="751" spans="2:4">
      <c r="B751" s="117"/>
      <c r="C751" s="118"/>
      <c r="D751" s="118"/>
    </row>
    <row r="752" spans="2:4">
      <c r="B752" s="117"/>
      <c r="C752" s="118"/>
      <c r="D752" s="118"/>
    </row>
    <row r="753" spans="2:4">
      <c r="B753" s="117"/>
      <c r="C753" s="118"/>
      <c r="D753" s="118"/>
    </row>
    <row r="754" spans="2:4">
      <c r="B754" s="117"/>
      <c r="C754" s="118"/>
      <c r="D754" s="118"/>
    </row>
    <row r="755" spans="2:4">
      <c r="B755" s="117"/>
      <c r="C755" s="118"/>
      <c r="D755" s="118"/>
    </row>
    <row r="756" spans="2:4">
      <c r="B756" s="117"/>
      <c r="C756" s="118"/>
      <c r="D756" s="118"/>
    </row>
    <row r="757" spans="2:4">
      <c r="B757" s="117"/>
      <c r="C757" s="118"/>
      <c r="D757" s="118"/>
    </row>
    <row r="758" spans="2:4">
      <c r="B758" s="117"/>
      <c r="C758" s="118"/>
      <c r="D758" s="118"/>
    </row>
    <row r="759" spans="2:4">
      <c r="B759" s="117"/>
      <c r="C759" s="118"/>
      <c r="D759" s="118"/>
    </row>
    <row r="760" spans="2:4">
      <c r="B760" s="117"/>
      <c r="C760" s="118"/>
      <c r="D760" s="118"/>
    </row>
    <row r="761" spans="2:4">
      <c r="B761" s="117"/>
      <c r="C761" s="118"/>
      <c r="D761" s="118"/>
    </row>
    <row r="762" spans="2:4">
      <c r="B762" s="117"/>
      <c r="C762" s="118"/>
      <c r="D762" s="118"/>
    </row>
    <row r="763" spans="2:4">
      <c r="B763" s="117"/>
      <c r="C763" s="118"/>
      <c r="D763" s="118"/>
    </row>
    <row r="764" spans="2:4">
      <c r="B764" s="117"/>
      <c r="C764" s="118"/>
      <c r="D764" s="118"/>
    </row>
    <row r="765" spans="2:4">
      <c r="B765" s="117"/>
      <c r="C765" s="118"/>
      <c r="D765" s="118"/>
    </row>
    <row r="766" spans="2:4">
      <c r="B766" s="117"/>
      <c r="C766" s="118"/>
      <c r="D766" s="118"/>
    </row>
    <row r="767" spans="2:4">
      <c r="B767" s="117"/>
      <c r="C767" s="118"/>
      <c r="D767" s="118"/>
    </row>
    <row r="768" spans="2:4">
      <c r="B768" s="117"/>
      <c r="C768" s="118"/>
      <c r="D768" s="118"/>
    </row>
    <row r="769" spans="2:4">
      <c r="B769" s="117"/>
      <c r="C769" s="118"/>
      <c r="D769" s="118"/>
    </row>
    <row r="770" spans="2:4">
      <c r="B770" s="117"/>
      <c r="C770" s="118"/>
      <c r="D770" s="118"/>
    </row>
    <row r="771" spans="2:4">
      <c r="B771" s="117"/>
      <c r="C771" s="118"/>
      <c r="D771" s="118"/>
    </row>
    <row r="772" spans="2:4">
      <c r="B772" s="117"/>
      <c r="C772" s="118"/>
      <c r="D772" s="118"/>
    </row>
    <row r="773" spans="2:4">
      <c r="B773" s="117"/>
      <c r="C773" s="118"/>
      <c r="D773" s="118"/>
    </row>
    <row r="774" spans="2:4">
      <c r="B774" s="117"/>
      <c r="C774" s="118"/>
      <c r="D774" s="118"/>
    </row>
    <row r="775" spans="2:4">
      <c r="B775" s="117"/>
      <c r="C775" s="118"/>
      <c r="D775" s="118"/>
    </row>
    <row r="776" spans="2:4">
      <c r="B776" s="117"/>
      <c r="C776" s="118"/>
      <c r="D776" s="118"/>
    </row>
    <row r="777" spans="2:4">
      <c r="B777" s="117"/>
      <c r="C777" s="118"/>
      <c r="D777" s="118"/>
    </row>
    <row r="778" spans="2:4">
      <c r="B778" s="117"/>
      <c r="C778" s="118"/>
      <c r="D778" s="118"/>
    </row>
    <row r="779" spans="2:4">
      <c r="B779" s="117"/>
      <c r="C779" s="118"/>
      <c r="D779" s="118"/>
    </row>
    <row r="780" spans="2:4">
      <c r="B780" s="117"/>
      <c r="C780" s="118"/>
      <c r="D780" s="118"/>
    </row>
    <row r="781" spans="2:4">
      <c r="B781" s="117"/>
      <c r="C781" s="118"/>
      <c r="D781" s="118"/>
    </row>
    <row r="782" spans="2:4">
      <c r="B782" s="117"/>
      <c r="C782" s="118"/>
      <c r="D782" s="118"/>
    </row>
    <row r="783" spans="2:4">
      <c r="B783" s="117"/>
      <c r="C783" s="118"/>
      <c r="D783" s="118"/>
    </row>
    <row r="784" spans="2:4">
      <c r="B784" s="117"/>
      <c r="C784" s="118"/>
      <c r="D784" s="118"/>
    </row>
    <row r="785" spans="2:4">
      <c r="B785" s="117"/>
      <c r="C785" s="118"/>
      <c r="D785" s="118"/>
    </row>
    <row r="786" spans="2:4">
      <c r="B786" s="117"/>
      <c r="C786" s="118"/>
      <c r="D786" s="118"/>
    </row>
    <row r="787" spans="2:4">
      <c r="B787" s="117"/>
      <c r="C787" s="118"/>
      <c r="D787" s="118"/>
    </row>
    <row r="788" spans="2:4">
      <c r="B788" s="117"/>
      <c r="C788" s="118"/>
      <c r="D788" s="118"/>
    </row>
    <row r="789" spans="2:4">
      <c r="B789" s="117"/>
      <c r="C789" s="118"/>
      <c r="D789" s="118"/>
    </row>
    <row r="790" spans="2:4">
      <c r="B790" s="117"/>
      <c r="C790" s="118"/>
      <c r="D790" s="118"/>
    </row>
    <row r="791" spans="2:4">
      <c r="B791" s="117"/>
      <c r="C791" s="118"/>
      <c r="D791" s="118"/>
    </row>
    <row r="792" spans="2:4">
      <c r="B792" s="117"/>
      <c r="C792" s="118"/>
      <c r="D792" s="118"/>
    </row>
    <row r="793" spans="2:4">
      <c r="B793" s="117"/>
      <c r="C793" s="118"/>
      <c r="D793" s="118"/>
    </row>
    <row r="794" spans="2:4">
      <c r="B794" s="117"/>
      <c r="C794" s="118"/>
      <c r="D794" s="118"/>
    </row>
    <row r="795" spans="2:4">
      <c r="B795" s="117"/>
      <c r="C795" s="118"/>
      <c r="D795" s="118"/>
    </row>
    <row r="796" spans="2:4">
      <c r="B796" s="117"/>
      <c r="C796" s="118"/>
      <c r="D796" s="118"/>
    </row>
    <row r="797" spans="2:4">
      <c r="B797" s="117"/>
      <c r="C797" s="118"/>
      <c r="D797" s="118"/>
    </row>
    <row r="798" spans="2:4">
      <c r="B798" s="117"/>
      <c r="C798" s="118"/>
      <c r="D798" s="118"/>
    </row>
    <row r="799" spans="2:4">
      <c r="B799" s="117"/>
      <c r="C799" s="118"/>
      <c r="D799" s="118"/>
    </row>
    <row r="800" spans="2:4">
      <c r="B800" s="117"/>
      <c r="C800" s="118"/>
      <c r="D800" s="118"/>
    </row>
    <row r="801" spans="2:4">
      <c r="B801" s="117"/>
      <c r="C801" s="118"/>
      <c r="D801" s="118"/>
    </row>
    <row r="802" spans="2:4">
      <c r="B802" s="117"/>
      <c r="C802" s="118"/>
      <c r="D802" s="118"/>
    </row>
    <row r="803" spans="2:4">
      <c r="B803" s="117"/>
      <c r="C803" s="118"/>
      <c r="D803" s="118"/>
    </row>
    <row r="804" spans="2:4">
      <c r="B804" s="117"/>
      <c r="C804" s="118"/>
      <c r="D804" s="118"/>
    </row>
    <row r="805" spans="2:4">
      <c r="B805" s="117"/>
      <c r="C805" s="118"/>
      <c r="D805" s="118"/>
    </row>
    <row r="806" spans="2:4">
      <c r="B806" s="117"/>
      <c r="C806" s="118"/>
      <c r="D806" s="118"/>
    </row>
    <row r="807" spans="2:4">
      <c r="B807" s="117"/>
      <c r="C807" s="118"/>
      <c r="D807" s="118"/>
    </row>
    <row r="808" spans="2:4">
      <c r="B808" s="117"/>
      <c r="C808" s="118"/>
      <c r="D808" s="118"/>
    </row>
    <row r="809" spans="2:4">
      <c r="B809" s="117"/>
      <c r="C809" s="118"/>
      <c r="D809" s="118"/>
    </row>
    <row r="810" spans="2:4">
      <c r="B810" s="117"/>
      <c r="C810" s="118"/>
      <c r="D810" s="118"/>
    </row>
    <row r="811" spans="2:4">
      <c r="B811" s="117"/>
      <c r="C811" s="118"/>
      <c r="D811" s="118"/>
    </row>
    <row r="812" spans="2:4">
      <c r="B812" s="117"/>
      <c r="C812" s="118"/>
      <c r="D812" s="118"/>
    </row>
    <row r="813" spans="2:4">
      <c r="B813" s="117"/>
      <c r="C813" s="118"/>
      <c r="D813" s="118"/>
    </row>
    <row r="814" spans="2:4">
      <c r="B814" s="117"/>
      <c r="C814" s="118"/>
      <c r="D814" s="118"/>
    </row>
    <row r="815" spans="2:4">
      <c r="B815" s="117"/>
      <c r="C815" s="118"/>
      <c r="D815" s="118"/>
    </row>
    <row r="816" spans="2:4">
      <c r="B816" s="117"/>
      <c r="C816" s="118"/>
      <c r="D816" s="118"/>
    </row>
    <row r="817" spans="2:4">
      <c r="B817" s="117"/>
      <c r="C817" s="118"/>
      <c r="D817" s="118"/>
    </row>
    <row r="818" spans="2:4">
      <c r="B818" s="117"/>
      <c r="C818" s="118"/>
      <c r="D818" s="118"/>
    </row>
    <row r="819" spans="2:4">
      <c r="B819" s="117"/>
      <c r="C819" s="118"/>
      <c r="D819" s="118"/>
    </row>
    <row r="820" spans="2:4">
      <c r="B820" s="117"/>
      <c r="C820" s="118"/>
      <c r="D820" s="118"/>
    </row>
    <row r="821" spans="2:4">
      <c r="B821" s="117"/>
      <c r="C821" s="118"/>
      <c r="D821" s="118"/>
    </row>
    <row r="822" spans="2:4">
      <c r="B822" s="117"/>
      <c r="C822" s="118"/>
      <c r="D822" s="118"/>
    </row>
    <row r="823" spans="2:4">
      <c r="B823" s="117"/>
      <c r="C823" s="118"/>
      <c r="D823" s="118"/>
    </row>
    <row r="824" spans="2:4">
      <c r="B824" s="117"/>
      <c r="C824" s="118"/>
      <c r="D824" s="118"/>
    </row>
    <row r="825" spans="2:4">
      <c r="B825" s="117"/>
      <c r="C825" s="118"/>
      <c r="D825" s="118"/>
    </row>
    <row r="826" spans="2:4">
      <c r="B826" s="117"/>
      <c r="C826" s="118"/>
      <c r="D826" s="118"/>
    </row>
    <row r="827" spans="2:4">
      <c r="B827" s="117"/>
      <c r="C827" s="118"/>
      <c r="D827" s="118"/>
    </row>
    <row r="828" spans="2:4">
      <c r="B828" s="117"/>
      <c r="C828" s="118"/>
      <c r="D828" s="118"/>
    </row>
    <row r="829" spans="2:4">
      <c r="B829" s="117"/>
      <c r="C829" s="118"/>
      <c r="D829" s="118"/>
    </row>
    <row r="830" spans="2:4">
      <c r="B830" s="117"/>
      <c r="C830" s="118"/>
      <c r="D830" s="118"/>
    </row>
    <row r="831" spans="2:4">
      <c r="B831" s="117"/>
      <c r="C831" s="118"/>
      <c r="D831" s="118"/>
    </row>
    <row r="832" spans="2:4">
      <c r="B832" s="117"/>
      <c r="C832" s="118"/>
      <c r="D832" s="118"/>
    </row>
    <row r="833" spans="2:4">
      <c r="B833" s="117"/>
      <c r="C833" s="118"/>
      <c r="D833" s="118"/>
    </row>
    <row r="834" spans="2:4">
      <c r="B834" s="117"/>
      <c r="C834" s="118"/>
      <c r="D834" s="118"/>
    </row>
    <row r="835" spans="2:4">
      <c r="B835" s="117"/>
      <c r="C835" s="118"/>
      <c r="D835" s="118"/>
    </row>
    <row r="836" spans="2:4">
      <c r="B836" s="117"/>
      <c r="C836" s="118"/>
      <c r="D836" s="118"/>
    </row>
    <row r="837" spans="2:4">
      <c r="B837" s="117"/>
      <c r="C837" s="118"/>
      <c r="D837" s="118"/>
    </row>
    <row r="838" spans="2:4">
      <c r="B838" s="117"/>
      <c r="C838" s="118"/>
      <c r="D838" s="118"/>
    </row>
    <row r="839" spans="2:4">
      <c r="B839" s="117"/>
      <c r="C839" s="118"/>
      <c r="D839" s="118"/>
    </row>
    <row r="840" spans="2:4">
      <c r="B840" s="117"/>
      <c r="C840" s="118"/>
      <c r="D840" s="118"/>
    </row>
    <row r="841" spans="2:4">
      <c r="B841" s="117"/>
      <c r="C841" s="118"/>
      <c r="D841" s="118"/>
    </row>
    <row r="842" spans="2:4">
      <c r="B842" s="117"/>
      <c r="C842" s="118"/>
      <c r="D842" s="118"/>
    </row>
    <row r="843" spans="2:4">
      <c r="B843" s="117"/>
      <c r="C843" s="118"/>
      <c r="D843" s="118"/>
    </row>
    <row r="844" spans="2:4">
      <c r="B844" s="117"/>
      <c r="C844" s="118"/>
      <c r="D844" s="118"/>
    </row>
    <row r="845" spans="2:4">
      <c r="B845" s="117"/>
      <c r="C845" s="118"/>
      <c r="D845" s="118"/>
    </row>
    <row r="846" spans="2:4">
      <c r="B846" s="117"/>
      <c r="C846" s="118"/>
      <c r="D846" s="118"/>
    </row>
    <row r="847" spans="2:4">
      <c r="B847" s="117"/>
      <c r="C847" s="118"/>
      <c r="D847" s="118"/>
    </row>
    <row r="848" spans="2:4">
      <c r="B848" s="117"/>
      <c r="C848" s="118"/>
      <c r="D848" s="118"/>
    </row>
    <row r="849" spans="2:4">
      <c r="B849" s="117"/>
      <c r="C849" s="118"/>
      <c r="D849" s="118"/>
    </row>
    <row r="850" spans="2:4">
      <c r="B850" s="117"/>
      <c r="C850" s="118"/>
      <c r="D850" s="118"/>
    </row>
    <row r="851" spans="2:4">
      <c r="B851" s="117"/>
      <c r="C851" s="118"/>
      <c r="D851" s="118"/>
    </row>
    <row r="852" spans="2:4">
      <c r="B852" s="117"/>
      <c r="C852" s="118"/>
      <c r="D852" s="118"/>
    </row>
    <row r="853" spans="2:4">
      <c r="B853" s="117"/>
      <c r="C853" s="118"/>
      <c r="D853" s="118"/>
    </row>
    <row r="854" spans="2:4">
      <c r="B854" s="117"/>
      <c r="C854" s="118"/>
      <c r="D854" s="118"/>
    </row>
    <row r="855" spans="2:4">
      <c r="B855" s="117"/>
      <c r="C855" s="118"/>
      <c r="D855" s="118"/>
    </row>
    <row r="856" spans="2:4">
      <c r="B856" s="117"/>
      <c r="C856" s="118"/>
      <c r="D856" s="118"/>
    </row>
    <row r="857" spans="2:4">
      <c r="B857" s="117"/>
      <c r="C857" s="118"/>
      <c r="D857" s="118"/>
    </row>
    <row r="858" spans="2:4">
      <c r="B858" s="117"/>
      <c r="C858" s="118"/>
      <c r="D858" s="118"/>
    </row>
    <row r="859" spans="2:4">
      <c r="B859" s="117"/>
      <c r="C859" s="118"/>
      <c r="D859" s="118"/>
    </row>
    <row r="860" spans="2:4">
      <c r="B860" s="117"/>
      <c r="C860" s="118"/>
      <c r="D860" s="118"/>
    </row>
    <row r="861" spans="2:4">
      <c r="B861" s="117"/>
      <c r="C861" s="118"/>
      <c r="D861" s="118"/>
    </row>
    <row r="862" spans="2:4">
      <c r="B862" s="117"/>
      <c r="C862" s="118"/>
      <c r="D862" s="118"/>
    </row>
    <row r="863" spans="2:4">
      <c r="B863" s="117"/>
      <c r="C863" s="118"/>
      <c r="D863" s="118"/>
    </row>
    <row r="864" spans="2:4">
      <c r="B864" s="117"/>
      <c r="C864" s="118"/>
      <c r="D864" s="118"/>
    </row>
    <row r="865" spans="2:4">
      <c r="B865" s="117"/>
      <c r="C865" s="118"/>
      <c r="D865" s="118"/>
    </row>
    <row r="866" spans="2:4">
      <c r="B866" s="117"/>
      <c r="C866" s="118"/>
      <c r="D866" s="118"/>
    </row>
    <row r="867" spans="2:4">
      <c r="B867" s="117"/>
      <c r="C867" s="118"/>
      <c r="D867" s="118"/>
    </row>
    <row r="868" spans="2:4">
      <c r="B868" s="117"/>
      <c r="C868" s="118"/>
      <c r="D868" s="118"/>
    </row>
    <row r="869" spans="2:4">
      <c r="B869" s="117"/>
      <c r="C869" s="118"/>
      <c r="D869" s="118"/>
    </row>
    <row r="870" spans="2:4">
      <c r="B870" s="117"/>
      <c r="C870" s="118"/>
      <c r="D870" s="118"/>
    </row>
    <row r="871" spans="2:4">
      <c r="B871" s="117"/>
      <c r="C871" s="118"/>
      <c r="D871" s="118"/>
    </row>
    <row r="872" spans="2:4">
      <c r="B872" s="117"/>
      <c r="C872" s="118"/>
      <c r="D872" s="118"/>
    </row>
    <row r="873" spans="2:4">
      <c r="B873" s="117"/>
      <c r="C873" s="118"/>
      <c r="D873" s="118"/>
    </row>
    <row r="874" spans="2:4">
      <c r="B874" s="117"/>
      <c r="C874" s="118"/>
      <c r="D874" s="118"/>
    </row>
    <row r="875" spans="2:4">
      <c r="B875" s="117"/>
      <c r="C875" s="118"/>
      <c r="D875" s="118"/>
    </row>
    <row r="876" spans="2:4">
      <c r="B876" s="117"/>
      <c r="C876" s="118"/>
      <c r="D876" s="118"/>
    </row>
    <row r="877" spans="2:4">
      <c r="B877" s="117"/>
      <c r="C877" s="118"/>
      <c r="D877" s="118"/>
    </row>
    <row r="878" spans="2:4">
      <c r="B878" s="117"/>
      <c r="C878" s="118"/>
      <c r="D878" s="118"/>
    </row>
    <row r="879" spans="2:4">
      <c r="B879" s="117"/>
      <c r="C879" s="118"/>
      <c r="D879" s="118"/>
    </row>
    <row r="880" spans="2:4">
      <c r="B880" s="117"/>
      <c r="C880" s="118"/>
      <c r="D880" s="118"/>
    </row>
    <row r="881" spans="2:4">
      <c r="B881" s="117"/>
      <c r="C881" s="118"/>
      <c r="D881" s="118"/>
    </row>
    <row r="882" spans="2:4">
      <c r="B882" s="117"/>
      <c r="C882" s="118"/>
      <c r="D882" s="118"/>
    </row>
    <row r="883" spans="2:4">
      <c r="B883" s="117"/>
      <c r="C883" s="118"/>
      <c r="D883" s="118"/>
    </row>
    <row r="884" spans="2:4">
      <c r="B884" s="117"/>
      <c r="C884" s="118"/>
      <c r="D884" s="118"/>
    </row>
    <row r="885" spans="2:4">
      <c r="B885" s="117"/>
      <c r="C885" s="118"/>
      <c r="D885" s="118"/>
    </row>
    <row r="886" spans="2:4">
      <c r="B886" s="117"/>
      <c r="C886" s="118"/>
      <c r="D886" s="118"/>
    </row>
    <row r="887" spans="2:4">
      <c r="B887" s="117"/>
      <c r="C887" s="118"/>
      <c r="D887" s="118"/>
    </row>
    <row r="888" spans="2:4">
      <c r="B888" s="117"/>
      <c r="C888" s="118"/>
      <c r="D888" s="118"/>
    </row>
    <row r="889" spans="2:4">
      <c r="B889" s="117"/>
      <c r="C889" s="118"/>
      <c r="D889" s="118"/>
    </row>
    <row r="890" spans="2:4">
      <c r="B890" s="117"/>
      <c r="C890" s="118"/>
      <c r="D890" s="118"/>
    </row>
    <row r="891" spans="2:4">
      <c r="B891" s="117"/>
      <c r="C891" s="118"/>
      <c r="D891" s="118"/>
    </row>
    <row r="892" spans="2:4">
      <c r="B892" s="117"/>
      <c r="C892" s="118"/>
      <c r="D892" s="118"/>
    </row>
    <row r="893" spans="2:4">
      <c r="B893" s="117"/>
      <c r="C893" s="118"/>
      <c r="D893" s="118"/>
    </row>
    <row r="894" spans="2:4">
      <c r="B894" s="117"/>
      <c r="C894" s="118"/>
      <c r="D894" s="118"/>
    </row>
    <row r="895" spans="2:4">
      <c r="B895" s="117"/>
      <c r="C895" s="118"/>
      <c r="D895" s="118"/>
    </row>
    <row r="896" spans="2:4">
      <c r="B896" s="117"/>
      <c r="C896" s="118"/>
      <c r="D896" s="118"/>
    </row>
    <row r="897" spans="2:4">
      <c r="B897" s="117"/>
      <c r="C897" s="118"/>
      <c r="D897" s="118"/>
    </row>
    <row r="898" spans="2:4">
      <c r="B898" s="117"/>
      <c r="C898" s="118"/>
      <c r="D898" s="118"/>
    </row>
    <row r="899" spans="2:4">
      <c r="B899" s="117"/>
      <c r="C899" s="118"/>
      <c r="D899" s="118"/>
    </row>
    <row r="900" spans="2:4">
      <c r="B900" s="117"/>
      <c r="C900" s="118"/>
      <c r="D900" s="118"/>
    </row>
    <row r="901" spans="2:4">
      <c r="B901" s="117"/>
      <c r="C901" s="118"/>
      <c r="D901" s="118"/>
    </row>
    <row r="902" spans="2:4">
      <c r="B902" s="117"/>
      <c r="C902" s="118"/>
      <c r="D902" s="118"/>
    </row>
    <row r="903" spans="2:4">
      <c r="B903" s="117"/>
      <c r="C903" s="118"/>
      <c r="D903" s="118"/>
    </row>
    <row r="904" spans="2:4">
      <c r="B904" s="117"/>
      <c r="C904" s="118"/>
      <c r="D904" s="118"/>
    </row>
    <row r="905" spans="2:4">
      <c r="B905" s="117"/>
      <c r="C905" s="118"/>
      <c r="D905" s="118"/>
    </row>
    <row r="906" spans="2:4">
      <c r="B906" s="117"/>
      <c r="C906" s="118"/>
      <c r="D906" s="118"/>
    </row>
    <row r="907" spans="2:4">
      <c r="B907" s="117"/>
      <c r="C907" s="118"/>
      <c r="D907" s="118"/>
    </row>
    <row r="908" spans="2:4">
      <c r="B908" s="117"/>
      <c r="C908" s="118"/>
      <c r="D908" s="118"/>
    </row>
    <row r="909" spans="2:4">
      <c r="B909" s="117"/>
      <c r="C909" s="118"/>
      <c r="D909" s="118"/>
    </row>
    <row r="910" spans="2:4">
      <c r="B910" s="117"/>
      <c r="C910" s="118"/>
      <c r="D910" s="118"/>
    </row>
    <row r="911" spans="2:4">
      <c r="B911" s="117"/>
      <c r="C911" s="118"/>
      <c r="D911" s="118"/>
    </row>
    <row r="912" spans="2:4">
      <c r="B912" s="117"/>
      <c r="C912" s="118"/>
      <c r="D912" s="118"/>
    </row>
    <row r="913" spans="2:4">
      <c r="B913" s="117"/>
      <c r="C913" s="118"/>
      <c r="D913" s="118"/>
    </row>
    <row r="914" spans="2:4">
      <c r="B914" s="117"/>
      <c r="C914" s="118"/>
      <c r="D914" s="118"/>
    </row>
    <row r="915" spans="2:4">
      <c r="B915" s="117"/>
      <c r="C915" s="118"/>
      <c r="D915" s="118"/>
    </row>
    <row r="916" spans="2:4">
      <c r="B916" s="117"/>
      <c r="C916" s="118"/>
      <c r="D916" s="118"/>
    </row>
    <row r="917" spans="2:4">
      <c r="B917" s="117"/>
      <c r="C917" s="118"/>
      <c r="D917" s="118"/>
    </row>
    <row r="918" spans="2:4">
      <c r="B918" s="117"/>
      <c r="C918" s="118"/>
      <c r="D918" s="118"/>
    </row>
    <row r="919" spans="2:4">
      <c r="B919" s="117"/>
      <c r="C919" s="118"/>
      <c r="D919" s="118"/>
    </row>
    <row r="920" spans="2:4">
      <c r="B920" s="117"/>
      <c r="C920" s="118"/>
      <c r="D920" s="118"/>
    </row>
    <row r="921" spans="2:4">
      <c r="B921" s="117"/>
      <c r="C921" s="118"/>
      <c r="D921" s="118"/>
    </row>
    <row r="922" spans="2:4">
      <c r="B922" s="117"/>
      <c r="C922" s="118"/>
      <c r="D922" s="118"/>
    </row>
    <row r="923" spans="2:4">
      <c r="B923" s="117"/>
      <c r="C923" s="118"/>
      <c r="D923" s="118"/>
    </row>
    <row r="924" spans="2:4">
      <c r="B924" s="117"/>
      <c r="C924" s="118"/>
      <c r="D924" s="118"/>
    </row>
    <row r="925" spans="2:4">
      <c r="B925" s="117"/>
      <c r="C925" s="118"/>
      <c r="D925" s="118"/>
    </row>
    <row r="926" spans="2:4">
      <c r="B926" s="117"/>
      <c r="C926" s="118"/>
      <c r="D926" s="118"/>
    </row>
    <row r="927" spans="2:4">
      <c r="B927" s="117"/>
      <c r="C927" s="118"/>
      <c r="D927" s="118"/>
    </row>
    <row r="928" spans="2:4">
      <c r="B928" s="117"/>
      <c r="C928" s="118"/>
      <c r="D928" s="118"/>
    </row>
    <row r="929" spans="2:4">
      <c r="B929" s="117"/>
      <c r="C929" s="118"/>
      <c r="D929" s="118"/>
    </row>
    <row r="930" spans="2:4">
      <c r="B930" s="117"/>
      <c r="C930" s="118"/>
      <c r="D930" s="118"/>
    </row>
    <row r="931" spans="2:4">
      <c r="B931" s="117"/>
      <c r="C931" s="118"/>
      <c r="D931" s="118"/>
    </row>
    <row r="932" spans="2:4">
      <c r="B932" s="117"/>
      <c r="C932" s="118"/>
      <c r="D932" s="118"/>
    </row>
    <row r="933" spans="2:4">
      <c r="B933" s="117"/>
      <c r="C933" s="118"/>
      <c r="D933" s="118"/>
    </row>
    <row r="934" spans="2:4">
      <c r="B934" s="117"/>
      <c r="C934" s="118"/>
      <c r="D934" s="118"/>
    </row>
    <row r="935" spans="2:4">
      <c r="B935" s="117"/>
      <c r="C935" s="118"/>
      <c r="D935" s="118"/>
    </row>
    <row r="936" spans="2:4">
      <c r="B936" s="117"/>
      <c r="C936" s="118"/>
      <c r="D936" s="118"/>
    </row>
    <row r="937" spans="2:4">
      <c r="B937" s="117"/>
      <c r="C937" s="118"/>
      <c r="D937" s="118"/>
    </row>
    <row r="938" spans="2:4">
      <c r="B938" s="117"/>
      <c r="C938" s="118"/>
      <c r="D938" s="118"/>
    </row>
    <row r="939" spans="2:4">
      <c r="B939" s="117"/>
      <c r="C939" s="118"/>
      <c r="D939" s="118"/>
    </row>
    <row r="940" spans="2:4">
      <c r="B940" s="117"/>
      <c r="C940" s="118"/>
      <c r="D940" s="118"/>
    </row>
    <row r="941" spans="2:4">
      <c r="B941" s="117"/>
      <c r="C941" s="118"/>
      <c r="D941" s="118"/>
    </row>
    <row r="942" spans="2:4">
      <c r="B942" s="117"/>
      <c r="C942" s="118"/>
      <c r="D942" s="118"/>
    </row>
    <row r="943" spans="2:4">
      <c r="B943" s="117"/>
      <c r="C943" s="118"/>
      <c r="D943" s="118"/>
    </row>
    <row r="944" spans="2:4">
      <c r="B944" s="117"/>
      <c r="C944" s="118"/>
      <c r="D944" s="118"/>
    </row>
    <row r="945" spans="2:4">
      <c r="B945" s="117"/>
      <c r="C945" s="118"/>
      <c r="D945" s="118"/>
    </row>
    <row r="946" spans="2:4">
      <c r="B946" s="117"/>
      <c r="C946" s="118"/>
      <c r="D946" s="118"/>
    </row>
    <row r="947" spans="2:4">
      <c r="B947" s="117"/>
      <c r="C947" s="118"/>
      <c r="D947" s="118"/>
    </row>
    <row r="948" spans="2:4">
      <c r="B948" s="117"/>
      <c r="C948" s="118"/>
      <c r="D948" s="118"/>
    </row>
    <row r="949" spans="2:4">
      <c r="B949" s="117"/>
      <c r="C949" s="118"/>
      <c r="D949" s="118"/>
    </row>
    <row r="950" spans="2:4">
      <c r="B950" s="117"/>
      <c r="C950" s="118"/>
      <c r="D950" s="118"/>
    </row>
    <row r="951" spans="2:4">
      <c r="B951" s="117"/>
      <c r="C951" s="118"/>
      <c r="D951" s="118"/>
    </row>
    <row r="952" spans="2:4">
      <c r="B952" s="117"/>
      <c r="C952" s="118"/>
      <c r="D952" s="118"/>
    </row>
    <row r="953" spans="2:4">
      <c r="B953" s="117"/>
      <c r="C953" s="118"/>
      <c r="D953" s="118"/>
    </row>
    <row r="954" spans="2:4">
      <c r="B954" s="117"/>
      <c r="C954" s="118"/>
      <c r="D954" s="118"/>
    </row>
    <row r="955" spans="2:4">
      <c r="B955" s="117"/>
      <c r="C955" s="118"/>
      <c r="D955" s="118"/>
    </row>
    <row r="956" spans="2:4">
      <c r="B956" s="117"/>
      <c r="C956" s="118"/>
      <c r="D956" s="118"/>
    </row>
    <row r="957" spans="2:4">
      <c r="B957" s="117"/>
      <c r="C957" s="118"/>
      <c r="D957" s="118"/>
    </row>
    <row r="958" spans="2:4">
      <c r="B958" s="117"/>
      <c r="C958" s="118"/>
      <c r="D958" s="118"/>
    </row>
    <row r="959" spans="2:4">
      <c r="B959" s="117"/>
      <c r="C959" s="118"/>
      <c r="D959" s="118"/>
    </row>
    <row r="960" spans="2:4">
      <c r="B960" s="117"/>
      <c r="C960" s="118"/>
      <c r="D960" s="118"/>
    </row>
    <row r="961" spans="2:4">
      <c r="B961" s="117"/>
      <c r="C961" s="118"/>
      <c r="D961" s="118"/>
    </row>
    <row r="962" spans="2:4">
      <c r="B962" s="117"/>
      <c r="C962" s="118"/>
      <c r="D962" s="118"/>
    </row>
    <row r="963" spans="2:4">
      <c r="B963" s="117"/>
      <c r="C963" s="118"/>
      <c r="D963" s="118"/>
    </row>
    <row r="964" spans="2:4">
      <c r="B964" s="117"/>
      <c r="C964" s="118"/>
      <c r="D964" s="118"/>
    </row>
    <row r="965" spans="2:4">
      <c r="B965" s="117"/>
      <c r="C965" s="118"/>
      <c r="D965" s="118"/>
    </row>
    <row r="966" spans="2:4">
      <c r="B966" s="117"/>
      <c r="C966" s="118"/>
      <c r="D966" s="118"/>
    </row>
    <row r="967" spans="2:4">
      <c r="B967" s="117"/>
      <c r="C967" s="118"/>
      <c r="D967" s="11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141</v>
      </c>
      <c r="C1" s="67" t="s" vm="1">
        <v>223</v>
      </c>
    </row>
    <row r="2" spans="2:16">
      <c r="B2" s="46" t="s">
        <v>140</v>
      </c>
      <c r="C2" s="67" t="s">
        <v>224</v>
      </c>
    </row>
    <row r="3" spans="2:16">
      <c r="B3" s="46" t="s">
        <v>142</v>
      </c>
      <c r="C3" s="67" t="s">
        <v>225</v>
      </c>
    </row>
    <row r="4" spans="2:16">
      <c r="B4" s="46" t="s">
        <v>143</v>
      </c>
      <c r="C4" s="67">
        <v>9454</v>
      </c>
    </row>
    <row r="6" spans="2:16" ht="26.25" customHeight="1">
      <c r="B6" s="135" t="s">
        <v>179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204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2411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88"/>
      <c r="O10" s="88"/>
      <c r="P10" s="88"/>
    </row>
    <row r="11" spans="2:16" ht="20.25" customHeight="1">
      <c r="B11" s="119" t="s">
        <v>214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141</v>
      </c>
      <c r="C1" s="67" t="s" vm="1">
        <v>223</v>
      </c>
    </row>
    <row r="2" spans="2:16">
      <c r="B2" s="46" t="s">
        <v>140</v>
      </c>
      <c r="C2" s="67" t="s">
        <v>224</v>
      </c>
    </row>
    <row r="3" spans="2:16">
      <c r="B3" s="46" t="s">
        <v>142</v>
      </c>
      <c r="C3" s="67" t="s">
        <v>225</v>
      </c>
    </row>
    <row r="4" spans="2:16">
      <c r="B4" s="46" t="s">
        <v>143</v>
      </c>
      <c r="C4" s="67">
        <v>9454</v>
      </c>
    </row>
    <row r="6" spans="2:16" ht="26.25" customHeight="1">
      <c r="B6" s="135" t="s">
        <v>180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199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2412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88"/>
      <c r="O10" s="88"/>
      <c r="P10" s="88"/>
    </row>
    <row r="11" spans="2:16" ht="20.25" customHeight="1">
      <c r="B11" s="119" t="s">
        <v>214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</row>
    <row r="383" spans="2:16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</row>
    <row r="384" spans="2:16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</row>
    <row r="385" spans="2:16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</row>
    <row r="386" spans="2:16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</row>
    <row r="387" spans="2:16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</row>
    <row r="388" spans="2:16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</row>
    <row r="389" spans="2:16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</row>
    <row r="390" spans="2:16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</row>
    <row r="391" spans="2:16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</row>
    <row r="392" spans="2:16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</row>
    <row r="393" spans="2:16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</row>
    <row r="394" spans="2:16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</row>
    <row r="395" spans="2:16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</row>
    <row r="396" spans="2:16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</row>
    <row r="397" spans="2:16">
      <c r="B397" s="125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</row>
    <row r="398" spans="2:16">
      <c r="B398" s="125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</row>
    <row r="399" spans="2:16">
      <c r="B399" s="126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</row>
    <row r="400" spans="2:16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</row>
    <row r="401" spans="2:16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</row>
    <row r="402" spans="2:16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</row>
    <row r="403" spans="2:16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</row>
    <row r="404" spans="2:16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</row>
    <row r="405" spans="2:16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</row>
    <row r="406" spans="2:16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</row>
    <row r="407" spans="2:16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</row>
    <row r="408" spans="2:16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</row>
    <row r="409" spans="2:16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</row>
    <row r="410" spans="2:16">
      <c r="B410" s="117"/>
      <c r="C410" s="117"/>
      <c r="D410" s="11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</row>
    <row r="411" spans="2:16">
      <c r="B411" s="117"/>
      <c r="C411" s="117"/>
      <c r="D411" s="11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60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141</v>
      </c>
      <c r="C1" s="67" t="s" vm="1">
        <v>223</v>
      </c>
    </row>
    <row r="2" spans="2:18">
      <c r="B2" s="46" t="s">
        <v>140</v>
      </c>
      <c r="C2" s="67" t="s">
        <v>224</v>
      </c>
    </row>
    <row r="3" spans="2:18">
      <c r="B3" s="46" t="s">
        <v>142</v>
      </c>
      <c r="C3" s="67" t="s">
        <v>225</v>
      </c>
    </row>
    <row r="4" spans="2:18">
      <c r="B4" s="46" t="s">
        <v>143</v>
      </c>
      <c r="C4" s="67">
        <v>9454</v>
      </c>
    </row>
    <row r="6" spans="2:18" ht="21.75" customHeight="1">
      <c r="B6" s="138" t="s">
        <v>169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ht="27.75" customHeight="1">
      <c r="B7" s="141" t="s">
        <v>84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2:18" s="3" customFormat="1" ht="66" customHeight="1">
      <c r="B8" s="21" t="s">
        <v>110</v>
      </c>
      <c r="C8" s="29" t="s">
        <v>44</v>
      </c>
      <c r="D8" s="29" t="s">
        <v>114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213</v>
      </c>
      <c r="O8" s="29" t="s">
        <v>61</v>
      </c>
      <c r="P8" s="29" t="s">
        <v>201</v>
      </c>
      <c r="Q8" s="29" t="s">
        <v>144</v>
      </c>
      <c r="R8" s="59" t="s">
        <v>146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15" t="s">
        <v>202</v>
      </c>
      <c r="O9" s="31" t="s">
        <v>207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9" t="s">
        <v>109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8.3067767644818638</v>
      </c>
      <c r="I11" s="69"/>
      <c r="J11" s="69"/>
      <c r="K11" s="78">
        <v>4.2398188238751298E-3</v>
      </c>
      <c r="L11" s="77"/>
      <c r="M11" s="79"/>
      <c r="N11" s="69"/>
      <c r="O11" s="77">
        <v>13979.572488188003</v>
      </c>
      <c r="P11" s="69"/>
      <c r="Q11" s="78">
        <f>O11/$O$11</f>
        <v>1</v>
      </c>
      <c r="R11" s="78">
        <f>O11/'סכום נכסי הקרן'!$C$42</f>
        <v>0.19017995019335521</v>
      </c>
    </row>
    <row r="12" spans="2:18" ht="22.5" customHeight="1">
      <c r="B12" s="70" t="s">
        <v>193</v>
      </c>
      <c r="C12" s="71"/>
      <c r="D12" s="71"/>
      <c r="E12" s="71"/>
      <c r="F12" s="71"/>
      <c r="G12" s="71"/>
      <c r="H12" s="80">
        <v>8.1211906813262456</v>
      </c>
      <c r="I12" s="71"/>
      <c r="J12" s="71"/>
      <c r="K12" s="81">
        <v>3.9075420843477562E-3</v>
      </c>
      <c r="L12" s="80"/>
      <c r="M12" s="82"/>
      <c r="N12" s="71"/>
      <c r="O12" s="80">
        <v>13800.721803441</v>
      </c>
      <c r="P12" s="71"/>
      <c r="Q12" s="81">
        <f t="shared" ref="Q12:Q25" si="0">O12/$O$11</f>
        <v>0.98720628367583318</v>
      </c>
      <c r="R12" s="81">
        <f>O12/'סכום נכסי הקרן'!$C$42</f>
        <v>0.18774684186003723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7.4170216480957185</v>
      </c>
      <c r="I13" s="73"/>
      <c r="J13" s="73"/>
      <c r="K13" s="84">
        <v>-8.5776417785500992E-4</v>
      </c>
      <c r="L13" s="83"/>
      <c r="M13" s="85"/>
      <c r="N13" s="73"/>
      <c r="O13" s="83">
        <v>5847.5364646760008</v>
      </c>
      <c r="P13" s="73"/>
      <c r="Q13" s="84">
        <f t="shared" si="0"/>
        <v>0.41829150852909547</v>
      </c>
      <c r="R13" s="84">
        <f>O13/'סכום נכסי הקרן'!$C$42</f>
        <v>7.9550658258366796E-2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7.4170216480957185</v>
      </c>
      <c r="I14" s="71"/>
      <c r="J14" s="71"/>
      <c r="K14" s="81">
        <v>-8.5776417785500992E-4</v>
      </c>
      <c r="L14" s="80"/>
      <c r="M14" s="82"/>
      <c r="N14" s="71"/>
      <c r="O14" s="80">
        <v>5847.5364646760008</v>
      </c>
      <c r="P14" s="71"/>
      <c r="Q14" s="81">
        <f t="shared" si="0"/>
        <v>0.41829150852909547</v>
      </c>
      <c r="R14" s="81">
        <f>O14/'סכום נכסי הקרן'!$C$42</f>
        <v>7.9550658258366796E-2</v>
      </c>
    </row>
    <row r="15" spans="2:18">
      <c r="B15" s="75" t="s">
        <v>226</v>
      </c>
      <c r="C15" s="73" t="s">
        <v>227</v>
      </c>
      <c r="D15" s="86" t="s">
        <v>115</v>
      </c>
      <c r="E15" s="73" t="s">
        <v>228</v>
      </c>
      <c r="F15" s="73"/>
      <c r="G15" s="73"/>
      <c r="H15" s="83">
        <v>0.83000000000071195</v>
      </c>
      <c r="I15" s="86" t="s">
        <v>128</v>
      </c>
      <c r="J15" s="87">
        <v>0.04</v>
      </c>
      <c r="K15" s="84">
        <v>7.7000000000096323E-3</v>
      </c>
      <c r="L15" s="83">
        <v>530994.67221500014</v>
      </c>
      <c r="M15" s="85">
        <v>134.9</v>
      </c>
      <c r="N15" s="73"/>
      <c r="O15" s="83">
        <v>716.3117955030001</v>
      </c>
      <c r="P15" s="84">
        <v>3.4152383819467285E-5</v>
      </c>
      <c r="Q15" s="84">
        <f t="shared" si="0"/>
        <v>5.1239892787010875E-2</v>
      </c>
      <c r="R15" s="84">
        <f>O15/'סכום נכסי הקרן'!$C$42</f>
        <v>9.7448002581465871E-3</v>
      </c>
    </row>
    <row r="16" spans="2:18">
      <c r="B16" s="75" t="s">
        <v>229</v>
      </c>
      <c r="C16" s="73" t="s">
        <v>230</v>
      </c>
      <c r="D16" s="86" t="s">
        <v>115</v>
      </c>
      <c r="E16" s="73" t="s">
        <v>228</v>
      </c>
      <c r="F16" s="73"/>
      <c r="G16" s="73"/>
      <c r="H16" s="83">
        <v>3.6300000000022665</v>
      </c>
      <c r="I16" s="86" t="s">
        <v>128</v>
      </c>
      <c r="J16" s="87">
        <v>0.04</v>
      </c>
      <c r="K16" s="84">
        <v>-3.1000000000075555E-3</v>
      </c>
      <c r="L16" s="83">
        <v>273893.72364500002</v>
      </c>
      <c r="M16" s="85">
        <v>144.97</v>
      </c>
      <c r="N16" s="73"/>
      <c r="O16" s="83">
        <v>397.06373517000009</v>
      </c>
      <c r="P16" s="84">
        <v>2.2094361432105594E-5</v>
      </c>
      <c r="Q16" s="84">
        <f t="shared" si="0"/>
        <v>2.8403138615683554E-2</v>
      </c>
      <c r="R16" s="84">
        <f>O16/'סכום נכסי הקרן'!$C$42</f>
        <v>5.4017074872656614E-3</v>
      </c>
    </row>
    <row r="17" spans="2:18">
      <c r="B17" s="75" t="s">
        <v>231</v>
      </c>
      <c r="C17" s="73" t="s">
        <v>232</v>
      </c>
      <c r="D17" s="86" t="s">
        <v>115</v>
      </c>
      <c r="E17" s="73" t="s">
        <v>228</v>
      </c>
      <c r="F17" s="73"/>
      <c r="G17" s="73"/>
      <c r="H17" s="83">
        <v>6.5199999999989853</v>
      </c>
      <c r="I17" s="86" t="s">
        <v>128</v>
      </c>
      <c r="J17" s="87">
        <v>7.4999999999999997E-3</v>
      </c>
      <c r="K17" s="84">
        <v>-4.4999999999971799E-3</v>
      </c>
      <c r="L17" s="83">
        <v>647244.62690800009</v>
      </c>
      <c r="M17" s="85">
        <v>109.57</v>
      </c>
      <c r="N17" s="73"/>
      <c r="O17" s="83">
        <v>709.18595413600008</v>
      </c>
      <c r="P17" s="84">
        <v>3.3365253233953572E-5</v>
      </c>
      <c r="Q17" s="84">
        <f t="shared" si="0"/>
        <v>5.0730160363288979E-2</v>
      </c>
      <c r="R17" s="84">
        <f>O17/'סכום נכסי הקרן'!$C$42</f>
        <v>9.6478593711912201E-3</v>
      </c>
    </row>
    <row r="18" spans="2:18">
      <c r="B18" s="75" t="s">
        <v>233</v>
      </c>
      <c r="C18" s="73" t="s">
        <v>234</v>
      </c>
      <c r="D18" s="86" t="s">
        <v>115</v>
      </c>
      <c r="E18" s="73" t="s">
        <v>228</v>
      </c>
      <c r="F18" s="73"/>
      <c r="G18" s="73"/>
      <c r="H18" s="83">
        <v>12.780000000001314</v>
      </c>
      <c r="I18" s="86" t="s">
        <v>128</v>
      </c>
      <c r="J18" s="87">
        <v>0.04</v>
      </c>
      <c r="K18" s="84">
        <v>-1.900000000010221E-3</v>
      </c>
      <c r="L18" s="83">
        <v>136971.40004900002</v>
      </c>
      <c r="M18" s="85">
        <v>200</v>
      </c>
      <c r="N18" s="73"/>
      <c r="O18" s="83">
        <v>273.94279498800006</v>
      </c>
      <c r="P18" s="84">
        <v>8.3355723409464368E-6</v>
      </c>
      <c r="Q18" s="84">
        <f t="shared" si="0"/>
        <v>1.9595935084529028E-2</v>
      </c>
      <c r="R18" s="84">
        <f>O18/'סכום נכסי הקרן'!$C$42</f>
        <v>3.7267539583679525E-3</v>
      </c>
    </row>
    <row r="19" spans="2:18">
      <c r="B19" s="75" t="s">
        <v>235</v>
      </c>
      <c r="C19" s="73" t="s">
        <v>236</v>
      </c>
      <c r="D19" s="86" t="s">
        <v>115</v>
      </c>
      <c r="E19" s="73" t="s">
        <v>228</v>
      </c>
      <c r="F19" s="73"/>
      <c r="G19" s="73"/>
      <c r="H19" s="83">
        <v>17.250000000005734</v>
      </c>
      <c r="I19" s="86" t="s">
        <v>128</v>
      </c>
      <c r="J19" s="87">
        <v>2.75E-2</v>
      </c>
      <c r="K19" s="84">
        <v>3.9999999999082761E-4</v>
      </c>
      <c r="L19" s="83">
        <v>260012.39672700007</v>
      </c>
      <c r="M19" s="85">
        <v>167.72</v>
      </c>
      <c r="N19" s="73"/>
      <c r="O19" s="83">
        <v>436.09280891000009</v>
      </c>
      <c r="P19" s="84">
        <v>1.4710688040220728E-5</v>
      </c>
      <c r="Q19" s="84">
        <f t="shared" si="0"/>
        <v>3.1195003229066938E-2</v>
      </c>
      <c r="R19" s="84">
        <f>O19/'סכום נכסי הקרן'!$C$42</f>
        <v>5.932664160385505E-3</v>
      </c>
    </row>
    <row r="20" spans="2:18">
      <c r="B20" s="75" t="s">
        <v>237</v>
      </c>
      <c r="C20" s="73" t="s">
        <v>238</v>
      </c>
      <c r="D20" s="86" t="s">
        <v>115</v>
      </c>
      <c r="E20" s="73" t="s">
        <v>228</v>
      </c>
      <c r="F20" s="73"/>
      <c r="G20" s="73"/>
      <c r="H20" s="83">
        <v>2.9400000000030047</v>
      </c>
      <c r="I20" s="86" t="s">
        <v>128</v>
      </c>
      <c r="J20" s="87">
        <v>1.7500000000000002E-2</v>
      </c>
      <c r="K20" s="84">
        <v>-2.4000000000096462E-3</v>
      </c>
      <c r="L20" s="83">
        <v>499608.36484400014</v>
      </c>
      <c r="M20" s="85">
        <v>107.9</v>
      </c>
      <c r="N20" s="73"/>
      <c r="O20" s="83">
        <v>539.07742802700011</v>
      </c>
      <c r="P20" s="84">
        <v>2.8360085360611245E-5</v>
      </c>
      <c r="Q20" s="84">
        <f t="shared" si="0"/>
        <v>3.8561796398458671E-2</v>
      </c>
      <c r="R20" s="84">
        <f>O20/'סכום נכסי הקרן'!$C$42</f>
        <v>7.3336805184251747E-3</v>
      </c>
    </row>
    <row r="21" spans="2:18">
      <c r="B21" s="75" t="s">
        <v>239</v>
      </c>
      <c r="C21" s="73" t="s">
        <v>240</v>
      </c>
      <c r="D21" s="86" t="s">
        <v>115</v>
      </c>
      <c r="E21" s="73" t="s">
        <v>228</v>
      </c>
      <c r="F21" s="73"/>
      <c r="G21" s="73"/>
      <c r="H21" s="83">
        <v>7.9999999931051988E-2</v>
      </c>
      <c r="I21" s="86" t="s">
        <v>128</v>
      </c>
      <c r="J21" s="87">
        <v>1E-3</v>
      </c>
      <c r="K21" s="84">
        <v>1.9799999998735954E-2</v>
      </c>
      <c r="L21" s="83">
        <v>1725.9437850000002</v>
      </c>
      <c r="M21" s="85">
        <v>100.84</v>
      </c>
      <c r="N21" s="73"/>
      <c r="O21" s="83">
        <v>1.7404416890000003</v>
      </c>
      <c r="P21" s="84">
        <v>2.6472942691012229E-7</v>
      </c>
      <c r="Q21" s="84">
        <f t="shared" si="0"/>
        <v>1.2449892086976059E-4</v>
      </c>
      <c r="R21" s="84">
        <f>O21/'סכום נכסי הקרן'!$C$42</f>
        <v>2.3677198570137537E-5</v>
      </c>
    </row>
    <row r="22" spans="2:18">
      <c r="B22" s="75" t="s">
        <v>241</v>
      </c>
      <c r="C22" s="73" t="s">
        <v>242</v>
      </c>
      <c r="D22" s="86" t="s">
        <v>115</v>
      </c>
      <c r="E22" s="73" t="s">
        <v>228</v>
      </c>
      <c r="F22" s="73"/>
      <c r="G22" s="73"/>
      <c r="H22" s="83">
        <v>4.9799999999990812</v>
      </c>
      <c r="I22" s="86" t="s">
        <v>128</v>
      </c>
      <c r="J22" s="87">
        <v>7.4999999999999997E-3</v>
      </c>
      <c r="K22" s="84">
        <v>-4.1000000000061794E-3</v>
      </c>
      <c r="L22" s="83">
        <v>588663.21037200012</v>
      </c>
      <c r="M22" s="85">
        <v>107.2</v>
      </c>
      <c r="N22" s="73"/>
      <c r="O22" s="83">
        <v>631.04695652100008</v>
      </c>
      <c r="P22" s="84">
        <v>2.8456953631304589E-5</v>
      </c>
      <c r="Q22" s="84">
        <f t="shared" si="0"/>
        <v>4.5140647688203715E-2</v>
      </c>
      <c r="R22" s="84">
        <f>O22/'סכום נכסי הקרן'!$C$42</f>
        <v>8.5848461290383773E-3</v>
      </c>
    </row>
    <row r="23" spans="2:18">
      <c r="B23" s="75" t="s">
        <v>243</v>
      </c>
      <c r="C23" s="73" t="s">
        <v>244</v>
      </c>
      <c r="D23" s="86" t="s">
        <v>115</v>
      </c>
      <c r="E23" s="73" t="s">
        <v>228</v>
      </c>
      <c r="F23" s="73"/>
      <c r="G23" s="73"/>
      <c r="H23" s="83">
        <v>8.5000000000040945</v>
      </c>
      <c r="I23" s="86" t="s">
        <v>128</v>
      </c>
      <c r="J23" s="87">
        <v>5.0000000000000001E-3</v>
      </c>
      <c r="K23" s="84">
        <v>-4.6000000000070958E-3</v>
      </c>
      <c r="L23" s="83">
        <v>673653.83585000003</v>
      </c>
      <c r="M23" s="85">
        <v>108.8</v>
      </c>
      <c r="N23" s="73"/>
      <c r="O23" s="83">
        <v>732.93537448799998</v>
      </c>
      <c r="P23" s="84">
        <v>4.2878872019978333E-5</v>
      </c>
      <c r="Q23" s="84">
        <f t="shared" si="0"/>
        <v>5.2429026360233222E-2</v>
      </c>
      <c r="R23" s="84">
        <f>O23/'סכום נכסי הקרן'!$C$42</f>
        <v>9.9709496218752611E-3</v>
      </c>
    </row>
    <row r="24" spans="2:18">
      <c r="B24" s="75" t="s">
        <v>245</v>
      </c>
      <c r="C24" s="73" t="s">
        <v>246</v>
      </c>
      <c r="D24" s="86" t="s">
        <v>115</v>
      </c>
      <c r="E24" s="73" t="s">
        <v>228</v>
      </c>
      <c r="F24" s="73"/>
      <c r="G24" s="73"/>
      <c r="H24" s="83">
        <v>22.190000000011182</v>
      </c>
      <c r="I24" s="86" t="s">
        <v>128</v>
      </c>
      <c r="J24" s="87">
        <v>0.01</v>
      </c>
      <c r="K24" s="84">
        <v>2.5999999999989855E-3</v>
      </c>
      <c r="L24" s="83">
        <v>496194.54707400012</v>
      </c>
      <c r="M24" s="85">
        <v>119.13</v>
      </c>
      <c r="N24" s="73"/>
      <c r="O24" s="83">
        <v>591.11654438100015</v>
      </c>
      <c r="P24" s="84">
        <v>2.830379714693221E-5</v>
      </c>
      <c r="Q24" s="84">
        <f t="shared" si="0"/>
        <v>4.228430768397691E-2</v>
      </c>
      <c r="R24" s="84">
        <f>O24/'סכום נכסי הקרן'!$C$42</f>
        <v>8.0416275292992338E-3</v>
      </c>
    </row>
    <row r="25" spans="2:18">
      <c r="B25" s="75" t="s">
        <v>247</v>
      </c>
      <c r="C25" s="73" t="s">
        <v>248</v>
      </c>
      <c r="D25" s="86" t="s">
        <v>115</v>
      </c>
      <c r="E25" s="73" t="s">
        <v>228</v>
      </c>
      <c r="F25" s="73"/>
      <c r="G25" s="73"/>
      <c r="H25" s="83">
        <v>1.9699999999998656</v>
      </c>
      <c r="I25" s="86" t="s">
        <v>128</v>
      </c>
      <c r="J25" s="87">
        <v>2.75E-2</v>
      </c>
      <c r="K25" s="84">
        <v>-1.0000000000451756E-4</v>
      </c>
      <c r="L25" s="83">
        <v>748649.5733830001</v>
      </c>
      <c r="M25" s="85">
        <v>109.4</v>
      </c>
      <c r="N25" s="73"/>
      <c r="O25" s="83">
        <v>819.02263086300013</v>
      </c>
      <c r="P25" s="84">
        <v>4.4096313576889552E-5</v>
      </c>
      <c r="Q25" s="84">
        <f t="shared" si="0"/>
        <v>5.8587101397773844E-2</v>
      </c>
      <c r="R25" s="84">
        <f>O25/'סכום נכסי הקרן'!$C$42</f>
        <v>1.114209202580168E-2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45</v>
      </c>
      <c r="C27" s="73"/>
      <c r="D27" s="73"/>
      <c r="E27" s="73"/>
      <c r="F27" s="73"/>
      <c r="G27" s="73"/>
      <c r="H27" s="83">
        <v>8.6389271508941174</v>
      </c>
      <c r="I27" s="73"/>
      <c r="J27" s="73"/>
      <c r="K27" s="84">
        <v>7.4140196907290191E-3</v>
      </c>
      <c r="L27" s="83"/>
      <c r="M27" s="85"/>
      <c r="N27" s="73"/>
      <c r="O27" s="83">
        <v>7953.1853387649999</v>
      </c>
      <c r="P27" s="73"/>
      <c r="Q27" s="84">
        <f t="shared" ref="Q27:Q35" si="1">O27/$O$11</f>
        <v>0.56891477514673783</v>
      </c>
      <c r="R27" s="84">
        <f>O27/'סכום נכסי הקרן'!$C$42</f>
        <v>0.10819618360167046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0.34335496215009348</v>
      </c>
      <c r="I28" s="71"/>
      <c r="J28" s="71"/>
      <c r="K28" s="81">
        <v>1.327173205492276E-3</v>
      </c>
      <c r="L28" s="80"/>
      <c r="M28" s="82"/>
      <c r="N28" s="71"/>
      <c r="O28" s="80">
        <v>31.264052221000007</v>
      </c>
      <c r="P28" s="71"/>
      <c r="Q28" s="81">
        <f t="shared" si="1"/>
        <v>2.2364097505425487E-3</v>
      </c>
      <c r="R28" s="81">
        <f>O28/'סכום נכסי הקרן'!$C$42</f>
        <v>4.253202949701158E-4</v>
      </c>
    </row>
    <row r="29" spans="2:18">
      <c r="B29" s="75" t="s">
        <v>249</v>
      </c>
      <c r="C29" s="73" t="s">
        <v>250</v>
      </c>
      <c r="D29" s="86" t="s">
        <v>115</v>
      </c>
      <c r="E29" s="73" t="s">
        <v>228</v>
      </c>
      <c r="F29" s="73"/>
      <c r="G29" s="73"/>
      <c r="H29" s="83">
        <v>3.9999999959940351E-2</v>
      </c>
      <c r="I29" s="86" t="s">
        <v>128</v>
      </c>
      <c r="J29" s="87">
        <v>0</v>
      </c>
      <c r="K29" s="84">
        <v>2.8000000005341278E-3</v>
      </c>
      <c r="L29" s="83">
        <v>8987.4989340000011</v>
      </c>
      <c r="M29" s="85">
        <v>99.99</v>
      </c>
      <c r="N29" s="73"/>
      <c r="O29" s="83">
        <v>8.986600184000002</v>
      </c>
      <c r="P29" s="84">
        <v>8.1704535763636375E-7</v>
      </c>
      <c r="Q29" s="84">
        <f t="shared" si="1"/>
        <v>6.4283798317818388E-4</v>
      </c>
      <c r="R29" s="84">
        <f>O29/'סכום נכסי הקרן'!$C$42</f>
        <v>1.2225489562322391E-4</v>
      </c>
    </row>
    <row r="30" spans="2:18">
      <c r="B30" s="75" t="s">
        <v>251</v>
      </c>
      <c r="C30" s="73" t="s">
        <v>252</v>
      </c>
      <c r="D30" s="86" t="s">
        <v>115</v>
      </c>
      <c r="E30" s="73" t="s">
        <v>228</v>
      </c>
      <c r="F30" s="73"/>
      <c r="G30" s="73"/>
      <c r="H30" s="83">
        <v>0.27000000002177704</v>
      </c>
      <c r="I30" s="86" t="s">
        <v>128</v>
      </c>
      <c r="J30" s="87">
        <v>0</v>
      </c>
      <c r="K30" s="84">
        <v>3.9999999922570327E-4</v>
      </c>
      <c r="L30" s="83">
        <v>4133.1959530000013</v>
      </c>
      <c r="M30" s="85">
        <v>99.99</v>
      </c>
      <c r="N30" s="73"/>
      <c r="O30" s="83">
        <v>4.1327826330000006</v>
      </c>
      <c r="P30" s="84">
        <v>5.1664949412500017E-7</v>
      </c>
      <c r="Q30" s="84">
        <f t="shared" si="1"/>
        <v>2.9563011576298076E-4</v>
      </c>
      <c r="R30" s="84">
        <f>O30/'סכום נכסי הקרן'!$C$42</f>
        <v>5.6222920691459512E-5</v>
      </c>
    </row>
    <row r="31" spans="2:18">
      <c r="B31" s="75" t="s">
        <v>253</v>
      </c>
      <c r="C31" s="73" t="s">
        <v>254</v>
      </c>
      <c r="D31" s="86" t="s">
        <v>115</v>
      </c>
      <c r="E31" s="73" t="s">
        <v>228</v>
      </c>
      <c r="F31" s="73"/>
      <c r="G31" s="73"/>
      <c r="H31" s="83">
        <v>8.9999999955806612E-2</v>
      </c>
      <c r="I31" s="86" t="s">
        <v>128</v>
      </c>
      <c r="J31" s="87">
        <v>0</v>
      </c>
      <c r="K31" s="87">
        <v>0</v>
      </c>
      <c r="L31" s="83">
        <v>4751.8425690000013</v>
      </c>
      <c r="M31" s="85">
        <v>100</v>
      </c>
      <c r="N31" s="73"/>
      <c r="O31" s="83">
        <v>4.7518425690000017</v>
      </c>
      <c r="P31" s="84">
        <v>4.3198568809090921E-7</v>
      </c>
      <c r="Q31" s="84">
        <f t="shared" si="1"/>
        <v>3.3991329656289963E-4</v>
      </c>
      <c r="R31" s="84">
        <f>O31/'סכום נכסי הקרן'!$C$42</f>
        <v>6.4644693810391422E-5</v>
      </c>
    </row>
    <row r="32" spans="2:18">
      <c r="B32" s="75" t="s">
        <v>255</v>
      </c>
      <c r="C32" s="73" t="s">
        <v>256</v>
      </c>
      <c r="D32" s="86" t="s">
        <v>115</v>
      </c>
      <c r="E32" s="73" t="s">
        <v>228</v>
      </c>
      <c r="F32" s="73"/>
      <c r="G32" s="73"/>
      <c r="H32" s="83">
        <v>0.16999999991798567</v>
      </c>
      <c r="I32" s="86" t="s">
        <v>128</v>
      </c>
      <c r="J32" s="87">
        <v>0</v>
      </c>
      <c r="K32" s="84">
        <v>6.0000000042525971E-4</v>
      </c>
      <c r="L32" s="83">
        <v>3292.4361750000007</v>
      </c>
      <c r="M32" s="85">
        <v>99.99</v>
      </c>
      <c r="N32" s="73"/>
      <c r="O32" s="83">
        <v>3.2921069310000002</v>
      </c>
      <c r="P32" s="84">
        <v>2.9931237954545459E-7</v>
      </c>
      <c r="Q32" s="84">
        <f t="shared" si="1"/>
        <v>2.3549410640287145E-4</v>
      </c>
      <c r="R32" s="84">
        <f>O32/'סכום נכסי הקרן'!$C$42</f>
        <v>4.4786257426526786E-5</v>
      </c>
    </row>
    <row r="33" spans="2:18">
      <c r="B33" s="75" t="s">
        <v>257</v>
      </c>
      <c r="C33" s="73" t="s">
        <v>258</v>
      </c>
      <c r="D33" s="86" t="s">
        <v>115</v>
      </c>
      <c r="E33" s="73" t="s">
        <v>228</v>
      </c>
      <c r="F33" s="73"/>
      <c r="G33" s="73"/>
      <c r="H33" s="83">
        <v>0.34000000008609493</v>
      </c>
      <c r="I33" s="86" t="s">
        <v>128</v>
      </c>
      <c r="J33" s="87">
        <v>0</v>
      </c>
      <c r="K33" s="87">
        <v>0</v>
      </c>
      <c r="L33" s="83">
        <v>1626.1123790000001</v>
      </c>
      <c r="M33" s="85">
        <v>100</v>
      </c>
      <c r="N33" s="73"/>
      <c r="O33" s="83">
        <v>1.6261123790000001</v>
      </c>
      <c r="P33" s="84">
        <v>2.3230176842857145E-7</v>
      </c>
      <c r="Q33" s="84">
        <f t="shared" si="1"/>
        <v>1.1632060854321395E-4</v>
      </c>
      <c r="R33" s="84">
        <f>O33/'סכום נכסי הקרן'!$C$42</f>
        <v>2.2121847539209195E-5</v>
      </c>
    </row>
    <row r="34" spans="2:18">
      <c r="B34" s="75" t="s">
        <v>259</v>
      </c>
      <c r="C34" s="73" t="s">
        <v>260</v>
      </c>
      <c r="D34" s="86" t="s">
        <v>115</v>
      </c>
      <c r="E34" s="73" t="s">
        <v>228</v>
      </c>
      <c r="F34" s="73"/>
      <c r="G34" s="73"/>
      <c r="H34" s="83">
        <v>0.84</v>
      </c>
      <c r="I34" s="86" t="s">
        <v>128</v>
      </c>
      <c r="J34" s="87">
        <v>0</v>
      </c>
      <c r="K34" s="84">
        <v>5.0000000000000001E-4</v>
      </c>
      <c r="L34" s="83">
        <v>969.00000000000011</v>
      </c>
      <c r="M34" s="85">
        <v>99.96</v>
      </c>
      <c r="N34" s="73"/>
      <c r="O34" s="83">
        <v>0.96861240000000004</v>
      </c>
      <c r="P34" s="84">
        <v>1.3842857142857144E-7</v>
      </c>
      <c r="Q34" s="84">
        <f t="shared" si="1"/>
        <v>6.9287698233864176E-5</v>
      </c>
      <c r="R34" s="84">
        <f>O34/'סכום נכסי הקרן'!$C$42</f>
        <v>1.3177130999128513E-5</v>
      </c>
    </row>
    <row r="35" spans="2:18">
      <c r="B35" s="75" t="s">
        <v>261</v>
      </c>
      <c r="C35" s="73" t="s">
        <v>262</v>
      </c>
      <c r="D35" s="86" t="s">
        <v>115</v>
      </c>
      <c r="E35" s="73" t="s">
        <v>228</v>
      </c>
      <c r="F35" s="73"/>
      <c r="G35" s="73"/>
      <c r="H35" s="83">
        <v>0.91999999999999982</v>
      </c>
      <c r="I35" s="86" t="s">
        <v>128</v>
      </c>
      <c r="J35" s="87">
        <v>0</v>
      </c>
      <c r="K35" s="84">
        <v>4.9999999966693289E-4</v>
      </c>
      <c r="L35" s="83">
        <v>7509.7500000000009</v>
      </c>
      <c r="M35" s="85">
        <v>99.95</v>
      </c>
      <c r="N35" s="73"/>
      <c r="O35" s="83">
        <v>7.5059951250000019</v>
      </c>
      <c r="P35" s="84">
        <v>1.0728214285714287E-6</v>
      </c>
      <c r="Q35" s="84">
        <f t="shared" si="1"/>
        <v>5.3692594185853458E-4</v>
      </c>
      <c r="R35" s="84">
        <f>O35/'סכום נכסי הקרן'!$C$42</f>
        <v>1.0211254888017645E-4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8.6716658253558929</v>
      </c>
      <c r="I37" s="71"/>
      <c r="J37" s="71"/>
      <c r="K37" s="81">
        <v>7.4331410437743616E-3</v>
      </c>
      <c r="L37" s="80"/>
      <c r="M37" s="82"/>
      <c r="N37" s="71"/>
      <c r="O37" s="80">
        <v>7921.9212865440004</v>
      </c>
      <c r="P37" s="71"/>
      <c r="Q37" s="81">
        <f t="shared" ref="Q37:Q54" si="2">O37/$O$11</f>
        <v>0.56667836539619532</v>
      </c>
      <c r="R37" s="81">
        <f>O37/'סכום נכסי הקרן'!$C$42</f>
        <v>0.10777086330670035</v>
      </c>
    </row>
    <row r="38" spans="2:18">
      <c r="B38" s="75" t="s">
        <v>263</v>
      </c>
      <c r="C38" s="73" t="s">
        <v>264</v>
      </c>
      <c r="D38" s="86" t="s">
        <v>115</v>
      </c>
      <c r="E38" s="73" t="s">
        <v>228</v>
      </c>
      <c r="F38" s="73"/>
      <c r="G38" s="73"/>
      <c r="H38" s="83">
        <v>5.1599999999971082</v>
      </c>
      <c r="I38" s="86" t="s">
        <v>128</v>
      </c>
      <c r="J38" s="87">
        <v>6.25E-2</v>
      </c>
      <c r="K38" s="84">
        <v>3.9999999999879524E-3</v>
      </c>
      <c r="L38" s="83">
        <v>353560.61045799998</v>
      </c>
      <c r="M38" s="85">
        <v>140.86000000000001</v>
      </c>
      <c r="N38" s="73"/>
      <c r="O38" s="83">
        <v>498.02549235900011</v>
      </c>
      <c r="P38" s="84">
        <v>2.146912384022698E-5</v>
      </c>
      <c r="Q38" s="84">
        <f t="shared" si="2"/>
        <v>3.562523051257864E-2</v>
      </c>
      <c r="R38" s="84">
        <f>O38/'סכום נכסי הקרן'!$C$42</f>
        <v>6.7752045645090029E-3</v>
      </c>
    </row>
    <row r="39" spans="2:18">
      <c r="B39" s="75" t="s">
        <v>265</v>
      </c>
      <c r="C39" s="73" t="s">
        <v>266</v>
      </c>
      <c r="D39" s="86" t="s">
        <v>115</v>
      </c>
      <c r="E39" s="73" t="s">
        <v>228</v>
      </c>
      <c r="F39" s="73"/>
      <c r="G39" s="73"/>
      <c r="H39" s="83">
        <v>3.3</v>
      </c>
      <c r="I39" s="86" t="s">
        <v>128</v>
      </c>
      <c r="J39" s="87">
        <v>3.7499999999999999E-2</v>
      </c>
      <c r="K39" s="84">
        <v>2.2000000000067192E-3</v>
      </c>
      <c r="L39" s="83">
        <v>260728.05815700002</v>
      </c>
      <c r="M39" s="85">
        <v>114.16</v>
      </c>
      <c r="N39" s="73"/>
      <c r="O39" s="83">
        <v>297.64714334000007</v>
      </c>
      <c r="P39" s="84">
        <v>1.3276795893496624E-5</v>
      </c>
      <c r="Q39" s="84">
        <f t="shared" si="2"/>
        <v>2.129157694854375E-2</v>
      </c>
      <c r="R39" s="84">
        <f>O39/'סכום נכסי הקרן'!$C$42</f>
        <v>4.0492310436120397E-3</v>
      </c>
    </row>
    <row r="40" spans="2:18">
      <c r="B40" s="75" t="s">
        <v>267</v>
      </c>
      <c r="C40" s="73" t="s">
        <v>268</v>
      </c>
      <c r="D40" s="86" t="s">
        <v>115</v>
      </c>
      <c r="E40" s="73" t="s">
        <v>228</v>
      </c>
      <c r="F40" s="73"/>
      <c r="G40" s="73"/>
      <c r="H40" s="83">
        <v>18.650000000005551</v>
      </c>
      <c r="I40" s="86" t="s">
        <v>128</v>
      </c>
      <c r="J40" s="87">
        <v>3.7499999999999999E-2</v>
      </c>
      <c r="K40" s="84">
        <v>1.7100000000003699E-2</v>
      </c>
      <c r="L40" s="83">
        <v>1024801.0937150002</v>
      </c>
      <c r="M40" s="85">
        <v>145.04</v>
      </c>
      <c r="N40" s="73"/>
      <c r="O40" s="83">
        <v>1486.3714658950003</v>
      </c>
      <c r="P40" s="84">
        <v>5.2935143862515481E-5</v>
      </c>
      <c r="Q40" s="84">
        <f t="shared" si="2"/>
        <v>0.10632452939107438</v>
      </c>
      <c r="R40" s="84">
        <f>O40/'סכום נכסי הקרן'!$C$42</f>
        <v>2.0220793703926456E-2</v>
      </c>
    </row>
    <row r="41" spans="2:18">
      <c r="B41" s="75" t="s">
        <v>269</v>
      </c>
      <c r="C41" s="73" t="s">
        <v>270</v>
      </c>
      <c r="D41" s="86" t="s">
        <v>115</v>
      </c>
      <c r="E41" s="73" t="s">
        <v>228</v>
      </c>
      <c r="F41" s="73"/>
      <c r="G41" s="73"/>
      <c r="H41" s="83">
        <v>2.8300000000000458</v>
      </c>
      <c r="I41" s="86" t="s">
        <v>128</v>
      </c>
      <c r="J41" s="87">
        <v>1.5E-3</v>
      </c>
      <c r="K41" s="84">
        <v>1.6999999999995458E-3</v>
      </c>
      <c r="L41" s="83">
        <v>660582.17640000011</v>
      </c>
      <c r="M41" s="85">
        <v>99.98</v>
      </c>
      <c r="N41" s="73"/>
      <c r="O41" s="83">
        <v>660.4500695590001</v>
      </c>
      <c r="P41" s="84">
        <v>1.5242770077861139E-4</v>
      </c>
      <c r="Q41" s="84">
        <f t="shared" si="2"/>
        <v>4.7243938977178691E-2</v>
      </c>
      <c r="R41" s="84">
        <f>O41/'סכום נכסי הקרן'!$C$42</f>
        <v>8.9848499616177555E-3</v>
      </c>
    </row>
    <row r="42" spans="2:18">
      <c r="B42" s="75" t="s">
        <v>271</v>
      </c>
      <c r="C42" s="73" t="s">
        <v>272</v>
      </c>
      <c r="D42" s="86" t="s">
        <v>115</v>
      </c>
      <c r="E42" s="73" t="s">
        <v>228</v>
      </c>
      <c r="F42" s="73"/>
      <c r="G42" s="73"/>
      <c r="H42" s="83">
        <v>2.1299999999997645</v>
      </c>
      <c r="I42" s="86" t="s">
        <v>128</v>
      </c>
      <c r="J42" s="87">
        <v>1.2500000000000001E-2</v>
      </c>
      <c r="K42" s="84">
        <v>1E-3</v>
      </c>
      <c r="L42" s="83">
        <v>410109.37798900006</v>
      </c>
      <c r="M42" s="85">
        <v>103.53</v>
      </c>
      <c r="N42" s="73"/>
      <c r="O42" s="83">
        <v>424.58624127000007</v>
      </c>
      <c r="P42" s="84">
        <v>3.2797489181852426E-5</v>
      </c>
      <c r="Q42" s="84">
        <f t="shared" si="2"/>
        <v>3.037190455064008E-2</v>
      </c>
      <c r="R42" s="84">
        <f>O42/'סכום נכסי הקרן'!$C$42</f>
        <v>5.7761272947180684E-3</v>
      </c>
    </row>
    <row r="43" spans="2:18">
      <c r="B43" s="75" t="s">
        <v>273</v>
      </c>
      <c r="C43" s="73" t="s">
        <v>274</v>
      </c>
      <c r="D43" s="86" t="s">
        <v>115</v>
      </c>
      <c r="E43" s="73" t="s">
        <v>228</v>
      </c>
      <c r="F43" s="73"/>
      <c r="G43" s="73"/>
      <c r="H43" s="83">
        <v>3.079999999997439</v>
      </c>
      <c r="I43" s="86" t="s">
        <v>128</v>
      </c>
      <c r="J43" s="87">
        <v>1.4999999999999999E-2</v>
      </c>
      <c r="K43" s="84">
        <v>1.9000000000085366E-3</v>
      </c>
      <c r="L43" s="83">
        <v>444666.53209100006</v>
      </c>
      <c r="M43" s="85">
        <v>105.38</v>
      </c>
      <c r="N43" s="73"/>
      <c r="O43" s="83">
        <v>468.58961224000006</v>
      </c>
      <c r="P43" s="84">
        <v>2.6441233404885239E-5</v>
      </c>
      <c r="Q43" s="84">
        <f t="shared" si="2"/>
        <v>3.3519595297777052E-2</v>
      </c>
      <c r="R43" s="84">
        <f>O43/'סכום נכסי הקרן'!$C$42</f>
        <v>6.3747549642326632E-3</v>
      </c>
    </row>
    <row r="44" spans="2:18">
      <c r="B44" s="75" t="s">
        <v>275</v>
      </c>
      <c r="C44" s="73" t="s">
        <v>276</v>
      </c>
      <c r="D44" s="86" t="s">
        <v>115</v>
      </c>
      <c r="E44" s="73" t="s">
        <v>228</v>
      </c>
      <c r="F44" s="73"/>
      <c r="G44" s="73"/>
      <c r="H44" s="83">
        <v>0.3299999999061124</v>
      </c>
      <c r="I44" s="86" t="s">
        <v>128</v>
      </c>
      <c r="J44" s="87">
        <v>5.0000000000000001E-3</v>
      </c>
      <c r="K44" s="84">
        <v>-3.0000000103770478E-4</v>
      </c>
      <c r="L44" s="83">
        <v>4026.8569410000009</v>
      </c>
      <c r="M44" s="85">
        <v>100.51</v>
      </c>
      <c r="N44" s="73"/>
      <c r="O44" s="83">
        <v>4.0473937860000007</v>
      </c>
      <c r="P44" s="84">
        <v>5.4309092017797393E-7</v>
      </c>
      <c r="Q44" s="84">
        <f t="shared" si="2"/>
        <v>2.8952200000535304E-4</v>
      </c>
      <c r="R44" s="84">
        <f>O44/'סכום נכסי הקרן'!$C$42</f>
        <v>5.5061279540898628E-5</v>
      </c>
    </row>
    <row r="45" spans="2:18">
      <c r="B45" s="75" t="s">
        <v>277</v>
      </c>
      <c r="C45" s="73" t="s">
        <v>278</v>
      </c>
      <c r="D45" s="86" t="s">
        <v>115</v>
      </c>
      <c r="E45" s="73" t="s">
        <v>228</v>
      </c>
      <c r="F45" s="73"/>
      <c r="G45" s="73"/>
      <c r="H45" s="83">
        <v>1.2800000000040248</v>
      </c>
      <c r="I45" s="86" t="s">
        <v>128</v>
      </c>
      <c r="J45" s="87">
        <v>5.5E-2</v>
      </c>
      <c r="K45" s="84">
        <v>4.9999999997124957E-4</v>
      </c>
      <c r="L45" s="83">
        <v>125408.73655600002</v>
      </c>
      <c r="M45" s="85">
        <v>110.94</v>
      </c>
      <c r="N45" s="73"/>
      <c r="O45" s="83">
        <v>139.12845714800002</v>
      </c>
      <c r="P45" s="84">
        <v>7.0766290553525751E-6</v>
      </c>
      <c r="Q45" s="84">
        <f t="shared" si="2"/>
        <v>9.952268373411002E-3</v>
      </c>
      <c r="R45" s="84">
        <f>O45/'סכום נכסי הקרן'!$C$42</f>
        <v>1.8927219035662086E-3</v>
      </c>
    </row>
    <row r="46" spans="2:18">
      <c r="B46" s="75" t="s">
        <v>279</v>
      </c>
      <c r="C46" s="73" t="s">
        <v>280</v>
      </c>
      <c r="D46" s="86" t="s">
        <v>115</v>
      </c>
      <c r="E46" s="73" t="s">
        <v>228</v>
      </c>
      <c r="F46" s="73"/>
      <c r="G46" s="73"/>
      <c r="H46" s="83">
        <v>14.859999999997905</v>
      </c>
      <c r="I46" s="86" t="s">
        <v>128</v>
      </c>
      <c r="J46" s="87">
        <v>5.5E-2</v>
      </c>
      <c r="K46" s="84">
        <v>1.4399999999993789E-2</v>
      </c>
      <c r="L46" s="83">
        <v>434547.69507300004</v>
      </c>
      <c r="M46" s="85">
        <v>177.75</v>
      </c>
      <c r="N46" s="73"/>
      <c r="O46" s="83">
        <v>772.40854466700011</v>
      </c>
      <c r="P46" s="84">
        <v>2.2337619478908457E-5</v>
      </c>
      <c r="Q46" s="84">
        <f t="shared" si="2"/>
        <v>5.5252658500082485E-2</v>
      </c>
      <c r="R46" s="84">
        <f>O46/'סכום נכסי הקרן'!$C$42</f>
        <v>1.0507947841596151E-2</v>
      </c>
    </row>
    <row r="47" spans="2:18">
      <c r="B47" s="75" t="s">
        <v>281</v>
      </c>
      <c r="C47" s="73" t="s">
        <v>282</v>
      </c>
      <c r="D47" s="86" t="s">
        <v>115</v>
      </c>
      <c r="E47" s="73" t="s">
        <v>228</v>
      </c>
      <c r="F47" s="73"/>
      <c r="G47" s="73"/>
      <c r="H47" s="83">
        <v>2.3799999999989505</v>
      </c>
      <c r="I47" s="86" t="s">
        <v>128</v>
      </c>
      <c r="J47" s="87">
        <v>4.2500000000000003E-2</v>
      </c>
      <c r="K47" s="84">
        <v>1.2999999999952084E-3</v>
      </c>
      <c r="L47" s="83">
        <v>779886.46131200017</v>
      </c>
      <c r="M47" s="85">
        <v>112.39</v>
      </c>
      <c r="N47" s="73"/>
      <c r="O47" s="83">
        <v>876.51440883400016</v>
      </c>
      <c r="P47" s="84">
        <v>4.2396566784604824E-5</v>
      </c>
      <c r="Q47" s="84">
        <f t="shared" si="2"/>
        <v>6.2699657630775785E-2</v>
      </c>
      <c r="R47" s="84">
        <f>O47/'סכום נכסי הקרן'!$C$42</f>
        <v>1.1924217765361362E-2</v>
      </c>
    </row>
    <row r="48" spans="2:18">
      <c r="B48" s="75" t="s">
        <v>283</v>
      </c>
      <c r="C48" s="73" t="s">
        <v>284</v>
      </c>
      <c r="D48" s="86" t="s">
        <v>115</v>
      </c>
      <c r="E48" s="73" t="s">
        <v>228</v>
      </c>
      <c r="F48" s="73"/>
      <c r="G48" s="73"/>
      <c r="H48" s="83">
        <v>6.1199999999881207</v>
      </c>
      <c r="I48" s="86" t="s">
        <v>128</v>
      </c>
      <c r="J48" s="87">
        <v>0.02</v>
      </c>
      <c r="K48" s="84">
        <v>4.3999999999720487E-3</v>
      </c>
      <c r="L48" s="83">
        <v>154735.00286300003</v>
      </c>
      <c r="M48" s="85">
        <v>110.98</v>
      </c>
      <c r="N48" s="73"/>
      <c r="O48" s="83">
        <v>171.72490189200002</v>
      </c>
      <c r="P48" s="84">
        <v>8.2642249886964635E-6</v>
      </c>
      <c r="Q48" s="84">
        <f t="shared" si="2"/>
        <v>1.2283988085980344E-2</v>
      </c>
      <c r="R48" s="84">
        <f>O48/'סכום נכסי הקרן'!$C$42</f>
        <v>2.3361682423675102E-3</v>
      </c>
    </row>
    <row r="49" spans="2:18">
      <c r="B49" s="75" t="s">
        <v>285</v>
      </c>
      <c r="C49" s="73" t="s">
        <v>286</v>
      </c>
      <c r="D49" s="86" t="s">
        <v>115</v>
      </c>
      <c r="E49" s="73" t="s">
        <v>228</v>
      </c>
      <c r="F49" s="73"/>
      <c r="G49" s="73"/>
      <c r="H49" s="83">
        <v>9.0699999999911078</v>
      </c>
      <c r="I49" s="86" t="s">
        <v>128</v>
      </c>
      <c r="J49" s="87">
        <v>0.01</v>
      </c>
      <c r="K49" s="84">
        <v>7.0999999997332433E-3</v>
      </c>
      <c r="L49" s="83">
        <v>8722.1760000000013</v>
      </c>
      <c r="M49" s="85">
        <v>103.15</v>
      </c>
      <c r="N49" s="73"/>
      <c r="O49" s="83">
        <v>8.9969245440000005</v>
      </c>
      <c r="P49" s="84">
        <v>7.0735098993484674E-7</v>
      </c>
      <c r="Q49" s="84">
        <f t="shared" si="2"/>
        <v>6.4357651506166756E-4</v>
      </c>
      <c r="R49" s="84">
        <f>O49/'סכום נכסי הקרן'!$C$42</f>
        <v>1.2239534958004104E-4</v>
      </c>
    </row>
    <row r="50" spans="2:18">
      <c r="B50" s="75" t="s">
        <v>287</v>
      </c>
      <c r="C50" s="73" t="s">
        <v>288</v>
      </c>
      <c r="D50" s="86" t="s">
        <v>115</v>
      </c>
      <c r="E50" s="73" t="s">
        <v>228</v>
      </c>
      <c r="F50" s="73"/>
      <c r="G50" s="73"/>
      <c r="H50" s="83">
        <v>0.5800000000171639</v>
      </c>
      <c r="I50" s="86" t="s">
        <v>128</v>
      </c>
      <c r="J50" s="87">
        <v>0.01</v>
      </c>
      <c r="K50" s="84">
        <v>3.0000000060073591E-4</v>
      </c>
      <c r="L50" s="83">
        <v>6923.5733610000007</v>
      </c>
      <c r="M50" s="85">
        <v>100.98</v>
      </c>
      <c r="N50" s="73"/>
      <c r="O50" s="83">
        <v>6.9914246860000011</v>
      </c>
      <c r="P50" s="84">
        <v>4.6870931279351991E-7</v>
      </c>
      <c r="Q50" s="84">
        <f t="shared" si="2"/>
        <v>5.0011720257592881E-4</v>
      </c>
      <c r="R50" s="84">
        <f>O50/'סכום נכסי הקרן'!$C$42</f>
        <v>9.5112264676730274E-5</v>
      </c>
    </row>
    <row r="51" spans="2:18">
      <c r="B51" s="75" t="s">
        <v>289</v>
      </c>
      <c r="C51" s="73" t="s">
        <v>290</v>
      </c>
      <c r="D51" s="86" t="s">
        <v>115</v>
      </c>
      <c r="E51" s="73" t="s">
        <v>228</v>
      </c>
      <c r="F51" s="73"/>
      <c r="G51" s="73"/>
      <c r="H51" s="83">
        <v>14.830000000005208</v>
      </c>
      <c r="I51" s="86" t="s">
        <v>128</v>
      </c>
      <c r="J51" s="87">
        <v>1.4999999999999999E-2</v>
      </c>
      <c r="K51" s="84">
        <v>1.3300000000000615E-2</v>
      </c>
      <c r="L51" s="83">
        <v>942214.70871100028</v>
      </c>
      <c r="M51" s="85">
        <v>103.1</v>
      </c>
      <c r="N51" s="73"/>
      <c r="O51" s="83">
        <v>971.42335951800021</v>
      </c>
      <c r="P51" s="84">
        <v>1.2585328433088296E-4</v>
      </c>
      <c r="Q51" s="84">
        <f t="shared" si="2"/>
        <v>6.9488774448489138E-2</v>
      </c>
      <c r="R51" s="84">
        <f>O51/'סכום נכסי הקרן'!$C$42</f>
        <v>1.3215371663610956E-2</v>
      </c>
    </row>
    <row r="52" spans="2:18">
      <c r="B52" s="75" t="s">
        <v>291</v>
      </c>
      <c r="C52" s="73" t="s">
        <v>292</v>
      </c>
      <c r="D52" s="86" t="s">
        <v>115</v>
      </c>
      <c r="E52" s="73" t="s">
        <v>228</v>
      </c>
      <c r="F52" s="73"/>
      <c r="G52" s="73"/>
      <c r="H52" s="83">
        <v>1.8199999999985108</v>
      </c>
      <c r="I52" s="86" t="s">
        <v>128</v>
      </c>
      <c r="J52" s="87">
        <v>7.4999999999999997E-3</v>
      </c>
      <c r="K52" s="84">
        <v>6.9999999999490565E-4</v>
      </c>
      <c r="L52" s="83">
        <v>503476.32801000006</v>
      </c>
      <c r="M52" s="85">
        <v>101.37</v>
      </c>
      <c r="N52" s="73"/>
      <c r="O52" s="83">
        <v>510.37396611800011</v>
      </c>
      <c r="P52" s="84">
        <v>3.2544909756834467E-5</v>
      </c>
      <c r="Q52" s="84">
        <f t="shared" si="2"/>
        <v>3.6508553215718081E-2</v>
      </c>
      <c r="R52" s="84">
        <f>O52/'סכום נכסי הקרן'!$C$42</f>
        <v>6.9431948321967219E-3</v>
      </c>
    </row>
    <row r="53" spans="2:18">
      <c r="B53" s="75" t="s">
        <v>293</v>
      </c>
      <c r="C53" s="73" t="s">
        <v>294</v>
      </c>
      <c r="D53" s="86" t="s">
        <v>115</v>
      </c>
      <c r="E53" s="73" t="s">
        <v>228</v>
      </c>
      <c r="F53" s="73"/>
      <c r="G53" s="73"/>
      <c r="H53" s="83">
        <v>4.7600000000026554</v>
      </c>
      <c r="I53" s="86" t="s">
        <v>128</v>
      </c>
      <c r="J53" s="87">
        <v>1.7500000000000002E-2</v>
      </c>
      <c r="K53" s="84">
        <v>3.1000000000014571E-3</v>
      </c>
      <c r="L53" s="83">
        <v>576549.56346800015</v>
      </c>
      <c r="M53" s="85">
        <v>107.17</v>
      </c>
      <c r="N53" s="73"/>
      <c r="O53" s="83">
        <v>617.88816796100002</v>
      </c>
      <c r="P53" s="84">
        <v>2.9556843534241422E-5</v>
      </c>
      <c r="Q53" s="84">
        <f t="shared" si="2"/>
        <v>4.4199360780387435E-2</v>
      </c>
      <c r="R53" s="84">
        <f>O53/'סכום נכסי הקרן'!$C$42</f>
        <v>8.4058322317922193E-3</v>
      </c>
    </row>
    <row r="54" spans="2:18">
      <c r="B54" s="75" t="s">
        <v>295</v>
      </c>
      <c r="C54" s="73" t="s">
        <v>296</v>
      </c>
      <c r="D54" s="86" t="s">
        <v>115</v>
      </c>
      <c r="E54" s="73" t="s">
        <v>228</v>
      </c>
      <c r="F54" s="73"/>
      <c r="G54" s="73"/>
      <c r="H54" s="83">
        <v>7.4499999999777895</v>
      </c>
      <c r="I54" s="86" t="s">
        <v>128</v>
      </c>
      <c r="J54" s="87">
        <v>2.2499999999999999E-2</v>
      </c>
      <c r="K54" s="84">
        <v>5.6999999994225403E-3</v>
      </c>
      <c r="L54" s="83">
        <v>5971.4524520000014</v>
      </c>
      <c r="M54" s="85">
        <v>113.1</v>
      </c>
      <c r="N54" s="73"/>
      <c r="O54" s="83">
        <v>6.7537127270000008</v>
      </c>
      <c r="P54" s="84">
        <v>3.5179769683345392E-7</v>
      </c>
      <c r="Q54" s="84">
        <f t="shared" si="2"/>
        <v>4.8311296591555496E-4</v>
      </c>
      <c r="R54" s="84">
        <f>O54/'סכום נכסי הקרן'!$C$42</f>
        <v>9.1878399795584351E-5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0" t="s">
        <v>192</v>
      </c>
      <c r="C56" s="71"/>
      <c r="D56" s="71"/>
      <c r="E56" s="71"/>
      <c r="F56" s="71"/>
      <c r="G56" s="71"/>
      <c r="H56" s="80">
        <v>22.627224616521257</v>
      </c>
      <c r="I56" s="71"/>
      <c r="J56" s="71"/>
      <c r="K56" s="81">
        <v>2.9867563019434301E-2</v>
      </c>
      <c r="L56" s="80"/>
      <c r="M56" s="82"/>
      <c r="N56" s="71"/>
      <c r="O56" s="80">
        <v>178.850684747</v>
      </c>
      <c r="P56" s="71"/>
      <c r="Q56" s="81">
        <f t="shared" ref="Q56:Q60" si="3">O56/$O$11</f>
        <v>1.2793716324166518E-2</v>
      </c>
      <c r="R56" s="81">
        <f>O56/'סכום נכסי הקרן'!$C$42</f>
        <v>2.4331083333179039E-3</v>
      </c>
    </row>
    <row r="57" spans="2:18">
      <c r="B57" s="72" t="s">
        <v>62</v>
      </c>
      <c r="C57" s="73"/>
      <c r="D57" s="73"/>
      <c r="E57" s="73"/>
      <c r="F57" s="73"/>
      <c r="G57" s="73"/>
      <c r="H57" s="83">
        <v>22.627224616521257</v>
      </c>
      <c r="I57" s="73"/>
      <c r="J57" s="73"/>
      <c r="K57" s="84">
        <v>2.9867563019434301E-2</v>
      </c>
      <c r="L57" s="83"/>
      <c r="M57" s="85"/>
      <c r="N57" s="73"/>
      <c r="O57" s="83">
        <v>178.850684747</v>
      </c>
      <c r="P57" s="73"/>
      <c r="Q57" s="84">
        <f t="shared" si="3"/>
        <v>1.2793716324166518E-2</v>
      </c>
      <c r="R57" s="84">
        <f>O57/'סכום נכסי הקרן'!$C$42</f>
        <v>2.4331083333179039E-3</v>
      </c>
    </row>
    <row r="58" spans="2:18">
      <c r="B58" s="75" t="s">
        <v>297</v>
      </c>
      <c r="C58" s="73" t="s">
        <v>298</v>
      </c>
      <c r="D58" s="86" t="s">
        <v>28</v>
      </c>
      <c r="E58" s="73" t="s">
        <v>299</v>
      </c>
      <c r="F58" s="73" t="s">
        <v>300</v>
      </c>
      <c r="G58" s="73"/>
      <c r="H58" s="83">
        <v>19.28999999969033</v>
      </c>
      <c r="I58" s="86" t="s">
        <v>127</v>
      </c>
      <c r="J58" s="87">
        <v>3.3750000000000002E-2</v>
      </c>
      <c r="K58" s="84">
        <v>2.8199999999647524E-2</v>
      </c>
      <c r="L58" s="83">
        <v>5184.2672000000011</v>
      </c>
      <c r="M58" s="85">
        <v>111.32617999999999</v>
      </c>
      <c r="N58" s="73"/>
      <c r="O58" s="83">
        <v>19.859548235000002</v>
      </c>
      <c r="P58" s="84">
        <v>2.5921336000000005E-6</v>
      </c>
      <c r="Q58" s="84">
        <f t="shared" si="3"/>
        <v>1.4206119859373572E-3</v>
      </c>
      <c r="R58" s="84">
        <f>O58/'סכום נכסי הקרן'!$C$42</f>
        <v>2.7017191672965002E-4</v>
      </c>
    </row>
    <row r="59" spans="2:18">
      <c r="B59" s="75" t="s">
        <v>301</v>
      </c>
      <c r="C59" s="73" t="s">
        <v>302</v>
      </c>
      <c r="D59" s="86" t="s">
        <v>28</v>
      </c>
      <c r="E59" s="73" t="s">
        <v>299</v>
      </c>
      <c r="F59" s="73" t="s">
        <v>300</v>
      </c>
      <c r="G59" s="73"/>
      <c r="H59" s="83">
        <v>22.109999999993786</v>
      </c>
      <c r="I59" s="86" t="s">
        <v>127</v>
      </c>
      <c r="J59" s="87">
        <v>3.7999999999999999E-2</v>
      </c>
      <c r="K59" s="84">
        <v>2.9700000000003658E-2</v>
      </c>
      <c r="L59" s="83">
        <v>33049.703400000006</v>
      </c>
      <c r="M59" s="85">
        <v>120.34265000000001</v>
      </c>
      <c r="N59" s="73"/>
      <c r="O59" s="83">
        <v>136.85851313500001</v>
      </c>
      <c r="P59" s="84">
        <v>6.6099406800000011E-6</v>
      </c>
      <c r="Q59" s="84">
        <f t="shared" si="3"/>
        <v>9.7898925915394178E-3</v>
      </c>
      <c r="R59" s="84">
        <f>O59/'סכום נכסי הקרן'!$C$42</f>
        <v>1.8618412854572637E-3</v>
      </c>
    </row>
    <row r="60" spans="2:18">
      <c r="B60" s="75" t="s">
        <v>303</v>
      </c>
      <c r="C60" s="73" t="s">
        <v>304</v>
      </c>
      <c r="D60" s="86" t="s">
        <v>28</v>
      </c>
      <c r="E60" s="73" t="s">
        <v>299</v>
      </c>
      <c r="F60" s="73" t="s">
        <v>300</v>
      </c>
      <c r="G60" s="73"/>
      <c r="H60" s="83">
        <v>28.820000000129223</v>
      </c>
      <c r="I60" s="86" t="s">
        <v>127</v>
      </c>
      <c r="J60" s="87">
        <v>4.4999999999999998E-2</v>
      </c>
      <c r="K60" s="84">
        <v>3.2400000000234949E-2</v>
      </c>
      <c r="L60" s="83">
        <v>4628.8100000000013</v>
      </c>
      <c r="M60" s="85">
        <v>138.95650000000001</v>
      </c>
      <c r="N60" s="73"/>
      <c r="O60" s="83">
        <v>22.132623377000005</v>
      </c>
      <c r="P60" s="84">
        <v>4.6288100000000012E-6</v>
      </c>
      <c r="Q60" s="84">
        <f t="shared" si="3"/>
        <v>1.583211746689743E-3</v>
      </c>
      <c r="R60" s="84">
        <f>O60/'סכום נכסי הקרן'!$C$42</f>
        <v>3.0109513113099021E-4</v>
      </c>
    </row>
    <row r="61" spans="2:18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2:18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2:18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2:18">
      <c r="B64" s="119" t="s">
        <v>107</v>
      </c>
      <c r="C64" s="121"/>
      <c r="D64" s="121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2:18">
      <c r="B65" s="119" t="s">
        <v>197</v>
      </c>
      <c r="C65" s="121"/>
      <c r="D65" s="121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2:18">
      <c r="B66" s="144" t="s">
        <v>205</v>
      </c>
      <c r="C66" s="144"/>
      <c r="D66" s="144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2:18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</row>
    <row r="68" spans="2:18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</row>
    <row r="69" spans="2:18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</row>
    <row r="70" spans="2:18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</row>
    <row r="71" spans="2:18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</row>
    <row r="72" spans="2:18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</row>
    <row r="73" spans="2:18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</row>
    <row r="74" spans="2:18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</row>
    <row r="75" spans="2:18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</row>
    <row r="76" spans="2:18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2:18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2:18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</row>
    <row r="79" spans="2:18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</row>
    <row r="80" spans="2:18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</row>
    <row r="81" spans="2:18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</row>
    <row r="82" spans="2:18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2:18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</row>
    <row r="84" spans="2:18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</row>
    <row r="85" spans="2:18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</row>
    <row r="86" spans="2:18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</row>
    <row r="87" spans="2:18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</row>
    <row r="88" spans="2:18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</row>
    <row r="89" spans="2:18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</row>
    <row r="90" spans="2:18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</row>
    <row r="92" spans="2:18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2:18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</row>
    <row r="94" spans="2:18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</row>
    <row r="95" spans="2:18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</row>
    <row r="96" spans="2:18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</row>
    <row r="97" spans="2:18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</row>
    <row r="98" spans="2:18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2:18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  <row r="100" spans="2:18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</row>
    <row r="101" spans="2:18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</row>
    <row r="102" spans="2:18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2:18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</row>
    <row r="104" spans="2:18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</row>
    <row r="105" spans="2:18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</row>
    <row r="106" spans="2:18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2:18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</row>
    <row r="108" spans="2:18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</row>
    <row r="109" spans="2:18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</row>
    <row r="110" spans="2:18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2:18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2:18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2:18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2:18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2:18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2:18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</row>
    <row r="144" spans="2:18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</row>
    <row r="145" spans="2:18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</row>
    <row r="146" spans="2:18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</row>
    <row r="147" spans="2:18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</row>
    <row r="148" spans="2:18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</row>
    <row r="149" spans="2:18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</row>
    <row r="150" spans="2:18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</row>
    <row r="151" spans="2:18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</row>
    <row r="152" spans="2:18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</row>
    <row r="153" spans="2:18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</row>
    <row r="154" spans="2:18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</row>
    <row r="155" spans="2:18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</row>
    <row r="156" spans="2:18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</row>
    <row r="157" spans="2:18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</row>
    <row r="158" spans="2:18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</row>
    <row r="159" spans="2:18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</row>
    <row r="160" spans="2:18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</row>
    <row r="161" spans="2:18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</row>
    <row r="162" spans="2:18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</row>
    <row r="163" spans="2:18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</row>
    <row r="164" spans="2:18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</row>
    <row r="165" spans="2:18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</row>
    <row r="166" spans="2:18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</row>
    <row r="167" spans="2:18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</row>
    <row r="168" spans="2:18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</row>
    <row r="169" spans="2:18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</row>
    <row r="170" spans="2:18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</row>
    <row r="171" spans="2:18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</row>
    <row r="172" spans="2:18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</row>
    <row r="173" spans="2:18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</row>
    <row r="174" spans="2:18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</row>
    <row r="175" spans="2:18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</row>
    <row r="176" spans="2:18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</row>
    <row r="177" spans="2:18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</row>
    <row r="178" spans="2:18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</row>
    <row r="179" spans="2:18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</row>
    <row r="180" spans="2:18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</row>
    <row r="181" spans="2:18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</row>
    <row r="182" spans="2:18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</row>
    <row r="183" spans="2:18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2:18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2:18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</row>
    <row r="186" spans="2:18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</row>
    <row r="187" spans="2:18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</row>
    <row r="188" spans="2:18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</row>
    <row r="189" spans="2:18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</row>
    <row r="190" spans="2:18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</row>
    <row r="191" spans="2:18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</row>
    <row r="192" spans="2:18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</row>
    <row r="193" spans="2:18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</row>
    <row r="194" spans="2:18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</row>
    <row r="195" spans="2:18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</row>
    <row r="196" spans="2:18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</row>
    <row r="197" spans="2:18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</row>
    <row r="198" spans="2:18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</row>
    <row r="199" spans="2:18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</row>
    <row r="200" spans="2:18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</row>
    <row r="201" spans="2:18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</row>
    <row r="202" spans="2:18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</row>
    <row r="203" spans="2:18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</row>
    <row r="204" spans="2:18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</row>
    <row r="205" spans="2:18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</row>
    <row r="206" spans="2:18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</row>
    <row r="207" spans="2:18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</row>
    <row r="208" spans="2:18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</row>
    <row r="209" spans="2:18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</row>
    <row r="210" spans="2:18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</row>
    <row r="211" spans="2:18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</row>
    <row r="212" spans="2:18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</row>
    <row r="213" spans="2:18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</row>
    <row r="214" spans="2:18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</row>
    <row r="215" spans="2:18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</row>
    <row r="216" spans="2:18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</row>
    <row r="217" spans="2:18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</row>
    <row r="218" spans="2:18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</row>
    <row r="219" spans="2:18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</row>
    <row r="220" spans="2:18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</row>
    <row r="221" spans="2:18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</row>
    <row r="222" spans="2:18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</row>
    <row r="223" spans="2:18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</row>
    <row r="224" spans="2:18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</row>
    <row r="225" spans="2:18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</row>
    <row r="226" spans="2:18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</row>
    <row r="227" spans="2:18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</row>
    <row r="228" spans="2:18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</row>
    <row r="229" spans="2:18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</row>
    <row r="230" spans="2:18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</row>
    <row r="231" spans="2:18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</row>
    <row r="232" spans="2:18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</row>
    <row r="233" spans="2:18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</row>
    <row r="234" spans="2:18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2:18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</row>
    <row r="236" spans="2:18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</row>
    <row r="237" spans="2:18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</row>
    <row r="238" spans="2:18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</row>
    <row r="239" spans="2:18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</row>
    <row r="240" spans="2:18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</row>
    <row r="241" spans="2:18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</row>
    <row r="242" spans="2:18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</row>
    <row r="243" spans="2:18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</row>
    <row r="244" spans="2:18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</row>
    <row r="245" spans="2:18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</row>
    <row r="246" spans="2:18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</row>
    <row r="247" spans="2:18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</row>
    <row r="248" spans="2:18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</row>
    <row r="249" spans="2:18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</row>
    <row r="250" spans="2:18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</row>
    <row r="251" spans="2:18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</row>
    <row r="252" spans="2:18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</row>
    <row r="253" spans="2:18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</row>
    <row r="254" spans="2:18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</row>
    <row r="255" spans="2:18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</row>
    <row r="256" spans="2:18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</row>
    <row r="257" spans="2:18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</row>
    <row r="258" spans="2:18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</row>
    <row r="259" spans="2:18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</row>
    <row r="260" spans="2:18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</row>
    <row r="261" spans="2:18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</row>
    <row r="262" spans="2:18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</row>
    <row r="263" spans="2:18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</row>
    <row r="264" spans="2:18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</row>
    <row r="265" spans="2:18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</row>
    <row r="266" spans="2:18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</row>
    <row r="267" spans="2:18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</row>
    <row r="268" spans="2:18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</row>
    <row r="269" spans="2:18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</row>
    <row r="270" spans="2:18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</row>
    <row r="271" spans="2:18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</row>
    <row r="272" spans="2:18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</row>
    <row r="273" spans="2:18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</row>
    <row r="274" spans="2:18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</row>
    <row r="275" spans="2:18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</row>
    <row r="276" spans="2:18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</row>
    <row r="277" spans="2:18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</row>
    <row r="278" spans="2:18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</row>
    <row r="279" spans="2:18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</row>
    <row r="280" spans="2:18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</row>
    <row r="281" spans="2:18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</row>
    <row r="282" spans="2:18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</row>
    <row r="283" spans="2:18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</row>
    <row r="284" spans="2:18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</row>
    <row r="285" spans="2:18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</row>
    <row r="286" spans="2:18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</row>
    <row r="287" spans="2:18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</row>
    <row r="288" spans="2:18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</row>
    <row r="289" spans="2:18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</row>
    <row r="290" spans="2:18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</row>
    <row r="291" spans="2:18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</row>
    <row r="292" spans="2:18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</row>
    <row r="293" spans="2:18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</row>
    <row r="294" spans="2:18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</row>
    <row r="295" spans="2:18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</row>
    <row r="296" spans="2:18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</row>
    <row r="297" spans="2:18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</row>
    <row r="298" spans="2:18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</row>
    <row r="299" spans="2:18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</row>
    <row r="300" spans="2:18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</row>
    <row r="301" spans="2:18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</row>
    <row r="302" spans="2:18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</row>
    <row r="303" spans="2:18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</row>
    <row r="304" spans="2:18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</row>
    <row r="305" spans="2:18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</row>
    <row r="306" spans="2:18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</row>
    <row r="307" spans="2:18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</row>
    <row r="308" spans="2:18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</row>
    <row r="309" spans="2:18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</row>
    <row r="310" spans="2:18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</row>
    <row r="311" spans="2:18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</row>
    <row r="312" spans="2:18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</row>
    <row r="313" spans="2:18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</row>
    <row r="314" spans="2:18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</row>
    <row r="315" spans="2:18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</row>
    <row r="316" spans="2:18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</row>
    <row r="317" spans="2:18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</row>
    <row r="318" spans="2:18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</row>
    <row r="319" spans="2:18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2:18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</row>
    <row r="321" spans="2:18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2:18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2:18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</row>
    <row r="324" spans="2:18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</row>
    <row r="325" spans="2:18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</row>
    <row r="326" spans="2:18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</row>
    <row r="327" spans="2:18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</row>
    <row r="328" spans="2:18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</row>
    <row r="329" spans="2:18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</row>
    <row r="330" spans="2:18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</row>
    <row r="331" spans="2:18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2:18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</row>
    <row r="333" spans="2:18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2:18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2:18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</row>
    <row r="336" spans="2:18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</row>
    <row r="337" spans="2:18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2:18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</row>
    <row r="339" spans="2:18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2:18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2:18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</row>
    <row r="342" spans="2:18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</row>
    <row r="343" spans="2:18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</row>
    <row r="344" spans="2:18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</row>
    <row r="345" spans="2:18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</row>
    <row r="346" spans="2:18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C67:D1048576 E1:I30 D1:D29 J1:M1048576 C32:D65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223</v>
      </c>
    </row>
    <row r="2" spans="2:16">
      <c r="B2" s="46" t="s">
        <v>140</v>
      </c>
      <c r="C2" s="67" t="s">
        <v>224</v>
      </c>
    </row>
    <row r="3" spans="2:16">
      <c r="B3" s="46" t="s">
        <v>142</v>
      </c>
      <c r="C3" s="67" t="s">
        <v>225</v>
      </c>
    </row>
    <row r="4" spans="2:16">
      <c r="B4" s="46" t="s">
        <v>143</v>
      </c>
      <c r="C4" s="67">
        <v>9454</v>
      </c>
    </row>
    <row r="6" spans="2:16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199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2413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88"/>
      <c r="O10" s="88"/>
      <c r="P10" s="88"/>
    </row>
    <row r="11" spans="2:16" ht="20.25" customHeight="1">
      <c r="B11" s="119" t="s">
        <v>214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</row>
    <row r="383" spans="2:16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</row>
    <row r="384" spans="2:16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</row>
    <row r="385" spans="2:16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</row>
    <row r="386" spans="2:16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</row>
    <row r="387" spans="2:16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</row>
    <row r="388" spans="2:16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</row>
    <row r="389" spans="2:16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</row>
    <row r="390" spans="2:16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</row>
    <row r="391" spans="2:16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</row>
    <row r="392" spans="2:16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</row>
    <row r="393" spans="2:16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</row>
    <row r="394" spans="2:16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</row>
    <row r="395" spans="2:16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</row>
    <row r="396" spans="2:16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</row>
    <row r="397" spans="2:16">
      <c r="B397" s="125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</row>
    <row r="398" spans="2:16">
      <c r="B398" s="125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</row>
    <row r="399" spans="2:16">
      <c r="B399" s="126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</row>
    <row r="400" spans="2:16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</row>
    <row r="401" spans="2:16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</row>
    <row r="402" spans="2:16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</row>
    <row r="403" spans="2:16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</row>
    <row r="404" spans="2:16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</row>
    <row r="405" spans="2:16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</row>
    <row r="406" spans="2:16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</row>
    <row r="407" spans="2:16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</row>
    <row r="408" spans="2:16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</row>
    <row r="409" spans="2:16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</row>
    <row r="410" spans="2:16">
      <c r="B410" s="117"/>
      <c r="C410" s="117"/>
      <c r="D410" s="11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</row>
    <row r="411" spans="2:16">
      <c r="B411" s="117"/>
      <c r="C411" s="117"/>
      <c r="D411" s="11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</row>
    <row r="412" spans="2:16">
      <c r="B412" s="117"/>
      <c r="C412" s="117"/>
      <c r="D412" s="11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</row>
    <row r="413" spans="2:16">
      <c r="B413" s="117"/>
      <c r="C413" s="117"/>
      <c r="D413" s="11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</row>
    <row r="414" spans="2:16">
      <c r="B414" s="117"/>
      <c r="C414" s="117"/>
      <c r="D414" s="11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</row>
    <row r="415" spans="2:16">
      <c r="B415" s="117"/>
      <c r="C415" s="117"/>
      <c r="D415" s="117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</row>
    <row r="416" spans="2:16">
      <c r="B416" s="117"/>
      <c r="C416" s="117"/>
      <c r="D416" s="11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</row>
    <row r="417" spans="2:16">
      <c r="B417" s="117"/>
      <c r="C417" s="117"/>
      <c r="D417" s="11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</row>
    <row r="418" spans="2:16">
      <c r="B418" s="117"/>
      <c r="C418" s="117"/>
      <c r="D418" s="11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</row>
    <row r="419" spans="2:16">
      <c r="B419" s="117"/>
      <c r="C419" s="117"/>
      <c r="D419" s="11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</row>
    <row r="420" spans="2:16">
      <c r="B420" s="117"/>
      <c r="C420" s="117"/>
      <c r="D420" s="11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</row>
    <row r="421" spans="2:16">
      <c r="B421" s="117"/>
      <c r="C421" s="117"/>
      <c r="D421" s="11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</row>
    <row r="422" spans="2:16">
      <c r="B422" s="117"/>
      <c r="C422" s="117"/>
      <c r="D422" s="11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</row>
    <row r="423" spans="2:16">
      <c r="B423" s="117"/>
      <c r="C423" s="117"/>
      <c r="D423" s="11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</row>
    <row r="424" spans="2:16">
      <c r="B424" s="117"/>
      <c r="C424" s="117"/>
      <c r="D424" s="11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</row>
    <row r="425" spans="2:16">
      <c r="B425" s="117"/>
      <c r="C425" s="117"/>
      <c r="D425" s="11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</row>
    <row r="426" spans="2:16">
      <c r="B426" s="117"/>
      <c r="C426" s="117"/>
      <c r="D426" s="11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</row>
    <row r="427" spans="2:16">
      <c r="B427" s="117"/>
      <c r="C427" s="117"/>
      <c r="D427" s="11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</row>
    <row r="428" spans="2:16">
      <c r="B428" s="117"/>
      <c r="C428" s="117"/>
      <c r="D428" s="117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</row>
    <row r="429" spans="2:16">
      <c r="B429" s="117"/>
      <c r="C429" s="117"/>
      <c r="D429" s="11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</row>
    <row r="430" spans="2:16">
      <c r="B430" s="117"/>
      <c r="C430" s="117"/>
      <c r="D430" s="11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</row>
    <row r="431" spans="2:16">
      <c r="B431" s="117"/>
      <c r="C431" s="117"/>
      <c r="D431" s="11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</row>
    <row r="432" spans="2:16">
      <c r="B432" s="117"/>
      <c r="C432" s="117"/>
      <c r="D432" s="11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</row>
    <row r="433" spans="2:16">
      <c r="B433" s="117"/>
      <c r="C433" s="117"/>
      <c r="D433" s="11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</row>
    <row r="434" spans="2:16">
      <c r="B434" s="117"/>
      <c r="C434" s="117"/>
      <c r="D434" s="11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</row>
    <row r="435" spans="2:16">
      <c r="B435" s="117"/>
      <c r="C435" s="117"/>
      <c r="D435" s="117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</row>
    <row r="436" spans="2:16">
      <c r="B436" s="117"/>
      <c r="C436" s="117"/>
      <c r="D436" s="11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</row>
    <row r="437" spans="2:16">
      <c r="B437" s="117"/>
      <c r="C437" s="117"/>
      <c r="D437" s="11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</row>
    <row r="438" spans="2:16">
      <c r="B438" s="117"/>
      <c r="C438" s="117"/>
      <c r="D438" s="11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</row>
    <row r="439" spans="2:16">
      <c r="B439" s="117"/>
      <c r="C439" s="117"/>
      <c r="D439" s="11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</row>
    <row r="440" spans="2:16">
      <c r="B440" s="117"/>
      <c r="C440" s="117"/>
      <c r="D440" s="11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</row>
    <row r="441" spans="2:16">
      <c r="B441" s="117"/>
      <c r="C441" s="117"/>
      <c r="D441" s="11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</row>
    <row r="442" spans="2:16">
      <c r="B442" s="117"/>
      <c r="C442" s="117"/>
      <c r="D442" s="11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</row>
    <row r="443" spans="2:16">
      <c r="B443" s="117"/>
      <c r="C443" s="117"/>
      <c r="D443" s="11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</row>
    <row r="444" spans="2:16">
      <c r="B444" s="117"/>
      <c r="C444" s="117"/>
      <c r="D444" s="11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</row>
    <row r="445" spans="2:16">
      <c r="B445" s="117"/>
      <c r="C445" s="117"/>
      <c r="D445" s="11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</row>
    <row r="446" spans="2:16">
      <c r="B446" s="117"/>
      <c r="C446" s="117"/>
      <c r="D446" s="11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</row>
    <row r="447" spans="2:16">
      <c r="B447" s="117"/>
      <c r="C447" s="117"/>
      <c r="D447" s="11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</row>
    <row r="448" spans="2:16">
      <c r="B448" s="117"/>
      <c r="C448" s="117"/>
      <c r="D448" s="11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</row>
    <row r="449" spans="2:16">
      <c r="B449" s="117"/>
      <c r="C449" s="117"/>
      <c r="D449" s="11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</row>
    <row r="450" spans="2:16">
      <c r="B450" s="117"/>
      <c r="C450" s="117"/>
      <c r="D450" s="11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</row>
    <row r="451" spans="2:16">
      <c r="B451" s="117"/>
      <c r="C451" s="117"/>
      <c r="D451" s="11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</row>
    <row r="452" spans="2:16">
      <c r="B452" s="117"/>
      <c r="C452" s="117"/>
      <c r="D452" s="11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</row>
    <row r="453" spans="2:16">
      <c r="B453" s="117"/>
      <c r="C453" s="117"/>
      <c r="D453" s="11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</row>
    <row r="454" spans="2:16">
      <c r="B454" s="117"/>
      <c r="C454" s="117"/>
      <c r="D454" s="11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</row>
    <row r="455" spans="2:16">
      <c r="B455" s="117"/>
      <c r="C455" s="117"/>
      <c r="D455" s="11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</row>
    <row r="456" spans="2:16">
      <c r="B456" s="117"/>
      <c r="C456" s="117"/>
      <c r="D456" s="11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</row>
    <row r="457" spans="2:16">
      <c r="B457" s="117"/>
      <c r="C457" s="117"/>
      <c r="D457" s="11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</row>
    <row r="458" spans="2:16">
      <c r="B458" s="117"/>
      <c r="C458" s="117"/>
      <c r="D458" s="11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</row>
    <row r="459" spans="2:16">
      <c r="B459" s="117"/>
      <c r="C459" s="117"/>
      <c r="D459" s="11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</row>
    <row r="460" spans="2:16">
      <c r="B460" s="117"/>
      <c r="C460" s="117"/>
      <c r="D460" s="11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</row>
    <row r="461" spans="2:16">
      <c r="B461" s="117"/>
      <c r="C461" s="117"/>
      <c r="D461" s="11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</row>
    <row r="462" spans="2:16">
      <c r="B462" s="117"/>
      <c r="C462" s="117"/>
      <c r="D462" s="117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</row>
    <row r="463" spans="2:16">
      <c r="B463" s="117"/>
      <c r="C463" s="117"/>
      <c r="D463" s="11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141</v>
      </c>
      <c r="C1" s="67" t="s" vm="1">
        <v>223</v>
      </c>
    </row>
    <row r="2" spans="2:20">
      <c r="B2" s="46" t="s">
        <v>140</v>
      </c>
      <c r="C2" s="67" t="s">
        <v>224</v>
      </c>
    </row>
    <row r="3" spans="2:20">
      <c r="B3" s="46" t="s">
        <v>142</v>
      </c>
      <c r="C3" s="67" t="s">
        <v>225</v>
      </c>
    </row>
    <row r="4" spans="2:20">
      <c r="B4" s="46" t="s">
        <v>143</v>
      </c>
      <c r="C4" s="67">
        <v>9454</v>
      </c>
    </row>
    <row r="6" spans="2:20" ht="26.25" customHeight="1">
      <c r="B6" s="141" t="s">
        <v>169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</row>
    <row r="7" spans="2:20" ht="26.25" customHeight="1">
      <c r="B7" s="141" t="s">
        <v>85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</row>
    <row r="8" spans="2:20" s="3" customFormat="1" ht="78.75">
      <c r="B8" s="36" t="s">
        <v>110</v>
      </c>
      <c r="C8" s="12" t="s">
        <v>44</v>
      </c>
      <c r="D8" s="12" t="s">
        <v>114</v>
      </c>
      <c r="E8" s="12" t="s">
        <v>185</v>
      </c>
      <c r="F8" s="12" t="s">
        <v>112</v>
      </c>
      <c r="G8" s="12" t="s">
        <v>65</v>
      </c>
      <c r="H8" s="12" t="s">
        <v>14</v>
      </c>
      <c r="I8" s="12" t="s">
        <v>66</v>
      </c>
      <c r="J8" s="12" t="s">
        <v>99</v>
      </c>
      <c r="K8" s="12" t="s">
        <v>17</v>
      </c>
      <c r="L8" s="12" t="s">
        <v>98</v>
      </c>
      <c r="M8" s="12" t="s">
        <v>16</v>
      </c>
      <c r="N8" s="12" t="s">
        <v>18</v>
      </c>
      <c r="O8" s="12" t="s">
        <v>199</v>
      </c>
      <c r="P8" s="12" t="s">
        <v>198</v>
      </c>
      <c r="Q8" s="12" t="s">
        <v>61</v>
      </c>
      <c r="R8" s="12" t="s">
        <v>58</v>
      </c>
      <c r="S8" s="12" t="s">
        <v>144</v>
      </c>
      <c r="T8" s="37" t="s">
        <v>146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206</v>
      </c>
      <c r="P9" s="15"/>
      <c r="Q9" s="15" t="s">
        <v>202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43" t="s">
        <v>147</v>
      </c>
      <c r="T10" s="60" t="s">
        <v>186</v>
      </c>
    </row>
    <row r="11" spans="2:20" s="4" customFormat="1" ht="18" customHeight="1">
      <c r="B11" s="122" t="s">
        <v>2405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3">
        <v>0</v>
      </c>
      <c r="R11" s="88"/>
      <c r="S11" s="88"/>
      <c r="T11" s="88"/>
    </row>
    <row r="12" spans="2:20">
      <c r="B12" s="119" t="s">
        <v>214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9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9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9" t="s">
        <v>205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8"/>
  <sheetViews>
    <sheetView rightToLeft="1" topLeftCell="C1" zoomScale="70" zoomScaleNormal="70" workbookViewId="0">
      <selection activeCell="U308" sqref="U308"/>
    </sheetView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60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11.42578125" style="1" bestFit="1" customWidth="1"/>
    <col min="15" max="15" width="12.42578125" style="1" bestFit="1" customWidth="1"/>
    <col min="16" max="16" width="13" style="1" bestFit="1" customWidth="1"/>
    <col min="17" max="17" width="8.28515625" style="1" bestFit="1" customWidth="1"/>
    <col min="18" max="18" width="14.28515625" style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141</v>
      </c>
      <c r="C1" s="67" t="s" vm="1">
        <v>223</v>
      </c>
    </row>
    <row r="2" spans="2:21">
      <c r="B2" s="46" t="s">
        <v>140</v>
      </c>
      <c r="C2" s="67" t="s">
        <v>224</v>
      </c>
    </row>
    <row r="3" spans="2:21">
      <c r="B3" s="46" t="s">
        <v>142</v>
      </c>
      <c r="C3" s="67" t="s">
        <v>225</v>
      </c>
    </row>
    <row r="4" spans="2:21">
      <c r="B4" s="46" t="s">
        <v>143</v>
      </c>
      <c r="C4" s="67">
        <v>9454</v>
      </c>
    </row>
    <row r="6" spans="2:21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2:21" ht="26.25" customHeight="1">
      <c r="B7" s="135" t="s">
        <v>86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</row>
    <row r="8" spans="2:21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14</v>
      </c>
      <c r="I8" s="29" t="s">
        <v>66</v>
      </c>
      <c r="J8" s="29" t="s">
        <v>99</v>
      </c>
      <c r="K8" s="29" t="s">
        <v>17</v>
      </c>
      <c r="L8" s="29" t="s">
        <v>98</v>
      </c>
      <c r="M8" s="29" t="s">
        <v>16</v>
      </c>
      <c r="N8" s="29" t="s">
        <v>18</v>
      </c>
      <c r="O8" s="12" t="s">
        <v>199</v>
      </c>
      <c r="P8" s="29" t="s">
        <v>198</v>
      </c>
      <c r="Q8" s="29" t="s">
        <v>213</v>
      </c>
      <c r="R8" s="29" t="s">
        <v>61</v>
      </c>
      <c r="S8" s="12" t="s">
        <v>58</v>
      </c>
      <c r="T8" s="29" t="s">
        <v>144</v>
      </c>
      <c r="U8" s="13" t="s">
        <v>146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206</v>
      </c>
      <c r="P9" s="31"/>
      <c r="Q9" s="15" t="s">
        <v>202</v>
      </c>
      <c r="R9" s="31" t="s">
        <v>202</v>
      </c>
      <c r="S9" s="15" t="s">
        <v>19</v>
      </c>
      <c r="T9" s="31" t="s">
        <v>202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108</v>
      </c>
      <c r="R10" s="18" t="s">
        <v>109</v>
      </c>
      <c r="S10" s="18" t="s">
        <v>147</v>
      </c>
      <c r="T10" s="18" t="s">
        <v>186</v>
      </c>
      <c r="U10" s="19" t="s">
        <v>208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5.3413208120554465</v>
      </c>
      <c r="L11" s="69"/>
      <c r="M11" s="69"/>
      <c r="N11" s="90">
        <v>1.9725308828179799E-2</v>
      </c>
      <c r="O11" s="77"/>
      <c r="P11" s="79"/>
      <c r="Q11" s="77">
        <f>Q12+Q242</f>
        <v>55.158989664609443</v>
      </c>
      <c r="R11" s="77">
        <f>R12+R242</f>
        <v>23115.015545304002</v>
      </c>
      <c r="S11" s="69"/>
      <c r="T11" s="78">
        <f t="shared" ref="T11:T42" si="0">R11/$R$11</f>
        <v>1</v>
      </c>
      <c r="U11" s="78">
        <f>R11/'סכום נכסי הקרן'!$C$42</f>
        <v>0.3144597239178053</v>
      </c>
    </row>
    <row r="12" spans="2:21">
      <c r="B12" s="70" t="s">
        <v>193</v>
      </c>
      <c r="C12" s="71"/>
      <c r="D12" s="71"/>
      <c r="E12" s="71"/>
      <c r="F12" s="71"/>
      <c r="G12" s="71"/>
      <c r="H12" s="71"/>
      <c r="I12" s="71"/>
      <c r="J12" s="71"/>
      <c r="K12" s="80">
        <v>4.6003333724920434</v>
      </c>
      <c r="L12" s="71"/>
      <c r="M12" s="71"/>
      <c r="N12" s="91">
        <v>1.6081617085785954E-2</v>
      </c>
      <c r="O12" s="80"/>
      <c r="P12" s="82"/>
      <c r="Q12" s="80">
        <f>Q13+Q152+Q234</f>
        <v>55.158989664609443</v>
      </c>
      <c r="R12" s="80">
        <f>R13+R152+R234</f>
        <v>18506.315087564999</v>
      </c>
      <c r="S12" s="71"/>
      <c r="T12" s="81">
        <f t="shared" si="0"/>
        <v>0.80061876018615541</v>
      </c>
      <c r="U12" s="81">
        <f>R12/'סכום נכסי הקרן'!$C$42</f>
        <v>0.25176235429155402</v>
      </c>
    </row>
    <row r="13" spans="2:21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4.5675748209941665</v>
      </c>
      <c r="L13" s="71"/>
      <c r="M13" s="71"/>
      <c r="N13" s="91">
        <v>1.1272197325899458E-2</v>
      </c>
      <c r="O13" s="80"/>
      <c r="P13" s="82"/>
      <c r="Q13" s="80">
        <f>SUM(Q14:Q150)</f>
        <v>43.584477735000014</v>
      </c>
      <c r="R13" s="80">
        <f>SUM(R14:R150)</f>
        <v>13926.393257373002</v>
      </c>
      <c r="S13" s="71"/>
      <c r="T13" s="81">
        <f t="shared" si="0"/>
        <v>0.60248253911307703</v>
      </c>
      <c r="U13" s="81">
        <f>R13/'סכום נכסי הקרן'!$C$42</f>
        <v>0.18945649291479655</v>
      </c>
    </row>
    <row r="14" spans="2:21">
      <c r="B14" s="76" t="s">
        <v>305</v>
      </c>
      <c r="C14" s="73" t="s">
        <v>306</v>
      </c>
      <c r="D14" s="86" t="s">
        <v>115</v>
      </c>
      <c r="E14" s="86" t="s">
        <v>307</v>
      </c>
      <c r="F14" s="73" t="s">
        <v>308</v>
      </c>
      <c r="G14" s="86" t="s">
        <v>309</v>
      </c>
      <c r="H14" s="73" t="s">
        <v>310</v>
      </c>
      <c r="I14" s="73" t="s">
        <v>311</v>
      </c>
      <c r="J14" s="73"/>
      <c r="K14" s="83">
        <v>2.0699999999989283</v>
      </c>
      <c r="L14" s="86" t="s">
        <v>128</v>
      </c>
      <c r="M14" s="87">
        <v>6.1999999999999998E-3</v>
      </c>
      <c r="N14" s="87">
        <v>7.399999999978573E-3</v>
      </c>
      <c r="O14" s="83">
        <v>276683.96597400005</v>
      </c>
      <c r="P14" s="85">
        <v>101.21</v>
      </c>
      <c r="Q14" s="73"/>
      <c r="R14" s="83">
        <v>280.03185489000009</v>
      </c>
      <c r="S14" s="84">
        <v>5.5868583897486623E-5</v>
      </c>
      <c r="T14" s="84">
        <f t="shared" si="0"/>
        <v>1.2114716269221405E-2</v>
      </c>
      <c r="U14" s="84">
        <f>R14/'סכום נכסי הקרן'!$C$42</f>
        <v>3.8095903333619074E-3</v>
      </c>
    </row>
    <row r="15" spans="2:21">
      <c r="B15" s="76" t="s">
        <v>312</v>
      </c>
      <c r="C15" s="73" t="s">
        <v>313</v>
      </c>
      <c r="D15" s="86" t="s">
        <v>115</v>
      </c>
      <c r="E15" s="86" t="s">
        <v>307</v>
      </c>
      <c r="F15" s="73" t="s">
        <v>308</v>
      </c>
      <c r="G15" s="86" t="s">
        <v>309</v>
      </c>
      <c r="H15" s="73" t="s">
        <v>310</v>
      </c>
      <c r="I15" s="73" t="s">
        <v>311</v>
      </c>
      <c r="J15" s="73"/>
      <c r="K15" s="83">
        <v>5.3100000000091656</v>
      </c>
      <c r="L15" s="86" t="s">
        <v>128</v>
      </c>
      <c r="M15" s="87">
        <v>5.0000000000000001E-4</v>
      </c>
      <c r="N15" s="87">
        <v>5.0000000000378761E-3</v>
      </c>
      <c r="O15" s="83">
        <v>135945.76005700004</v>
      </c>
      <c r="P15" s="85">
        <v>97.1</v>
      </c>
      <c r="Q15" s="73"/>
      <c r="R15" s="83">
        <v>132.00333090900003</v>
      </c>
      <c r="S15" s="84">
        <v>1.7050295872558395E-4</v>
      </c>
      <c r="T15" s="84">
        <f t="shared" si="0"/>
        <v>5.7107178080967177E-3</v>
      </c>
      <c r="U15" s="84">
        <f>R15/'סכום נכסי הקרן'!$C$42</f>
        <v>1.7957907453065882E-3</v>
      </c>
    </row>
    <row r="16" spans="2:21">
      <c r="B16" s="76" t="s">
        <v>314</v>
      </c>
      <c r="C16" s="73" t="s">
        <v>315</v>
      </c>
      <c r="D16" s="86" t="s">
        <v>115</v>
      </c>
      <c r="E16" s="86" t="s">
        <v>307</v>
      </c>
      <c r="F16" s="73" t="s">
        <v>316</v>
      </c>
      <c r="G16" s="86" t="s">
        <v>317</v>
      </c>
      <c r="H16" s="73" t="s">
        <v>310</v>
      </c>
      <c r="I16" s="73" t="s">
        <v>311</v>
      </c>
      <c r="J16" s="73"/>
      <c r="K16" s="83">
        <v>1.8099999999930143</v>
      </c>
      <c r="L16" s="86" t="s">
        <v>128</v>
      </c>
      <c r="M16" s="87">
        <v>3.5499999999999997E-2</v>
      </c>
      <c r="N16" s="87">
        <v>6.0999999999966749E-3</v>
      </c>
      <c r="O16" s="83">
        <v>26298.790797000005</v>
      </c>
      <c r="P16" s="85">
        <v>114.31</v>
      </c>
      <c r="Q16" s="73"/>
      <c r="R16" s="83">
        <v>30.062146141000003</v>
      </c>
      <c r="S16" s="84">
        <v>1.2299492761497547E-4</v>
      </c>
      <c r="T16" s="84">
        <f t="shared" si="0"/>
        <v>1.3005462220901411E-3</v>
      </c>
      <c r="U16" s="84">
        <f>R16/'סכום נכסי הקרן'!$C$42</f>
        <v>4.089694059408105E-4</v>
      </c>
    </row>
    <row r="17" spans="2:21">
      <c r="B17" s="76" t="s">
        <v>318</v>
      </c>
      <c r="C17" s="73" t="s">
        <v>319</v>
      </c>
      <c r="D17" s="86" t="s">
        <v>115</v>
      </c>
      <c r="E17" s="86" t="s">
        <v>307</v>
      </c>
      <c r="F17" s="73" t="s">
        <v>316</v>
      </c>
      <c r="G17" s="86" t="s">
        <v>317</v>
      </c>
      <c r="H17" s="73" t="s">
        <v>310</v>
      </c>
      <c r="I17" s="73" t="s">
        <v>311</v>
      </c>
      <c r="J17" s="73"/>
      <c r="K17" s="83">
        <v>0.18999999997359807</v>
      </c>
      <c r="L17" s="86" t="s">
        <v>128</v>
      </c>
      <c r="M17" s="87">
        <v>4.6500000000000007E-2</v>
      </c>
      <c r="N17" s="87">
        <v>1.4099999999430275E-2</v>
      </c>
      <c r="O17" s="83">
        <v>11458.390434000003</v>
      </c>
      <c r="P17" s="85">
        <v>125.61</v>
      </c>
      <c r="Q17" s="73"/>
      <c r="R17" s="83">
        <v>14.392883302000001</v>
      </c>
      <c r="S17" s="84">
        <v>5.7689425678641902E-5</v>
      </c>
      <c r="T17" s="84">
        <f t="shared" si="0"/>
        <v>6.2266379504659385E-4</v>
      </c>
      <c r="U17" s="84">
        <f>R17/'סכום נכסי הקרן'!$C$42</f>
        <v>1.9580268508396481E-4</v>
      </c>
    </row>
    <row r="18" spans="2:21">
      <c r="B18" s="76" t="s">
        <v>320</v>
      </c>
      <c r="C18" s="73" t="s">
        <v>321</v>
      </c>
      <c r="D18" s="86" t="s">
        <v>115</v>
      </c>
      <c r="E18" s="86" t="s">
        <v>307</v>
      </c>
      <c r="F18" s="73" t="s">
        <v>316</v>
      </c>
      <c r="G18" s="86" t="s">
        <v>317</v>
      </c>
      <c r="H18" s="73" t="s">
        <v>310</v>
      </c>
      <c r="I18" s="73" t="s">
        <v>311</v>
      </c>
      <c r="J18" s="73"/>
      <c r="K18" s="83">
        <v>4.7100000000011581</v>
      </c>
      <c r="L18" s="86" t="s">
        <v>128</v>
      </c>
      <c r="M18" s="87">
        <v>1.4999999999999999E-2</v>
      </c>
      <c r="N18" s="87">
        <v>2.599999999972969E-3</v>
      </c>
      <c r="O18" s="83">
        <v>96855.411538000015</v>
      </c>
      <c r="P18" s="85">
        <v>106.95</v>
      </c>
      <c r="Q18" s="73"/>
      <c r="R18" s="83">
        <v>103.58686262800003</v>
      </c>
      <c r="S18" s="84">
        <v>2.0839476187882482E-4</v>
      </c>
      <c r="T18" s="84">
        <f t="shared" si="0"/>
        <v>4.4813667732550811E-3</v>
      </c>
      <c r="U18" s="84">
        <f>R18/'סכום נכסי הקרן'!$C$42</f>
        <v>1.4092093582922188E-3</v>
      </c>
    </row>
    <row r="19" spans="2:21">
      <c r="B19" s="76" t="s">
        <v>322</v>
      </c>
      <c r="C19" s="73" t="s">
        <v>323</v>
      </c>
      <c r="D19" s="86" t="s">
        <v>115</v>
      </c>
      <c r="E19" s="86" t="s">
        <v>307</v>
      </c>
      <c r="F19" s="73" t="s">
        <v>324</v>
      </c>
      <c r="G19" s="86" t="s">
        <v>317</v>
      </c>
      <c r="H19" s="73" t="s">
        <v>325</v>
      </c>
      <c r="I19" s="73" t="s">
        <v>126</v>
      </c>
      <c r="J19" s="73"/>
      <c r="K19" s="83">
        <v>4.9399999999916133</v>
      </c>
      <c r="L19" s="86" t="s">
        <v>128</v>
      </c>
      <c r="M19" s="87">
        <v>1E-3</v>
      </c>
      <c r="N19" s="87">
        <v>1.7000000000081375E-3</v>
      </c>
      <c r="O19" s="83">
        <v>161275.22692300004</v>
      </c>
      <c r="P19" s="85">
        <v>99.06</v>
      </c>
      <c r="Q19" s="73"/>
      <c r="R19" s="83">
        <v>159.759238211</v>
      </c>
      <c r="S19" s="84">
        <v>1.0751681794866669E-4</v>
      </c>
      <c r="T19" s="84">
        <f t="shared" si="0"/>
        <v>6.9114917053757444E-3</v>
      </c>
      <c r="U19" s="84">
        <f>R19/'סכום נכסי הקרן'!$C$42</f>
        <v>2.173385773532658E-3</v>
      </c>
    </row>
    <row r="20" spans="2:21">
      <c r="B20" s="76" t="s">
        <v>326</v>
      </c>
      <c r="C20" s="73" t="s">
        <v>327</v>
      </c>
      <c r="D20" s="86" t="s">
        <v>115</v>
      </c>
      <c r="E20" s="86" t="s">
        <v>307</v>
      </c>
      <c r="F20" s="73" t="s">
        <v>324</v>
      </c>
      <c r="G20" s="86" t="s">
        <v>317</v>
      </c>
      <c r="H20" s="73" t="s">
        <v>325</v>
      </c>
      <c r="I20" s="73" t="s">
        <v>126</v>
      </c>
      <c r="J20" s="73"/>
      <c r="K20" s="83">
        <v>0.48999999999304517</v>
      </c>
      <c r="L20" s="86" t="s">
        <v>128</v>
      </c>
      <c r="M20" s="87">
        <v>8.0000000000000002E-3</v>
      </c>
      <c r="N20" s="87">
        <v>1.7400000000046368E-2</v>
      </c>
      <c r="O20" s="83">
        <v>42472.735615000005</v>
      </c>
      <c r="P20" s="85">
        <v>101.56</v>
      </c>
      <c r="Q20" s="73"/>
      <c r="R20" s="83">
        <v>43.135310470000007</v>
      </c>
      <c r="S20" s="84">
        <v>1.9768819968132129E-4</v>
      </c>
      <c r="T20" s="84">
        <f t="shared" si="0"/>
        <v>1.8661164378391813E-3</v>
      </c>
      <c r="U20" s="84">
        <f>R20/'סכום נכסי הקרן'!$C$42</f>
        <v>5.8681845984138732E-4</v>
      </c>
    </row>
    <row r="21" spans="2:21">
      <c r="B21" s="76" t="s">
        <v>328</v>
      </c>
      <c r="C21" s="73" t="s">
        <v>329</v>
      </c>
      <c r="D21" s="86" t="s">
        <v>115</v>
      </c>
      <c r="E21" s="86" t="s">
        <v>307</v>
      </c>
      <c r="F21" s="73" t="s">
        <v>330</v>
      </c>
      <c r="G21" s="86" t="s">
        <v>317</v>
      </c>
      <c r="H21" s="73" t="s">
        <v>325</v>
      </c>
      <c r="I21" s="73" t="s">
        <v>126</v>
      </c>
      <c r="J21" s="73"/>
      <c r="K21" s="83">
        <v>4.6699999999936495</v>
      </c>
      <c r="L21" s="86" t="s">
        <v>128</v>
      </c>
      <c r="M21" s="87">
        <v>8.3000000000000001E-3</v>
      </c>
      <c r="N21" s="87">
        <v>1.0000000000322938E-3</v>
      </c>
      <c r="O21" s="83">
        <v>89608.55816700001</v>
      </c>
      <c r="P21" s="85">
        <v>103.67</v>
      </c>
      <c r="Q21" s="73"/>
      <c r="R21" s="83">
        <v>92.897196277000006</v>
      </c>
      <c r="S21" s="84">
        <v>6.9681686327830356E-5</v>
      </c>
      <c r="T21" s="84">
        <f t="shared" si="0"/>
        <v>4.0189112611638631E-3</v>
      </c>
      <c r="U21" s="84">
        <f>R21/'סכום נכסי הקרן'!$C$42</f>
        <v>1.2637857256357471E-3</v>
      </c>
    </row>
    <row r="22" spans="2:21">
      <c r="B22" s="76" t="s">
        <v>331</v>
      </c>
      <c r="C22" s="73" t="s">
        <v>332</v>
      </c>
      <c r="D22" s="86" t="s">
        <v>115</v>
      </c>
      <c r="E22" s="86" t="s">
        <v>307</v>
      </c>
      <c r="F22" s="73" t="s">
        <v>333</v>
      </c>
      <c r="G22" s="86" t="s">
        <v>317</v>
      </c>
      <c r="H22" s="73" t="s">
        <v>325</v>
      </c>
      <c r="I22" s="73" t="s">
        <v>126</v>
      </c>
      <c r="J22" s="73"/>
      <c r="K22" s="83">
        <v>1.970000000004098</v>
      </c>
      <c r="L22" s="86" t="s">
        <v>128</v>
      </c>
      <c r="M22" s="87">
        <v>9.8999999999999991E-3</v>
      </c>
      <c r="N22" s="87">
        <v>7.700000000015369E-3</v>
      </c>
      <c r="O22" s="83">
        <v>77037.02885100001</v>
      </c>
      <c r="P22" s="85">
        <v>101.35</v>
      </c>
      <c r="Q22" s="73"/>
      <c r="R22" s="83">
        <v>78.077027344000015</v>
      </c>
      <c r="S22" s="84">
        <v>2.5560799439857143E-5</v>
      </c>
      <c r="T22" s="84">
        <f t="shared" si="0"/>
        <v>3.3777622684689037E-3</v>
      </c>
      <c r="U22" s="84">
        <f>R22/'סכום נכסי הקרן'!$C$42</f>
        <v>1.0621701904027113E-3</v>
      </c>
    </row>
    <row r="23" spans="2:21">
      <c r="B23" s="76" t="s">
        <v>334</v>
      </c>
      <c r="C23" s="73" t="s">
        <v>335</v>
      </c>
      <c r="D23" s="86" t="s">
        <v>115</v>
      </c>
      <c r="E23" s="86" t="s">
        <v>307</v>
      </c>
      <c r="F23" s="73" t="s">
        <v>333</v>
      </c>
      <c r="G23" s="86" t="s">
        <v>317</v>
      </c>
      <c r="H23" s="73" t="s">
        <v>325</v>
      </c>
      <c r="I23" s="73" t="s">
        <v>126</v>
      </c>
      <c r="J23" s="73"/>
      <c r="K23" s="83">
        <v>3.9500000000083535</v>
      </c>
      <c r="L23" s="86" t="s">
        <v>128</v>
      </c>
      <c r="M23" s="87">
        <v>8.6E-3</v>
      </c>
      <c r="N23" s="87">
        <v>3.1000000000058702E-3</v>
      </c>
      <c r="O23" s="83">
        <v>214617.44169100004</v>
      </c>
      <c r="P23" s="85">
        <v>103.2</v>
      </c>
      <c r="Q23" s="73"/>
      <c r="R23" s="83">
        <v>221.48519107700002</v>
      </c>
      <c r="S23" s="84">
        <v>8.5800610026741562E-5</v>
      </c>
      <c r="T23" s="84">
        <f t="shared" si="0"/>
        <v>9.5818750648427094E-3</v>
      </c>
      <c r="U23" s="84">
        <f>R23/'סכום נכסי הקרן'!$C$42</f>
        <v>3.0131137875053413E-3</v>
      </c>
    </row>
    <row r="24" spans="2:21">
      <c r="B24" s="76" t="s">
        <v>336</v>
      </c>
      <c r="C24" s="73" t="s">
        <v>337</v>
      </c>
      <c r="D24" s="86" t="s">
        <v>115</v>
      </c>
      <c r="E24" s="86" t="s">
        <v>307</v>
      </c>
      <c r="F24" s="73" t="s">
        <v>333</v>
      </c>
      <c r="G24" s="86" t="s">
        <v>317</v>
      </c>
      <c r="H24" s="73" t="s">
        <v>325</v>
      </c>
      <c r="I24" s="73" t="s">
        <v>126</v>
      </c>
      <c r="J24" s="73"/>
      <c r="K24" s="83">
        <v>5.6699999999937054</v>
      </c>
      <c r="L24" s="86" t="s">
        <v>128</v>
      </c>
      <c r="M24" s="87">
        <v>3.8E-3</v>
      </c>
      <c r="N24" s="87">
        <v>2.8000000000000013E-3</v>
      </c>
      <c r="O24" s="83">
        <v>360418.04281700007</v>
      </c>
      <c r="P24" s="85">
        <v>99.16</v>
      </c>
      <c r="Q24" s="73"/>
      <c r="R24" s="83">
        <v>357.390527975</v>
      </c>
      <c r="S24" s="84">
        <v>1.2013934760566669E-4</v>
      </c>
      <c r="T24" s="84">
        <f t="shared" si="0"/>
        <v>1.5461401151755086E-2</v>
      </c>
      <c r="U24" s="84">
        <f>R24/'סכום נכסי הקרן'!$C$42</f>
        <v>4.8619879375633411E-3</v>
      </c>
    </row>
    <row r="25" spans="2:21">
      <c r="B25" s="76" t="s">
        <v>338</v>
      </c>
      <c r="C25" s="73" t="s">
        <v>339</v>
      </c>
      <c r="D25" s="86" t="s">
        <v>115</v>
      </c>
      <c r="E25" s="86" t="s">
        <v>307</v>
      </c>
      <c r="F25" s="73" t="s">
        <v>333</v>
      </c>
      <c r="G25" s="86" t="s">
        <v>317</v>
      </c>
      <c r="H25" s="73" t="s">
        <v>325</v>
      </c>
      <c r="I25" s="73" t="s">
        <v>126</v>
      </c>
      <c r="J25" s="73"/>
      <c r="K25" s="83">
        <v>3.0700000000284406</v>
      </c>
      <c r="L25" s="86" t="s">
        <v>128</v>
      </c>
      <c r="M25" s="87">
        <v>1E-3</v>
      </c>
      <c r="N25" s="87">
        <v>4.2999999999908251E-3</v>
      </c>
      <c r="O25" s="83">
        <v>55333.902533000008</v>
      </c>
      <c r="P25" s="85">
        <v>98.49</v>
      </c>
      <c r="Q25" s="73"/>
      <c r="R25" s="83">
        <v>54.498362235000016</v>
      </c>
      <c r="S25" s="84">
        <v>2.1750474260150818E-5</v>
      </c>
      <c r="T25" s="84">
        <f t="shared" si="0"/>
        <v>2.3577038971999216E-3</v>
      </c>
      <c r="U25" s="84">
        <f>R25/'סכום נכסי הקרן'!$C$42</f>
        <v>7.4140291659342101E-4</v>
      </c>
    </row>
    <row r="26" spans="2:21">
      <c r="B26" s="76" t="s">
        <v>340</v>
      </c>
      <c r="C26" s="73" t="s">
        <v>341</v>
      </c>
      <c r="D26" s="86" t="s">
        <v>115</v>
      </c>
      <c r="E26" s="86" t="s">
        <v>307</v>
      </c>
      <c r="F26" s="73" t="s">
        <v>342</v>
      </c>
      <c r="G26" s="86" t="s">
        <v>124</v>
      </c>
      <c r="H26" s="73" t="s">
        <v>310</v>
      </c>
      <c r="I26" s="73" t="s">
        <v>311</v>
      </c>
      <c r="J26" s="73"/>
      <c r="K26" s="83">
        <v>15.339999999995413</v>
      </c>
      <c r="L26" s="86" t="s">
        <v>128</v>
      </c>
      <c r="M26" s="87">
        <v>2.07E-2</v>
      </c>
      <c r="N26" s="87">
        <v>5.3000000000035519E-3</v>
      </c>
      <c r="O26" s="83">
        <v>249684.63743000003</v>
      </c>
      <c r="P26" s="85">
        <v>124</v>
      </c>
      <c r="Q26" s="73"/>
      <c r="R26" s="83">
        <v>309.60895041300006</v>
      </c>
      <c r="S26" s="84">
        <v>1.6887585300741966E-4</v>
      </c>
      <c r="T26" s="84">
        <f t="shared" si="0"/>
        <v>1.3394278269300128E-2</v>
      </c>
      <c r="U26" s="84">
        <f>R26/'סכום נכסי הקרן'!$C$42</f>
        <v>4.2119610466423776E-3</v>
      </c>
    </row>
    <row r="27" spans="2:21">
      <c r="B27" s="76" t="s">
        <v>343</v>
      </c>
      <c r="C27" s="73" t="s">
        <v>344</v>
      </c>
      <c r="D27" s="86" t="s">
        <v>115</v>
      </c>
      <c r="E27" s="86" t="s">
        <v>307</v>
      </c>
      <c r="F27" s="73" t="s">
        <v>345</v>
      </c>
      <c r="G27" s="86" t="s">
        <v>317</v>
      </c>
      <c r="H27" s="73" t="s">
        <v>325</v>
      </c>
      <c r="I27" s="73" t="s">
        <v>126</v>
      </c>
      <c r="J27" s="73"/>
      <c r="K27" s="83">
        <v>1.7900000000001166</v>
      </c>
      <c r="L27" s="86" t="s">
        <v>128</v>
      </c>
      <c r="M27" s="87">
        <v>0.05</v>
      </c>
      <c r="N27" s="87">
        <v>8.2000000000092936E-3</v>
      </c>
      <c r="O27" s="83">
        <v>153792.06785200004</v>
      </c>
      <c r="P27" s="85">
        <v>111.95</v>
      </c>
      <c r="Q27" s="73"/>
      <c r="R27" s="83">
        <v>172.170222362</v>
      </c>
      <c r="S27" s="84">
        <v>4.8797983965640399E-5</v>
      </c>
      <c r="T27" s="84">
        <f t="shared" si="0"/>
        <v>7.4484147339013039E-3</v>
      </c>
      <c r="U27" s="84">
        <f>R27/'סכום נכסי הקרן'!$C$42</f>
        <v>2.3422264408479174E-3</v>
      </c>
    </row>
    <row r="28" spans="2:21">
      <c r="B28" s="76" t="s">
        <v>346</v>
      </c>
      <c r="C28" s="73" t="s">
        <v>347</v>
      </c>
      <c r="D28" s="86" t="s">
        <v>115</v>
      </c>
      <c r="E28" s="86" t="s">
        <v>307</v>
      </c>
      <c r="F28" s="73" t="s">
        <v>345</v>
      </c>
      <c r="G28" s="86" t="s">
        <v>317</v>
      </c>
      <c r="H28" s="73" t="s">
        <v>325</v>
      </c>
      <c r="I28" s="73" t="s">
        <v>126</v>
      </c>
      <c r="J28" s="73"/>
      <c r="K28" s="83">
        <v>1.4699999999983584</v>
      </c>
      <c r="L28" s="86" t="s">
        <v>128</v>
      </c>
      <c r="M28" s="87">
        <v>6.9999999999999993E-3</v>
      </c>
      <c r="N28" s="87">
        <v>1.149999999991792E-2</v>
      </c>
      <c r="O28" s="83">
        <v>60122.987763000012</v>
      </c>
      <c r="P28" s="85">
        <v>101.32</v>
      </c>
      <c r="Q28" s="73"/>
      <c r="R28" s="83">
        <v>60.916614030000012</v>
      </c>
      <c r="S28" s="84">
        <v>2.8198096073902167E-5</v>
      </c>
      <c r="T28" s="84">
        <f t="shared" si="0"/>
        <v>2.6353698058565961E-3</v>
      </c>
      <c r="U28" s="84">
        <f>R28/'סכום נכסי הקרן'!$C$42</f>
        <v>8.2871766157098547E-4</v>
      </c>
    </row>
    <row r="29" spans="2:21">
      <c r="B29" s="76" t="s">
        <v>348</v>
      </c>
      <c r="C29" s="73" t="s">
        <v>349</v>
      </c>
      <c r="D29" s="86" t="s">
        <v>115</v>
      </c>
      <c r="E29" s="86" t="s">
        <v>307</v>
      </c>
      <c r="F29" s="73" t="s">
        <v>345</v>
      </c>
      <c r="G29" s="86" t="s">
        <v>317</v>
      </c>
      <c r="H29" s="73" t="s">
        <v>325</v>
      </c>
      <c r="I29" s="73" t="s">
        <v>126</v>
      </c>
      <c r="J29" s="73"/>
      <c r="K29" s="83">
        <v>4.0300000000013103</v>
      </c>
      <c r="L29" s="86" t="s">
        <v>128</v>
      </c>
      <c r="M29" s="87">
        <v>6.0000000000000001E-3</v>
      </c>
      <c r="N29" s="87">
        <v>3.1000000000010086E-3</v>
      </c>
      <c r="O29" s="83">
        <v>96899.760920999994</v>
      </c>
      <c r="P29" s="85">
        <v>102.35</v>
      </c>
      <c r="Q29" s="73"/>
      <c r="R29" s="83">
        <v>99.176905329000022</v>
      </c>
      <c r="S29" s="84">
        <v>5.4458994872748852E-5</v>
      </c>
      <c r="T29" s="84">
        <f t="shared" si="0"/>
        <v>4.2905835444765079E-3</v>
      </c>
      <c r="U29" s="84">
        <f>R29/'סכום נכסי הקרן'!$C$42</f>
        <v>1.3492157168423613E-3</v>
      </c>
    </row>
    <row r="30" spans="2:21">
      <c r="B30" s="76" t="s">
        <v>350</v>
      </c>
      <c r="C30" s="73" t="s">
        <v>351</v>
      </c>
      <c r="D30" s="86" t="s">
        <v>115</v>
      </c>
      <c r="E30" s="86" t="s">
        <v>307</v>
      </c>
      <c r="F30" s="73" t="s">
        <v>345</v>
      </c>
      <c r="G30" s="86" t="s">
        <v>317</v>
      </c>
      <c r="H30" s="73" t="s">
        <v>325</v>
      </c>
      <c r="I30" s="73" t="s">
        <v>126</v>
      </c>
      <c r="J30" s="73"/>
      <c r="K30" s="83">
        <v>4.9899999999985036</v>
      </c>
      <c r="L30" s="86" t="s">
        <v>128</v>
      </c>
      <c r="M30" s="87">
        <v>1.7500000000000002E-2</v>
      </c>
      <c r="N30" s="87">
        <v>2.5000000000000001E-3</v>
      </c>
      <c r="O30" s="83">
        <v>394173.61984699999</v>
      </c>
      <c r="P30" s="85">
        <v>108.47</v>
      </c>
      <c r="Q30" s="73"/>
      <c r="R30" s="83">
        <v>427.56013553600008</v>
      </c>
      <c r="S30" s="84">
        <v>8.6833499941594064E-5</v>
      </c>
      <c r="T30" s="84">
        <f t="shared" si="0"/>
        <v>1.8497073242196554E-2</v>
      </c>
      <c r="U30" s="84">
        <f>R30/'סכום נכסי הקרן'!$C$42</f>
        <v>5.8165845450285532E-3</v>
      </c>
    </row>
    <row r="31" spans="2:21">
      <c r="B31" s="76" t="s">
        <v>352</v>
      </c>
      <c r="C31" s="73" t="s">
        <v>353</v>
      </c>
      <c r="D31" s="86" t="s">
        <v>115</v>
      </c>
      <c r="E31" s="86" t="s">
        <v>307</v>
      </c>
      <c r="F31" s="73" t="s">
        <v>324</v>
      </c>
      <c r="G31" s="86" t="s">
        <v>317</v>
      </c>
      <c r="H31" s="73" t="s">
        <v>354</v>
      </c>
      <c r="I31" s="73" t="s">
        <v>126</v>
      </c>
      <c r="J31" s="73"/>
      <c r="K31" s="83">
        <v>0.33000000001345642</v>
      </c>
      <c r="L31" s="86" t="s">
        <v>128</v>
      </c>
      <c r="M31" s="87">
        <v>3.1E-2</v>
      </c>
      <c r="N31" s="87">
        <v>1.1200000000247307E-2</v>
      </c>
      <c r="O31" s="83">
        <v>25274.596362000004</v>
      </c>
      <c r="P31" s="85">
        <v>108.79</v>
      </c>
      <c r="Q31" s="73"/>
      <c r="R31" s="83">
        <v>27.496231311000003</v>
      </c>
      <c r="S31" s="84">
        <v>1.4693046379029101E-4</v>
      </c>
      <c r="T31" s="84">
        <f t="shared" si="0"/>
        <v>1.189539814806055E-3</v>
      </c>
      <c r="U31" s="84">
        <f>R31/'סכום נכסי הקרן'!$C$42</f>
        <v>3.7406236175314928E-4</v>
      </c>
    </row>
    <row r="32" spans="2:21">
      <c r="B32" s="76" t="s">
        <v>355</v>
      </c>
      <c r="C32" s="73" t="s">
        <v>356</v>
      </c>
      <c r="D32" s="86" t="s">
        <v>115</v>
      </c>
      <c r="E32" s="86" t="s">
        <v>307</v>
      </c>
      <c r="F32" s="73" t="s">
        <v>324</v>
      </c>
      <c r="G32" s="86" t="s">
        <v>317</v>
      </c>
      <c r="H32" s="73" t="s">
        <v>354</v>
      </c>
      <c r="I32" s="73" t="s">
        <v>126</v>
      </c>
      <c r="J32" s="73"/>
      <c r="K32" s="83">
        <v>0.47000000024516536</v>
      </c>
      <c r="L32" s="86" t="s">
        <v>128</v>
      </c>
      <c r="M32" s="87">
        <v>4.2000000000000003E-2</v>
      </c>
      <c r="N32" s="87">
        <v>2.4600000005126188E-2</v>
      </c>
      <c r="O32" s="83">
        <v>1465.1865110000001</v>
      </c>
      <c r="P32" s="85">
        <v>122.49</v>
      </c>
      <c r="Q32" s="73"/>
      <c r="R32" s="83">
        <v>1.7947068480000004</v>
      </c>
      <c r="S32" s="84">
        <v>5.6174002645401226E-5</v>
      </c>
      <c r="T32" s="84">
        <f t="shared" si="0"/>
        <v>7.7642467706002006E-5</v>
      </c>
      <c r="U32" s="84">
        <f>R32/'סכום נכסי הקרן'!$C$42</f>
        <v>2.4415428959126506E-5</v>
      </c>
    </row>
    <row r="33" spans="2:21">
      <c r="B33" s="76" t="s">
        <v>357</v>
      </c>
      <c r="C33" s="73" t="s">
        <v>358</v>
      </c>
      <c r="D33" s="86" t="s">
        <v>115</v>
      </c>
      <c r="E33" s="86" t="s">
        <v>307</v>
      </c>
      <c r="F33" s="73" t="s">
        <v>359</v>
      </c>
      <c r="G33" s="86" t="s">
        <v>317</v>
      </c>
      <c r="H33" s="73" t="s">
        <v>354</v>
      </c>
      <c r="I33" s="73" t="s">
        <v>126</v>
      </c>
      <c r="J33" s="73"/>
      <c r="K33" s="83">
        <v>1.1699999999784254</v>
      </c>
      <c r="L33" s="86" t="s">
        <v>128</v>
      </c>
      <c r="M33" s="87">
        <v>3.85E-2</v>
      </c>
      <c r="N33" s="87">
        <v>2.4999999997654945E-3</v>
      </c>
      <c r="O33" s="83">
        <v>18734.266287000002</v>
      </c>
      <c r="P33" s="85">
        <v>113.81</v>
      </c>
      <c r="Q33" s="73"/>
      <c r="R33" s="83">
        <v>21.321469438000005</v>
      </c>
      <c r="S33" s="84">
        <v>8.7968137181199867E-5</v>
      </c>
      <c r="T33" s="84">
        <f t="shared" si="0"/>
        <v>9.2240774816747327E-4</v>
      </c>
      <c r="U33" s="84">
        <f>R33/'סכום נכסי הקרן'!$C$42</f>
        <v>2.9006008582838815E-4</v>
      </c>
    </row>
    <row r="34" spans="2:21">
      <c r="B34" s="76" t="s">
        <v>360</v>
      </c>
      <c r="C34" s="73" t="s">
        <v>361</v>
      </c>
      <c r="D34" s="86" t="s">
        <v>115</v>
      </c>
      <c r="E34" s="86" t="s">
        <v>307</v>
      </c>
      <c r="F34" s="73" t="s">
        <v>362</v>
      </c>
      <c r="G34" s="86" t="s">
        <v>363</v>
      </c>
      <c r="H34" s="73" t="s">
        <v>364</v>
      </c>
      <c r="I34" s="73" t="s">
        <v>311</v>
      </c>
      <c r="J34" s="73"/>
      <c r="K34" s="83">
        <v>1.3999999998804937</v>
      </c>
      <c r="L34" s="86" t="s">
        <v>128</v>
      </c>
      <c r="M34" s="87">
        <v>3.6400000000000002E-2</v>
      </c>
      <c r="N34" s="87">
        <v>1.0500000001344441E-2</v>
      </c>
      <c r="O34" s="83">
        <v>2953.6847069999999</v>
      </c>
      <c r="P34" s="85">
        <v>113.32</v>
      </c>
      <c r="Q34" s="73"/>
      <c r="R34" s="83">
        <v>3.3471156310000012</v>
      </c>
      <c r="S34" s="84">
        <v>8.0372372979591828E-5</v>
      </c>
      <c r="T34" s="84">
        <f t="shared" si="0"/>
        <v>1.4480265541850324E-4</v>
      </c>
      <c r="U34" s="84">
        <f>R34/'סכום נכסי הקרן'!$C$42</f>
        <v>4.5534603045467622E-5</v>
      </c>
    </row>
    <row r="35" spans="2:21">
      <c r="B35" s="76" t="s">
        <v>365</v>
      </c>
      <c r="C35" s="73" t="s">
        <v>366</v>
      </c>
      <c r="D35" s="86" t="s">
        <v>115</v>
      </c>
      <c r="E35" s="86" t="s">
        <v>307</v>
      </c>
      <c r="F35" s="73" t="s">
        <v>330</v>
      </c>
      <c r="G35" s="86" t="s">
        <v>317</v>
      </c>
      <c r="H35" s="73" t="s">
        <v>354</v>
      </c>
      <c r="I35" s="73" t="s">
        <v>126</v>
      </c>
      <c r="J35" s="73"/>
      <c r="K35" s="83">
        <v>0.10999999999320563</v>
      </c>
      <c r="L35" s="86" t="s">
        <v>128</v>
      </c>
      <c r="M35" s="87">
        <v>3.4000000000000002E-2</v>
      </c>
      <c r="N35" s="87">
        <v>5.9100000000296637E-2</v>
      </c>
      <c r="O35" s="83">
        <v>56869.414178000006</v>
      </c>
      <c r="P35" s="85">
        <v>106.11</v>
      </c>
      <c r="Q35" s="73"/>
      <c r="R35" s="83">
        <v>60.344133231000008</v>
      </c>
      <c r="S35" s="84">
        <v>6.3623429301246011E-5</v>
      </c>
      <c r="T35" s="84">
        <f t="shared" si="0"/>
        <v>2.6106031861726085E-3</v>
      </c>
      <c r="U35" s="84">
        <f>R35/'סכום נכסי הקרן'!$C$42</f>
        <v>8.2092955718278144E-4</v>
      </c>
    </row>
    <row r="36" spans="2:21">
      <c r="B36" s="76" t="s">
        <v>367</v>
      </c>
      <c r="C36" s="73" t="s">
        <v>368</v>
      </c>
      <c r="D36" s="86" t="s">
        <v>115</v>
      </c>
      <c r="E36" s="86" t="s">
        <v>307</v>
      </c>
      <c r="F36" s="73" t="s">
        <v>369</v>
      </c>
      <c r="G36" s="86" t="s">
        <v>363</v>
      </c>
      <c r="H36" s="73" t="s">
        <v>354</v>
      </c>
      <c r="I36" s="73" t="s">
        <v>126</v>
      </c>
      <c r="J36" s="73"/>
      <c r="K36" s="83">
        <v>4.7900000000096572</v>
      </c>
      <c r="L36" s="86" t="s">
        <v>128</v>
      </c>
      <c r="M36" s="87">
        <v>8.3000000000000001E-3</v>
      </c>
      <c r="N36" s="87">
        <v>4.0000000000422147E-4</v>
      </c>
      <c r="O36" s="83">
        <v>180485.81715700004</v>
      </c>
      <c r="P36" s="85">
        <v>105</v>
      </c>
      <c r="Q36" s="73"/>
      <c r="R36" s="83">
        <v>189.51010142300001</v>
      </c>
      <c r="S36" s="84">
        <v>1.1785505050665332E-4</v>
      </c>
      <c r="T36" s="84">
        <f t="shared" si="0"/>
        <v>8.1985712296654932E-3</v>
      </c>
      <c r="U36" s="84">
        <f>R36/'סכום נכסי הקרן'!$C$42</f>
        <v>2.5781204454010725E-3</v>
      </c>
    </row>
    <row r="37" spans="2:21">
      <c r="B37" s="76" t="s">
        <v>370</v>
      </c>
      <c r="C37" s="73" t="s">
        <v>371</v>
      </c>
      <c r="D37" s="86" t="s">
        <v>115</v>
      </c>
      <c r="E37" s="86" t="s">
        <v>307</v>
      </c>
      <c r="F37" s="73" t="s">
        <v>369</v>
      </c>
      <c r="G37" s="86" t="s">
        <v>363</v>
      </c>
      <c r="H37" s="73" t="s">
        <v>354</v>
      </c>
      <c r="I37" s="73" t="s">
        <v>126</v>
      </c>
      <c r="J37" s="73"/>
      <c r="K37" s="83">
        <v>8.6499999999825317</v>
      </c>
      <c r="L37" s="86" t="s">
        <v>128</v>
      </c>
      <c r="M37" s="87">
        <v>1.6500000000000001E-2</v>
      </c>
      <c r="N37" s="87">
        <v>2.0000000000285211E-3</v>
      </c>
      <c r="O37" s="83">
        <v>122295.34777200001</v>
      </c>
      <c r="P37" s="85">
        <v>114.68</v>
      </c>
      <c r="Q37" s="73"/>
      <c r="R37" s="83">
        <v>140.24830423300003</v>
      </c>
      <c r="S37" s="84">
        <v>8.3762215688718732E-5</v>
      </c>
      <c r="T37" s="84">
        <f t="shared" si="0"/>
        <v>6.0674112010922947E-3</v>
      </c>
      <c r="U37" s="84">
        <f>R37/'סכום נכסי הקרן'!$C$42</f>
        <v>1.9079564511912826E-3</v>
      </c>
    </row>
    <row r="38" spans="2:21">
      <c r="B38" s="76" t="s">
        <v>372</v>
      </c>
      <c r="C38" s="73" t="s">
        <v>373</v>
      </c>
      <c r="D38" s="86" t="s">
        <v>115</v>
      </c>
      <c r="E38" s="86" t="s">
        <v>307</v>
      </c>
      <c r="F38" s="73" t="s">
        <v>374</v>
      </c>
      <c r="G38" s="86" t="s">
        <v>124</v>
      </c>
      <c r="H38" s="73" t="s">
        <v>354</v>
      </c>
      <c r="I38" s="73" t="s">
        <v>126</v>
      </c>
      <c r="J38" s="73"/>
      <c r="K38" s="83">
        <v>8.6099999999046606</v>
      </c>
      <c r="L38" s="86" t="s">
        <v>128</v>
      </c>
      <c r="M38" s="87">
        <v>2.6499999999999999E-2</v>
      </c>
      <c r="N38" s="87">
        <v>3.399999999883256E-3</v>
      </c>
      <c r="O38" s="83">
        <v>29248.647930000006</v>
      </c>
      <c r="P38" s="85">
        <v>123</v>
      </c>
      <c r="Q38" s="73"/>
      <c r="R38" s="83">
        <v>35.975838463000002</v>
      </c>
      <c r="S38" s="84">
        <v>1.8704183060015608E-5</v>
      </c>
      <c r="T38" s="84">
        <f t="shared" si="0"/>
        <v>1.5563839181717003E-3</v>
      </c>
      <c r="U38" s="84">
        <f>R38/'סכום נכסי הקרן'!$C$42</f>
        <v>4.8942005721838494E-4</v>
      </c>
    </row>
    <row r="39" spans="2:21">
      <c r="B39" s="76" t="s">
        <v>375</v>
      </c>
      <c r="C39" s="73" t="s">
        <v>376</v>
      </c>
      <c r="D39" s="86" t="s">
        <v>115</v>
      </c>
      <c r="E39" s="86" t="s">
        <v>307</v>
      </c>
      <c r="F39" s="73" t="s">
        <v>377</v>
      </c>
      <c r="G39" s="86" t="s">
        <v>363</v>
      </c>
      <c r="H39" s="73" t="s">
        <v>364</v>
      </c>
      <c r="I39" s="73" t="s">
        <v>311</v>
      </c>
      <c r="J39" s="73"/>
      <c r="K39" s="83">
        <v>2.4800000000368141</v>
      </c>
      <c r="L39" s="86" t="s">
        <v>128</v>
      </c>
      <c r="M39" s="87">
        <v>6.5000000000000006E-3</v>
      </c>
      <c r="N39" s="87">
        <v>4.0000000000000001E-3</v>
      </c>
      <c r="O39" s="83">
        <v>21531.632391000003</v>
      </c>
      <c r="P39" s="85">
        <v>100.6</v>
      </c>
      <c r="Q39" s="83">
        <v>6.9977808000000016E-2</v>
      </c>
      <c r="R39" s="83">
        <v>21.730799990000005</v>
      </c>
      <c r="S39" s="84">
        <v>2.8525585319379867E-5</v>
      </c>
      <c r="T39" s="84">
        <f t="shared" si="0"/>
        <v>9.4011617458828779E-4</v>
      </c>
      <c r="U39" s="84">
        <f>R39/'סכום נכסי הקרן'!$C$42</f>
        <v>2.9562867271169628E-4</v>
      </c>
    </row>
    <row r="40" spans="2:21">
      <c r="B40" s="76" t="s">
        <v>378</v>
      </c>
      <c r="C40" s="73" t="s">
        <v>379</v>
      </c>
      <c r="D40" s="86" t="s">
        <v>115</v>
      </c>
      <c r="E40" s="86" t="s">
        <v>307</v>
      </c>
      <c r="F40" s="73" t="s">
        <v>377</v>
      </c>
      <c r="G40" s="86" t="s">
        <v>363</v>
      </c>
      <c r="H40" s="73" t="s">
        <v>354</v>
      </c>
      <c r="I40" s="73" t="s">
        <v>126</v>
      </c>
      <c r="J40" s="73"/>
      <c r="K40" s="83">
        <v>4.8399999999974757</v>
      </c>
      <c r="L40" s="86" t="s">
        <v>128</v>
      </c>
      <c r="M40" s="87">
        <v>1.34E-2</v>
      </c>
      <c r="N40" s="87">
        <v>8.1999999999963942E-3</v>
      </c>
      <c r="O40" s="83">
        <v>532654.08717099996</v>
      </c>
      <c r="P40" s="85">
        <v>104.18</v>
      </c>
      <c r="Q40" s="73"/>
      <c r="R40" s="83">
        <v>554.91901126000016</v>
      </c>
      <c r="S40" s="84">
        <v>1.4650316179231655E-4</v>
      </c>
      <c r="T40" s="84">
        <f t="shared" si="0"/>
        <v>2.4006862992256836E-2</v>
      </c>
      <c r="U40" s="84">
        <f>R40/'סכום נכסי הקרן'!$C$42</f>
        <v>7.5491915086776627E-3</v>
      </c>
    </row>
    <row r="41" spans="2:21">
      <c r="B41" s="76" t="s">
        <v>380</v>
      </c>
      <c r="C41" s="73" t="s">
        <v>381</v>
      </c>
      <c r="D41" s="86" t="s">
        <v>115</v>
      </c>
      <c r="E41" s="86" t="s">
        <v>307</v>
      </c>
      <c r="F41" s="73" t="s">
        <v>377</v>
      </c>
      <c r="G41" s="86" t="s">
        <v>363</v>
      </c>
      <c r="H41" s="73" t="s">
        <v>354</v>
      </c>
      <c r="I41" s="73" t="s">
        <v>126</v>
      </c>
      <c r="J41" s="73"/>
      <c r="K41" s="83">
        <v>5.5499999999963245</v>
      </c>
      <c r="L41" s="86" t="s">
        <v>128</v>
      </c>
      <c r="M41" s="87">
        <v>1.77E-2</v>
      </c>
      <c r="N41" s="87">
        <v>8.0999999999894542E-3</v>
      </c>
      <c r="O41" s="83">
        <v>295446.97798900004</v>
      </c>
      <c r="P41" s="85">
        <v>105.9</v>
      </c>
      <c r="Q41" s="73"/>
      <c r="R41" s="83">
        <v>312.87834779300005</v>
      </c>
      <c r="S41" s="84">
        <v>9.1092001546837868E-5</v>
      </c>
      <c r="T41" s="84">
        <f t="shared" si="0"/>
        <v>1.3535718683804378E-2</v>
      </c>
      <c r="U41" s="84">
        <f>R41/'סכום נכסי הקרן'!$C$42</f>
        <v>4.2564383603382041E-3</v>
      </c>
    </row>
    <row r="42" spans="2:21">
      <c r="B42" s="76" t="s">
        <v>382</v>
      </c>
      <c r="C42" s="73" t="s">
        <v>383</v>
      </c>
      <c r="D42" s="86" t="s">
        <v>115</v>
      </c>
      <c r="E42" s="86" t="s">
        <v>307</v>
      </c>
      <c r="F42" s="73" t="s">
        <v>377</v>
      </c>
      <c r="G42" s="86" t="s">
        <v>363</v>
      </c>
      <c r="H42" s="73" t="s">
        <v>354</v>
      </c>
      <c r="I42" s="73" t="s">
        <v>126</v>
      </c>
      <c r="J42" s="73"/>
      <c r="K42" s="83">
        <v>8.9100000000034516</v>
      </c>
      <c r="L42" s="86" t="s">
        <v>128</v>
      </c>
      <c r="M42" s="87">
        <v>2.4799999999999999E-2</v>
      </c>
      <c r="N42" s="87">
        <v>1.1600000000014456E-2</v>
      </c>
      <c r="O42" s="83">
        <v>220388.10163600006</v>
      </c>
      <c r="P42" s="85">
        <v>113</v>
      </c>
      <c r="Q42" s="73"/>
      <c r="R42" s="83">
        <v>249.03856015400004</v>
      </c>
      <c r="S42" s="84">
        <v>1.1255851118316928E-4</v>
      </c>
      <c r="T42" s="84">
        <f t="shared" si="0"/>
        <v>1.0773886769225824E-2</v>
      </c>
      <c r="U42" s="84">
        <f>R42/'סכום נכסי הקרן'!$C$42</f>
        <v>3.3879534589724481E-3</v>
      </c>
    </row>
    <row r="43" spans="2:21">
      <c r="B43" s="76" t="s">
        <v>384</v>
      </c>
      <c r="C43" s="73" t="s">
        <v>385</v>
      </c>
      <c r="D43" s="86" t="s">
        <v>115</v>
      </c>
      <c r="E43" s="86" t="s">
        <v>307</v>
      </c>
      <c r="F43" s="73" t="s">
        <v>345</v>
      </c>
      <c r="G43" s="86" t="s">
        <v>317</v>
      </c>
      <c r="H43" s="73" t="s">
        <v>354</v>
      </c>
      <c r="I43" s="73" t="s">
        <v>126</v>
      </c>
      <c r="J43" s="73"/>
      <c r="K43" s="83">
        <v>0.48999999999301891</v>
      </c>
      <c r="L43" s="86" t="s">
        <v>128</v>
      </c>
      <c r="M43" s="87">
        <v>4.0999999999999995E-2</v>
      </c>
      <c r="N43" s="87">
        <v>2.8300000000309161E-2</v>
      </c>
      <c r="O43" s="83">
        <v>16094.808623000004</v>
      </c>
      <c r="P43" s="85">
        <v>124.6</v>
      </c>
      <c r="Q43" s="73"/>
      <c r="R43" s="83">
        <v>20.054131286000004</v>
      </c>
      <c r="S43" s="84">
        <v>2.065790414952214E-5</v>
      </c>
      <c r="T43" s="84">
        <f t="shared" ref="T43:T74" si="1">R43/$R$11</f>
        <v>8.6758026386333793E-4</v>
      </c>
      <c r="U43" s="84">
        <f>R43/'סכום נכסי הקרן'!$C$42</f>
        <v>2.7281905025100192E-4</v>
      </c>
    </row>
    <row r="44" spans="2:21">
      <c r="B44" s="76" t="s">
        <v>386</v>
      </c>
      <c r="C44" s="73" t="s">
        <v>387</v>
      </c>
      <c r="D44" s="86" t="s">
        <v>115</v>
      </c>
      <c r="E44" s="86" t="s">
        <v>307</v>
      </c>
      <c r="F44" s="73" t="s">
        <v>345</v>
      </c>
      <c r="G44" s="86" t="s">
        <v>317</v>
      </c>
      <c r="H44" s="73" t="s">
        <v>354</v>
      </c>
      <c r="I44" s="73" t="s">
        <v>126</v>
      </c>
      <c r="J44" s="73"/>
      <c r="K44" s="83">
        <v>1.6299999999865891</v>
      </c>
      <c r="L44" s="86" t="s">
        <v>128</v>
      </c>
      <c r="M44" s="87">
        <v>4.2000000000000003E-2</v>
      </c>
      <c r="N44" s="87">
        <v>5.7999999999717678E-3</v>
      </c>
      <c r="O44" s="83">
        <v>25871.866191000001</v>
      </c>
      <c r="P44" s="85">
        <v>109.52</v>
      </c>
      <c r="Q44" s="73"/>
      <c r="R44" s="83">
        <v>28.334867926000001</v>
      </c>
      <c r="S44" s="84">
        <v>2.5930624987221045E-5</v>
      </c>
      <c r="T44" s="84">
        <f t="shared" si="1"/>
        <v>1.2258208466468651E-3</v>
      </c>
      <c r="U44" s="84">
        <f>R44/'סכום נכסי הקרן'!$C$42</f>
        <v>3.8547128500926361E-4</v>
      </c>
    </row>
    <row r="45" spans="2:21">
      <c r="B45" s="76" t="s">
        <v>388</v>
      </c>
      <c r="C45" s="73" t="s">
        <v>389</v>
      </c>
      <c r="D45" s="86" t="s">
        <v>115</v>
      </c>
      <c r="E45" s="86" t="s">
        <v>307</v>
      </c>
      <c r="F45" s="73" t="s">
        <v>345</v>
      </c>
      <c r="G45" s="86" t="s">
        <v>317</v>
      </c>
      <c r="H45" s="73" t="s">
        <v>354</v>
      </c>
      <c r="I45" s="73" t="s">
        <v>126</v>
      </c>
      <c r="J45" s="73"/>
      <c r="K45" s="83">
        <v>1.1600000000196831</v>
      </c>
      <c r="L45" s="86" t="s">
        <v>128</v>
      </c>
      <c r="M45" s="87">
        <v>0.04</v>
      </c>
      <c r="N45" s="87">
        <v>1.0500000000164027E-2</v>
      </c>
      <c r="O45" s="83">
        <v>10984.805419</v>
      </c>
      <c r="P45" s="85">
        <v>111</v>
      </c>
      <c r="Q45" s="73"/>
      <c r="R45" s="83">
        <v>12.193134136000003</v>
      </c>
      <c r="S45" s="84">
        <v>5.0423739830009084E-6</v>
      </c>
      <c r="T45" s="84">
        <f t="shared" si="1"/>
        <v>5.2749841816468663E-4</v>
      </c>
      <c r="U45" s="84">
        <f>R45/'סכום נכסי הקרן'!$C$42</f>
        <v>1.6587700694314637E-4</v>
      </c>
    </row>
    <row r="46" spans="2:21">
      <c r="B46" s="76" t="s">
        <v>390</v>
      </c>
      <c r="C46" s="73" t="s">
        <v>391</v>
      </c>
      <c r="D46" s="86" t="s">
        <v>115</v>
      </c>
      <c r="E46" s="86" t="s">
        <v>307</v>
      </c>
      <c r="F46" s="73" t="s">
        <v>392</v>
      </c>
      <c r="G46" s="86" t="s">
        <v>363</v>
      </c>
      <c r="H46" s="73" t="s">
        <v>393</v>
      </c>
      <c r="I46" s="73" t="s">
        <v>311</v>
      </c>
      <c r="J46" s="73"/>
      <c r="K46" s="83">
        <v>3.9700000000008351</v>
      </c>
      <c r="L46" s="86" t="s">
        <v>128</v>
      </c>
      <c r="M46" s="87">
        <v>2.3399999999999997E-2</v>
      </c>
      <c r="N46" s="87">
        <v>1.0299999999991644E-2</v>
      </c>
      <c r="O46" s="83">
        <v>303637.22279800003</v>
      </c>
      <c r="P46" s="85">
        <v>106.4</v>
      </c>
      <c r="Q46" s="73"/>
      <c r="R46" s="83">
        <v>323.06999340900006</v>
      </c>
      <c r="S46" s="84">
        <v>8.5665338206609786E-5</v>
      </c>
      <c r="T46" s="84">
        <f t="shared" si="1"/>
        <v>1.3976628861693942E-2</v>
      </c>
      <c r="U46" s="84">
        <f>R46/'סכום נכסי הקרן'!$C$42</f>
        <v>4.3950868531499069E-3</v>
      </c>
    </row>
    <row r="47" spans="2:21">
      <c r="B47" s="76" t="s">
        <v>394</v>
      </c>
      <c r="C47" s="73" t="s">
        <v>395</v>
      </c>
      <c r="D47" s="86" t="s">
        <v>115</v>
      </c>
      <c r="E47" s="86" t="s">
        <v>307</v>
      </c>
      <c r="F47" s="73" t="s">
        <v>392</v>
      </c>
      <c r="G47" s="86" t="s">
        <v>363</v>
      </c>
      <c r="H47" s="73" t="s">
        <v>393</v>
      </c>
      <c r="I47" s="73" t="s">
        <v>311</v>
      </c>
      <c r="J47" s="73"/>
      <c r="K47" s="83">
        <v>8.1000000000020709</v>
      </c>
      <c r="L47" s="86" t="s">
        <v>128</v>
      </c>
      <c r="M47" s="87">
        <v>6.5000000000000006E-3</v>
      </c>
      <c r="N47" s="87">
        <v>1.1500000000031055E-2</v>
      </c>
      <c r="O47" s="83">
        <v>50542.948720000008</v>
      </c>
      <c r="P47" s="85">
        <v>95.57</v>
      </c>
      <c r="Q47" s="73"/>
      <c r="R47" s="83">
        <v>48.303895259000008</v>
      </c>
      <c r="S47" s="84">
        <v>1.7734367971929826E-4</v>
      </c>
      <c r="T47" s="84">
        <f t="shared" si="1"/>
        <v>2.0897193499319678E-3</v>
      </c>
      <c r="U47" s="84">
        <f>R47/'סכום נכסי הקרן'!$C$42</f>
        <v>6.5713256984530218E-4</v>
      </c>
    </row>
    <row r="48" spans="2:21">
      <c r="B48" s="76" t="s">
        <v>396</v>
      </c>
      <c r="C48" s="73" t="s">
        <v>397</v>
      </c>
      <c r="D48" s="86" t="s">
        <v>115</v>
      </c>
      <c r="E48" s="86" t="s">
        <v>307</v>
      </c>
      <c r="F48" s="73" t="s">
        <v>398</v>
      </c>
      <c r="G48" s="86" t="s">
        <v>363</v>
      </c>
      <c r="H48" s="73" t="s">
        <v>399</v>
      </c>
      <c r="I48" s="73" t="s">
        <v>126</v>
      </c>
      <c r="J48" s="73"/>
      <c r="K48" s="83">
        <v>1.239999999999013</v>
      </c>
      <c r="L48" s="86" t="s">
        <v>128</v>
      </c>
      <c r="M48" s="87">
        <v>4.8000000000000001E-2</v>
      </c>
      <c r="N48" s="87">
        <v>7.7999999999987671E-3</v>
      </c>
      <c r="O48" s="83">
        <v>149699.65758500004</v>
      </c>
      <c r="P48" s="85">
        <v>108.29</v>
      </c>
      <c r="Q48" s="73"/>
      <c r="R48" s="83">
        <v>162.10975595900004</v>
      </c>
      <c r="S48" s="84">
        <v>1.8351672492753713E-4</v>
      </c>
      <c r="T48" s="84">
        <f t="shared" si="1"/>
        <v>7.0131796208951248E-3</v>
      </c>
      <c r="U48" s="84">
        <f>R48/'סכום נכסי הקרן'!$C$42</f>
        <v>2.2053625273726596E-3</v>
      </c>
    </row>
    <row r="49" spans="2:21">
      <c r="B49" s="76" t="s">
        <v>400</v>
      </c>
      <c r="C49" s="73" t="s">
        <v>401</v>
      </c>
      <c r="D49" s="86" t="s">
        <v>115</v>
      </c>
      <c r="E49" s="86" t="s">
        <v>307</v>
      </c>
      <c r="F49" s="73" t="s">
        <v>398</v>
      </c>
      <c r="G49" s="86" t="s">
        <v>363</v>
      </c>
      <c r="H49" s="73" t="s">
        <v>399</v>
      </c>
      <c r="I49" s="73" t="s">
        <v>126</v>
      </c>
      <c r="J49" s="73"/>
      <c r="K49" s="83">
        <v>0.25</v>
      </c>
      <c r="L49" s="86" t="s">
        <v>128</v>
      </c>
      <c r="M49" s="87">
        <v>4.9000000000000002E-2</v>
      </c>
      <c r="N49" s="87">
        <v>2.2600000000360963E-2</v>
      </c>
      <c r="O49" s="83">
        <v>16671.286426000002</v>
      </c>
      <c r="P49" s="85">
        <v>113</v>
      </c>
      <c r="Q49" s="73"/>
      <c r="R49" s="83">
        <v>18.838553632000004</v>
      </c>
      <c r="S49" s="84">
        <v>1.6830865585106699E-4</v>
      </c>
      <c r="T49" s="84">
        <f t="shared" si="1"/>
        <v>8.1499203818736793E-4</v>
      </c>
      <c r="U49" s="84">
        <f>R49/'סכום נכסי הקרן'!$C$42</f>
        <v>2.562821713236092E-4</v>
      </c>
    </row>
    <row r="50" spans="2:21">
      <c r="B50" s="76" t="s">
        <v>402</v>
      </c>
      <c r="C50" s="73" t="s">
        <v>403</v>
      </c>
      <c r="D50" s="86" t="s">
        <v>115</v>
      </c>
      <c r="E50" s="86" t="s">
        <v>307</v>
      </c>
      <c r="F50" s="73" t="s">
        <v>398</v>
      </c>
      <c r="G50" s="86" t="s">
        <v>363</v>
      </c>
      <c r="H50" s="73" t="s">
        <v>399</v>
      </c>
      <c r="I50" s="73" t="s">
        <v>126</v>
      </c>
      <c r="J50" s="73"/>
      <c r="K50" s="83">
        <v>4.7599999999985574</v>
      </c>
      <c r="L50" s="86" t="s">
        <v>128</v>
      </c>
      <c r="M50" s="87">
        <v>3.2000000000000001E-2</v>
      </c>
      <c r="N50" s="87">
        <v>7.2000000000072084E-3</v>
      </c>
      <c r="O50" s="83">
        <v>245931.26999000006</v>
      </c>
      <c r="P50" s="85">
        <v>112.8</v>
      </c>
      <c r="Q50" s="73"/>
      <c r="R50" s="83">
        <v>277.41046816500011</v>
      </c>
      <c r="S50" s="84">
        <v>1.4908395044058742E-4</v>
      </c>
      <c r="T50" s="84">
        <f t="shared" si="1"/>
        <v>1.2001310041141557E-2</v>
      </c>
      <c r="U50" s="84">
        <f>R50/'סכום נכסי הקרן'!$C$42</f>
        <v>3.7739286421893587E-3</v>
      </c>
    </row>
    <row r="51" spans="2:21">
      <c r="B51" s="76" t="s">
        <v>404</v>
      </c>
      <c r="C51" s="73" t="s">
        <v>405</v>
      </c>
      <c r="D51" s="86" t="s">
        <v>115</v>
      </c>
      <c r="E51" s="86" t="s">
        <v>307</v>
      </c>
      <c r="F51" s="73" t="s">
        <v>398</v>
      </c>
      <c r="G51" s="86" t="s">
        <v>363</v>
      </c>
      <c r="H51" s="73" t="s">
        <v>399</v>
      </c>
      <c r="I51" s="73" t="s">
        <v>126</v>
      </c>
      <c r="J51" s="73"/>
      <c r="K51" s="83">
        <v>7.1399999999941199</v>
      </c>
      <c r="L51" s="86" t="s">
        <v>128</v>
      </c>
      <c r="M51" s="87">
        <v>1.1399999999999999E-2</v>
      </c>
      <c r="N51" s="87">
        <v>1.06000000000098E-2</v>
      </c>
      <c r="O51" s="83">
        <v>162958.33777099999</v>
      </c>
      <c r="P51" s="85">
        <v>99.05</v>
      </c>
      <c r="Q51" s="83">
        <v>1.8577250490000004</v>
      </c>
      <c r="R51" s="83">
        <v>163.26795861400004</v>
      </c>
      <c r="S51" s="84">
        <v>7.876253104592932E-5</v>
      </c>
      <c r="T51" s="84">
        <f t="shared" si="1"/>
        <v>7.0632856938384891E-3</v>
      </c>
      <c r="U51" s="84">
        <f>R51/'סכום נכסי הקרן'!$C$42</f>
        <v>2.221118869237035E-3</v>
      </c>
    </row>
    <row r="52" spans="2:21">
      <c r="B52" s="76" t="s">
        <v>406</v>
      </c>
      <c r="C52" s="73" t="s">
        <v>407</v>
      </c>
      <c r="D52" s="86" t="s">
        <v>115</v>
      </c>
      <c r="E52" s="86" t="s">
        <v>307</v>
      </c>
      <c r="F52" s="73" t="s">
        <v>408</v>
      </c>
      <c r="G52" s="86" t="s">
        <v>363</v>
      </c>
      <c r="H52" s="73" t="s">
        <v>393</v>
      </c>
      <c r="I52" s="73" t="s">
        <v>311</v>
      </c>
      <c r="J52" s="73"/>
      <c r="K52" s="83">
        <v>5.5400000000220286</v>
      </c>
      <c r="L52" s="86" t="s">
        <v>128</v>
      </c>
      <c r="M52" s="87">
        <v>1.8200000000000001E-2</v>
      </c>
      <c r="N52" s="87">
        <v>8.0000000000908372E-3</v>
      </c>
      <c r="O52" s="83">
        <v>82694.00944200001</v>
      </c>
      <c r="P52" s="85">
        <v>106.5</v>
      </c>
      <c r="Q52" s="73"/>
      <c r="R52" s="83">
        <v>88.069119139000023</v>
      </c>
      <c r="S52" s="84">
        <v>1.840302869522644E-4</v>
      </c>
      <c r="T52" s="84">
        <f t="shared" si="1"/>
        <v>3.8100393645156753E-3</v>
      </c>
      <c r="U52" s="84">
        <f>R52/'סכום נכסי הקרן'!$C$42</f>
        <v>1.1981039266815699E-3</v>
      </c>
    </row>
    <row r="53" spans="2:21">
      <c r="B53" s="76" t="s">
        <v>409</v>
      </c>
      <c r="C53" s="73" t="s">
        <v>410</v>
      </c>
      <c r="D53" s="86" t="s">
        <v>115</v>
      </c>
      <c r="E53" s="86" t="s">
        <v>307</v>
      </c>
      <c r="F53" s="73" t="s">
        <v>408</v>
      </c>
      <c r="G53" s="86" t="s">
        <v>363</v>
      </c>
      <c r="H53" s="73" t="s">
        <v>393</v>
      </c>
      <c r="I53" s="73" t="s">
        <v>311</v>
      </c>
      <c r="J53" s="73"/>
      <c r="K53" s="83">
        <v>6.670000000448038</v>
      </c>
      <c r="L53" s="86" t="s">
        <v>128</v>
      </c>
      <c r="M53" s="87">
        <v>7.8000000000000005E-3</v>
      </c>
      <c r="N53" s="87">
        <v>9.2000000008928863E-3</v>
      </c>
      <c r="O53" s="83">
        <v>6384.7994870000002</v>
      </c>
      <c r="P53" s="85">
        <v>98.23</v>
      </c>
      <c r="Q53" s="73"/>
      <c r="R53" s="83">
        <v>6.2717887570000013</v>
      </c>
      <c r="S53" s="84">
        <v>1.3928445652268761E-5</v>
      </c>
      <c r="T53" s="84">
        <f t="shared" si="1"/>
        <v>2.7132963612798281E-4</v>
      </c>
      <c r="U53" s="84">
        <f>R53/'סכום נכסי הקרן'!$C$42</f>
        <v>8.5322242467524053E-5</v>
      </c>
    </row>
    <row r="54" spans="2:21">
      <c r="B54" s="76" t="s">
        <v>411</v>
      </c>
      <c r="C54" s="73" t="s">
        <v>412</v>
      </c>
      <c r="D54" s="86" t="s">
        <v>115</v>
      </c>
      <c r="E54" s="86" t="s">
        <v>307</v>
      </c>
      <c r="F54" s="73" t="s">
        <v>408</v>
      </c>
      <c r="G54" s="86" t="s">
        <v>363</v>
      </c>
      <c r="H54" s="73" t="s">
        <v>393</v>
      </c>
      <c r="I54" s="73" t="s">
        <v>311</v>
      </c>
      <c r="J54" s="73"/>
      <c r="K54" s="83">
        <v>4.5300000000126772</v>
      </c>
      <c r="L54" s="86" t="s">
        <v>128</v>
      </c>
      <c r="M54" s="87">
        <v>2E-3</v>
      </c>
      <c r="N54" s="87">
        <v>7.3999999999577425E-3</v>
      </c>
      <c r="O54" s="83">
        <v>68531.841268000018</v>
      </c>
      <c r="P54" s="85">
        <v>96.69</v>
      </c>
      <c r="Q54" s="73"/>
      <c r="R54" s="83">
        <v>66.26162667200002</v>
      </c>
      <c r="S54" s="84">
        <v>1.827515767146667E-4</v>
      </c>
      <c r="T54" s="84">
        <f t="shared" si="1"/>
        <v>2.8666053259679331E-3</v>
      </c>
      <c r="U54" s="84">
        <f>R54/'סכום נכסי הקרן'!$C$42</f>
        <v>9.0143191938518654E-4</v>
      </c>
    </row>
    <row r="55" spans="2:21">
      <c r="B55" s="76" t="s">
        <v>413</v>
      </c>
      <c r="C55" s="73" t="s">
        <v>414</v>
      </c>
      <c r="D55" s="86" t="s">
        <v>115</v>
      </c>
      <c r="E55" s="86" t="s">
        <v>307</v>
      </c>
      <c r="F55" s="73" t="s">
        <v>330</v>
      </c>
      <c r="G55" s="86" t="s">
        <v>317</v>
      </c>
      <c r="H55" s="73" t="s">
        <v>399</v>
      </c>
      <c r="I55" s="73" t="s">
        <v>126</v>
      </c>
      <c r="J55" s="73"/>
      <c r="K55" s="83">
        <v>0.33999999999977865</v>
      </c>
      <c r="L55" s="86" t="s">
        <v>128</v>
      </c>
      <c r="M55" s="87">
        <v>0.04</v>
      </c>
      <c r="N55" s="87">
        <v>1.4200000000008111E-2</v>
      </c>
      <c r="O55" s="83">
        <v>246647.90472700004</v>
      </c>
      <c r="P55" s="85">
        <v>109.95</v>
      </c>
      <c r="Q55" s="73"/>
      <c r="R55" s="83">
        <v>271.1893697590001</v>
      </c>
      <c r="S55" s="84">
        <v>1.8270242231988495E-4</v>
      </c>
      <c r="T55" s="84">
        <f t="shared" si="1"/>
        <v>1.1732173367025676E-2</v>
      </c>
      <c r="U55" s="84">
        <f>R55/'סכום נכסי הקרן'!$C$42</f>
        <v>3.6892959979507225E-3</v>
      </c>
    </row>
    <row r="56" spans="2:21">
      <c r="B56" s="76" t="s">
        <v>415</v>
      </c>
      <c r="C56" s="73" t="s">
        <v>416</v>
      </c>
      <c r="D56" s="86" t="s">
        <v>115</v>
      </c>
      <c r="E56" s="86" t="s">
        <v>307</v>
      </c>
      <c r="F56" s="73" t="s">
        <v>417</v>
      </c>
      <c r="G56" s="86" t="s">
        <v>363</v>
      </c>
      <c r="H56" s="73" t="s">
        <v>399</v>
      </c>
      <c r="I56" s="73" t="s">
        <v>126</v>
      </c>
      <c r="J56" s="73"/>
      <c r="K56" s="83">
        <v>2.8800000000015964</v>
      </c>
      <c r="L56" s="86" t="s">
        <v>128</v>
      </c>
      <c r="M56" s="87">
        <v>4.7500000000000001E-2</v>
      </c>
      <c r="N56" s="87">
        <v>9.1000000000186244E-3</v>
      </c>
      <c r="O56" s="83">
        <v>278293.01970200008</v>
      </c>
      <c r="P56" s="85">
        <v>135.05000000000001</v>
      </c>
      <c r="Q56" s="73"/>
      <c r="R56" s="83">
        <v>375.83472373000006</v>
      </c>
      <c r="S56" s="84">
        <v>1.4745563487627832E-4</v>
      </c>
      <c r="T56" s="84">
        <f t="shared" si="1"/>
        <v>1.6259332510219913E-2</v>
      </c>
      <c r="U56" s="84">
        <f>R56/'סכום נכסי הקרן'!$C$42</f>
        <v>5.1129052122515506E-3</v>
      </c>
    </row>
    <row r="57" spans="2:21">
      <c r="B57" s="76" t="s">
        <v>418</v>
      </c>
      <c r="C57" s="73" t="s">
        <v>419</v>
      </c>
      <c r="D57" s="86" t="s">
        <v>115</v>
      </c>
      <c r="E57" s="86" t="s">
        <v>307</v>
      </c>
      <c r="F57" s="73" t="s">
        <v>417</v>
      </c>
      <c r="G57" s="86" t="s">
        <v>363</v>
      </c>
      <c r="H57" s="73" t="s">
        <v>399</v>
      </c>
      <c r="I57" s="73" t="s">
        <v>126</v>
      </c>
      <c r="J57" s="73"/>
      <c r="K57" s="83">
        <v>5.1000000000138304</v>
      </c>
      <c r="L57" s="86" t="s">
        <v>128</v>
      </c>
      <c r="M57" s="87">
        <v>5.0000000000000001E-3</v>
      </c>
      <c r="N57" s="87">
        <v>7.7999999999877065E-3</v>
      </c>
      <c r="O57" s="83">
        <v>132143.042763</v>
      </c>
      <c r="P57" s="85">
        <v>98.49</v>
      </c>
      <c r="Q57" s="73"/>
      <c r="R57" s="83">
        <v>130.14768282200001</v>
      </c>
      <c r="S57" s="84">
        <v>1.1831646262426569E-4</v>
      </c>
      <c r="T57" s="84">
        <f t="shared" si="1"/>
        <v>5.6304389052613266E-3</v>
      </c>
      <c r="U57" s="84">
        <f>R57/'סכום נכסי הקרן'!$C$42</f>
        <v>1.7705462636845466E-3</v>
      </c>
    </row>
    <row r="58" spans="2:21">
      <c r="B58" s="76" t="s">
        <v>420</v>
      </c>
      <c r="C58" s="73" t="s">
        <v>421</v>
      </c>
      <c r="D58" s="86" t="s">
        <v>115</v>
      </c>
      <c r="E58" s="86" t="s">
        <v>307</v>
      </c>
      <c r="F58" s="73" t="s">
        <v>422</v>
      </c>
      <c r="G58" s="86" t="s">
        <v>423</v>
      </c>
      <c r="H58" s="73" t="s">
        <v>393</v>
      </c>
      <c r="I58" s="73" t="s">
        <v>311</v>
      </c>
      <c r="J58" s="73"/>
      <c r="K58" s="83">
        <v>0.72999999878890121</v>
      </c>
      <c r="L58" s="86" t="s">
        <v>128</v>
      </c>
      <c r="M58" s="87">
        <v>4.6500000000000007E-2</v>
      </c>
      <c r="N58" s="87">
        <v>1.9099999995962999E-2</v>
      </c>
      <c r="O58" s="83">
        <v>408.95349300000004</v>
      </c>
      <c r="P58" s="85">
        <v>127.2</v>
      </c>
      <c r="Q58" s="73"/>
      <c r="R58" s="83">
        <v>0.52018883100000013</v>
      </c>
      <c r="S58" s="84">
        <v>8.0716276176191113E-6</v>
      </c>
      <c r="T58" s="84">
        <f t="shared" si="1"/>
        <v>2.2504368642126248E-5</v>
      </c>
      <c r="U58" s="84">
        <f>R58/'סכום נכסי הקרן'!$C$42</f>
        <v>7.0767175501475352E-6</v>
      </c>
    </row>
    <row r="59" spans="2:21">
      <c r="B59" s="76" t="s">
        <v>424</v>
      </c>
      <c r="C59" s="73" t="s">
        <v>425</v>
      </c>
      <c r="D59" s="86" t="s">
        <v>115</v>
      </c>
      <c r="E59" s="86" t="s">
        <v>307</v>
      </c>
      <c r="F59" s="73" t="s">
        <v>426</v>
      </c>
      <c r="G59" s="86" t="s">
        <v>427</v>
      </c>
      <c r="H59" s="73" t="s">
        <v>399</v>
      </c>
      <c r="I59" s="73" t="s">
        <v>126</v>
      </c>
      <c r="J59" s="73"/>
      <c r="K59" s="83">
        <v>6.659999999994854</v>
      </c>
      <c r="L59" s="86" t="s">
        <v>128</v>
      </c>
      <c r="M59" s="87">
        <v>3.85E-2</v>
      </c>
      <c r="N59" s="87">
        <v>4.1000000000052999E-3</v>
      </c>
      <c r="O59" s="83">
        <v>206839.87787900004</v>
      </c>
      <c r="P59" s="85">
        <v>125.8</v>
      </c>
      <c r="Q59" s="83">
        <v>4.0092598660000007</v>
      </c>
      <c r="R59" s="83">
        <v>264.21383894599995</v>
      </c>
      <c r="S59" s="84">
        <v>7.7586035853192281E-5</v>
      </c>
      <c r="T59" s="84">
        <f t="shared" si="1"/>
        <v>1.1430398496949186E-2</v>
      </c>
      <c r="U59" s="84">
        <f>R59/'סכום נכסי הקרן'!$C$42</f>
        <v>3.5943999556211381E-3</v>
      </c>
    </row>
    <row r="60" spans="2:21">
      <c r="B60" s="76" t="s">
        <v>428</v>
      </c>
      <c r="C60" s="73" t="s">
        <v>429</v>
      </c>
      <c r="D60" s="86" t="s">
        <v>115</v>
      </c>
      <c r="E60" s="86" t="s">
        <v>307</v>
      </c>
      <c r="F60" s="73" t="s">
        <v>426</v>
      </c>
      <c r="G60" s="86" t="s">
        <v>427</v>
      </c>
      <c r="H60" s="73" t="s">
        <v>399</v>
      </c>
      <c r="I60" s="73" t="s">
        <v>126</v>
      </c>
      <c r="J60" s="73"/>
      <c r="K60" s="83">
        <v>4.5000000000043974</v>
      </c>
      <c r="L60" s="86" t="s">
        <v>128</v>
      </c>
      <c r="M60" s="87">
        <v>4.4999999999999998E-2</v>
      </c>
      <c r="N60" s="87">
        <v>3.1999999999950722E-3</v>
      </c>
      <c r="O60" s="83">
        <v>464083.47234400007</v>
      </c>
      <c r="P60" s="85">
        <v>122.45</v>
      </c>
      <c r="Q60" s="73"/>
      <c r="R60" s="83">
        <v>568.2701905790002</v>
      </c>
      <c r="S60" s="84">
        <v>1.5701813755994977E-4</v>
      </c>
      <c r="T60" s="84">
        <f t="shared" si="1"/>
        <v>2.4584460670823507E-2</v>
      </c>
      <c r="U60" s="84">
        <f>R60/'סכום נכסי הקרן'!$C$42</f>
        <v>7.7308227152153028E-3</v>
      </c>
    </row>
    <row r="61" spans="2:21">
      <c r="B61" s="76" t="s">
        <v>430</v>
      </c>
      <c r="C61" s="73" t="s">
        <v>431</v>
      </c>
      <c r="D61" s="86" t="s">
        <v>115</v>
      </c>
      <c r="E61" s="86" t="s">
        <v>307</v>
      </c>
      <c r="F61" s="73" t="s">
        <v>426</v>
      </c>
      <c r="G61" s="86" t="s">
        <v>427</v>
      </c>
      <c r="H61" s="73" t="s">
        <v>399</v>
      </c>
      <c r="I61" s="73" t="s">
        <v>126</v>
      </c>
      <c r="J61" s="73"/>
      <c r="K61" s="83">
        <v>9.229999999985159</v>
      </c>
      <c r="L61" s="86" t="s">
        <v>128</v>
      </c>
      <c r="M61" s="87">
        <v>2.3900000000000001E-2</v>
      </c>
      <c r="N61" s="87">
        <v>6.3999999999836609E-3</v>
      </c>
      <c r="O61" s="83">
        <v>188316.75200000004</v>
      </c>
      <c r="P61" s="85">
        <v>117</v>
      </c>
      <c r="Q61" s="73"/>
      <c r="R61" s="83">
        <v>220.33059774900005</v>
      </c>
      <c r="S61" s="84">
        <v>9.5559759878619986E-5</v>
      </c>
      <c r="T61" s="84">
        <f t="shared" si="1"/>
        <v>9.5319251383225636E-3</v>
      </c>
      <c r="U61" s="84">
        <f>R61/'סכום נכסי הקרן'!$C$42</f>
        <v>2.9974065474021013E-3</v>
      </c>
    </row>
    <row r="62" spans="2:21">
      <c r="B62" s="76" t="s">
        <v>432</v>
      </c>
      <c r="C62" s="73" t="s">
        <v>433</v>
      </c>
      <c r="D62" s="86" t="s">
        <v>115</v>
      </c>
      <c r="E62" s="86" t="s">
        <v>307</v>
      </c>
      <c r="F62" s="73" t="s">
        <v>434</v>
      </c>
      <c r="G62" s="86" t="s">
        <v>363</v>
      </c>
      <c r="H62" s="73" t="s">
        <v>399</v>
      </c>
      <c r="I62" s="73" t="s">
        <v>126</v>
      </c>
      <c r="J62" s="73"/>
      <c r="K62" s="83">
        <v>5.0900000000382262</v>
      </c>
      <c r="L62" s="86" t="s">
        <v>128</v>
      </c>
      <c r="M62" s="87">
        <v>1.5800000000000002E-2</v>
      </c>
      <c r="N62" s="87">
        <v>7.4000000001315982E-3</v>
      </c>
      <c r="O62" s="83">
        <v>60217.766453000011</v>
      </c>
      <c r="P62" s="85">
        <v>106</v>
      </c>
      <c r="Q62" s="73"/>
      <c r="R62" s="83">
        <v>63.830829184000009</v>
      </c>
      <c r="S62" s="84">
        <v>1.0518485154410156E-4</v>
      </c>
      <c r="T62" s="84">
        <f t="shared" si="1"/>
        <v>2.7614443545969296E-3</v>
      </c>
      <c r="U62" s="84">
        <f>R62/'סכום נכסי הקרן'!$C$42</f>
        <v>8.6836302936093266E-4</v>
      </c>
    </row>
    <row r="63" spans="2:21">
      <c r="B63" s="76" t="s">
        <v>435</v>
      </c>
      <c r="C63" s="73" t="s">
        <v>436</v>
      </c>
      <c r="D63" s="86" t="s">
        <v>115</v>
      </c>
      <c r="E63" s="86" t="s">
        <v>307</v>
      </c>
      <c r="F63" s="73" t="s">
        <v>434</v>
      </c>
      <c r="G63" s="86" t="s">
        <v>363</v>
      </c>
      <c r="H63" s="73" t="s">
        <v>399</v>
      </c>
      <c r="I63" s="73" t="s">
        <v>126</v>
      </c>
      <c r="J63" s="73"/>
      <c r="K63" s="83">
        <v>7.7199999999551698</v>
      </c>
      <c r="L63" s="86" t="s">
        <v>128</v>
      </c>
      <c r="M63" s="87">
        <v>8.3999999999999995E-3</v>
      </c>
      <c r="N63" s="87">
        <v>8.5000000000466976E-3</v>
      </c>
      <c r="O63" s="83">
        <v>53804.268932000006</v>
      </c>
      <c r="P63" s="85">
        <v>99.5</v>
      </c>
      <c r="Q63" s="73"/>
      <c r="R63" s="83">
        <v>53.535245795000009</v>
      </c>
      <c r="S63" s="84">
        <v>1.0980463047346941E-4</v>
      </c>
      <c r="T63" s="84">
        <f t="shared" si="1"/>
        <v>2.3160376288769626E-3</v>
      </c>
      <c r="U63" s="84">
        <f>R63/'סכום נכסי הקרן'!$C$42</f>
        <v>7.2830055335989803E-4</v>
      </c>
    </row>
    <row r="64" spans="2:21">
      <c r="B64" s="76" t="s">
        <v>437</v>
      </c>
      <c r="C64" s="73" t="s">
        <v>438</v>
      </c>
      <c r="D64" s="86" t="s">
        <v>115</v>
      </c>
      <c r="E64" s="86" t="s">
        <v>307</v>
      </c>
      <c r="F64" s="73" t="s">
        <v>439</v>
      </c>
      <c r="G64" s="86" t="s">
        <v>423</v>
      </c>
      <c r="H64" s="73" t="s">
        <v>399</v>
      </c>
      <c r="I64" s="73" t="s">
        <v>126</v>
      </c>
      <c r="J64" s="73"/>
      <c r="K64" s="83">
        <v>0.66999999855555437</v>
      </c>
      <c r="L64" s="86" t="s">
        <v>128</v>
      </c>
      <c r="M64" s="87">
        <v>4.8899999999999999E-2</v>
      </c>
      <c r="N64" s="87">
        <v>2.1499999971913552E-2</v>
      </c>
      <c r="O64" s="83">
        <v>405.18705000000011</v>
      </c>
      <c r="P64" s="85">
        <v>123.02</v>
      </c>
      <c r="Q64" s="73"/>
      <c r="R64" s="83">
        <v>0.49846111600000009</v>
      </c>
      <c r="S64" s="84">
        <v>2.1762905971466056E-5</v>
      </c>
      <c r="T64" s="84">
        <f t="shared" si="1"/>
        <v>2.1564385930134769E-5</v>
      </c>
      <c r="U64" s="84">
        <f>R64/'סכום נכסי הקרן'!$C$42</f>
        <v>6.7811308460471853E-6</v>
      </c>
    </row>
    <row r="65" spans="2:21">
      <c r="B65" s="76" t="s">
        <v>440</v>
      </c>
      <c r="C65" s="73" t="s">
        <v>441</v>
      </c>
      <c r="D65" s="86" t="s">
        <v>115</v>
      </c>
      <c r="E65" s="86" t="s">
        <v>307</v>
      </c>
      <c r="F65" s="73" t="s">
        <v>330</v>
      </c>
      <c r="G65" s="86" t="s">
        <v>317</v>
      </c>
      <c r="H65" s="73" t="s">
        <v>393</v>
      </c>
      <c r="I65" s="73" t="s">
        <v>311</v>
      </c>
      <c r="J65" s="73"/>
      <c r="K65" s="83">
        <v>2.7599999999886635</v>
      </c>
      <c r="L65" s="86" t="s">
        <v>128</v>
      </c>
      <c r="M65" s="87">
        <v>1.6399999999999998E-2</v>
      </c>
      <c r="N65" s="87">
        <v>1.5899999999971659E-2</v>
      </c>
      <c r="O65" s="83">
        <v>1.7562930000000003</v>
      </c>
      <c r="P65" s="85">
        <v>5022667</v>
      </c>
      <c r="Q65" s="73"/>
      <c r="R65" s="83">
        <v>88.212753775000024</v>
      </c>
      <c r="S65" s="84">
        <v>1.430672043010753E-4</v>
      </c>
      <c r="T65" s="84">
        <f t="shared" si="1"/>
        <v>3.8162532749376039E-3</v>
      </c>
      <c r="U65" s="84">
        <f>R65/'סכום נכסי הקרן'!$C$42</f>
        <v>1.2000579512372992E-3</v>
      </c>
    </row>
    <row r="66" spans="2:21">
      <c r="B66" s="76" t="s">
        <v>442</v>
      </c>
      <c r="C66" s="73" t="s">
        <v>443</v>
      </c>
      <c r="D66" s="86" t="s">
        <v>115</v>
      </c>
      <c r="E66" s="86" t="s">
        <v>307</v>
      </c>
      <c r="F66" s="73" t="s">
        <v>330</v>
      </c>
      <c r="G66" s="86" t="s">
        <v>317</v>
      </c>
      <c r="H66" s="73" t="s">
        <v>393</v>
      </c>
      <c r="I66" s="73" t="s">
        <v>311</v>
      </c>
      <c r="J66" s="73"/>
      <c r="K66" s="83">
        <v>7.0500000000265075</v>
      </c>
      <c r="L66" s="86" t="s">
        <v>128</v>
      </c>
      <c r="M66" s="87">
        <v>2.7799999999999998E-2</v>
      </c>
      <c r="N66" s="87">
        <v>2.51999999999293E-2</v>
      </c>
      <c r="O66" s="83">
        <v>0.66272600000000015</v>
      </c>
      <c r="P66" s="85">
        <v>5123026</v>
      </c>
      <c r="Q66" s="73"/>
      <c r="R66" s="83">
        <v>33.951638162000009</v>
      </c>
      <c r="S66" s="84">
        <v>1.5847106647537068E-4</v>
      </c>
      <c r="T66" s="84">
        <f t="shared" si="1"/>
        <v>1.4688131225980314E-3</v>
      </c>
      <c r="U66" s="84">
        <f>R66/'סכום נכסי הקרן'!$C$42</f>
        <v>4.618825690190265E-4</v>
      </c>
    </row>
    <row r="67" spans="2:21">
      <c r="B67" s="76" t="s">
        <v>444</v>
      </c>
      <c r="C67" s="73" t="s">
        <v>445</v>
      </c>
      <c r="D67" s="86" t="s">
        <v>115</v>
      </c>
      <c r="E67" s="86" t="s">
        <v>307</v>
      </c>
      <c r="F67" s="73" t="s">
        <v>330</v>
      </c>
      <c r="G67" s="86" t="s">
        <v>317</v>
      </c>
      <c r="H67" s="73" t="s">
        <v>393</v>
      </c>
      <c r="I67" s="73" t="s">
        <v>311</v>
      </c>
      <c r="J67" s="73"/>
      <c r="K67" s="83">
        <v>4.179999999987154</v>
      </c>
      <c r="L67" s="86" t="s">
        <v>128</v>
      </c>
      <c r="M67" s="87">
        <v>2.4199999999999999E-2</v>
      </c>
      <c r="N67" s="87">
        <v>2.4199999999932977E-2</v>
      </c>
      <c r="O67" s="83">
        <v>1.4125810000000003</v>
      </c>
      <c r="P67" s="85">
        <v>5070000</v>
      </c>
      <c r="Q67" s="73"/>
      <c r="R67" s="83">
        <v>71.61785694400001</v>
      </c>
      <c r="S67" s="84">
        <v>4.90088124067585E-5</v>
      </c>
      <c r="T67" s="84">
        <f t="shared" si="1"/>
        <v>3.0983261423135726E-3</v>
      </c>
      <c r="U67" s="84">
        <f>R67/'סכום נכסי הקרן'!$C$42</f>
        <v>9.7429878331924482E-4</v>
      </c>
    </row>
    <row r="68" spans="2:21">
      <c r="B68" s="76" t="s">
        <v>446</v>
      </c>
      <c r="C68" s="73" t="s">
        <v>447</v>
      </c>
      <c r="D68" s="86" t="s">
        <v>115</v>
      </c>
      <c r="E68" s="86" t="s">
        <v>307</v>
      </c>
      <c r="F68" s="73" t="s">
        <v>330</v>
      </c>
      <c r="G68" s="86" t="s">
        <v>317</v>
      </c>
      <c r="H68" s="73" t="s">
        <v>393</v>
      </c>
      <c r="I68" s="73" t="s">
        <v>311</v>
      </c>
      <c r="J68" s="73"/>
      <c r="K68" s="83">
        <v>3.879999999982974</v>
      </c>
      <c r="L68" s="86" t="s">
        <v>128</v>
      </c>
      <c r="M68" s="87">
        <v>1.95E-2</v>
      </c>
      <c r="N68" s="87">
        <v>2.6299999999878115E-2</v>
      </c>
      <c r="O68" s="83">
        <v>2.1535170000000003</v>
      </c>
      <c r="P68" s="85">
        <v>4800100</v>
      </c>
      <c r="Q68" s="73"/>
      <c r="R68" s="83">
        <v>103.37098000200001</v>
      </c>
      <c r="S68" s="84">
        <v>8.6768886739997599E-5</v>
      </c>
      <c r="T68" s="84">
        <f t="shared" si="1"/>
        <v>4.4720272759237074E-3</v>
      </c>
      <c r="U68" s="84">
        <f>R68/'סכום נכסי הקרן'!$C$42</f>
        <v>1.4062724625398641E-3</v>
      </c>
    </row>
    <row r="69" spans="2:21">
      <c r="B69" s="76" t="s">
        <v>448</v>
      </c>
      <c r="C69" s="73" t="s">
        <v>449</v>
      </c>
      <c r="D69" s="86" t="s">
        <v>115</v>
      </c>
      <c r="E69" s="86" t="s">
        <v>307</v>
      </c>
      <c r="F69" s="73" t="s">
        <v>450</v>
      </c>
      <c r="G69" s="86" t="s">
        <v>363</v>
      </c>
      <c r="H69" s="73" t="s">
        <v>393</v>
      </c>
      <c r="I69" s="73" t="s">
        <v>311</v>
      </c>
      <c r="J69" s="73"/>
      <c r="K69" s="83">
        <v>3.1099999999881955</v>
      </c>
      <c r="L69" s="86" t="s">
        <v>128</v>
      </c>
      <c r="M69" s="87">
        <v>2.8500000000000001E-2</v>
      </c>
      <c r="N69" s="87">
        <v>5.7999999999959985E-3</v>
      </c>
      <c r="O69" s="83">
        <v>135455.74266600001</v>
      </c>
      <c r="P69" s="85">
        <v>110.7</v>
      </c>
      <c r="Q69" s="73"/>
      <c r="R69" s="83">
        <v>149.94951380700005</v>
      </c>
      <c r="S69" s="84">
        <v>1.7299583993103448E-4</v>
      </c>
      <c r="T69" s="84">
        <f t="shared" si="1"/>
        <v>6.4871041731773124E-3</v>
      </c>
      <c r="U69" s="84">
        <f>R69/'סכום נכסי הקרן'!$C$42</f>
        <v>2.0399329873233805E-3</v>
      </c>
    </row>
    <row r="70" spans="2:21">
      <c r="B70" s="76" t="s">
        <v>451</v>
      </c>
      <c r="C70" s="73" t="s">
        <v>452</v>
      </c>
      <c r="D70" s="86" t="s">
        <v>115</v>
      </c>
      <c r="E70" s="86" t="s">
        <v>307</v>
      </c>
      <c r="F70" s="73" t="s">
        <v>450</v>
      </c>
      <c r="G70" s="86" t="s">
        <v>363</v>
      </c>
      <c r="H70" s="73" t="s">
        <v>393</v>
      </c>
      <c r="I70" s="73" t="s">
        <v>311</v>
      </c>
      <c r="J70" s="73"/>
      <c r="K70" s="83">
        <v>4.8800000001777981</v>
      </c>
      <c r="L70" s="86" t="s">
        <v>128</v>
      </c>
      <c r="M70" s="87">
        <v>2.4E-2</v>
      </c>
      <c r="N70" s="87">
        <v>1.1200000000521135E-2</v>
      </c>
      <c r="O70" s="83">
        <v>12194.766226000002</v>
      </c>
      <c r="P70" s="85">
        <v>107</v>
      </c>
      <c r="Q70" s="73"/>
      <c r="R70" s="83">
        <v>13.048399336000005</v>
      </c>
      <c r="S70" s="84">
        <v>2.1406271486880108E-5</v>
      </c>
      <c r="T70" s="84">
        <f t="shared" si="1"/>
        <v>5.6449883455306129E-4</v>
      </c>
      <c r="U70" s="84">
        <f>R70/'סכום נכסי הקרן'!$C$42</f>
        <v>1.7751214766547854E-4</v>
      </c>
    </row>
    <row r="71" spans="2:21">
      <c r="B71" s="76" t="s">
        <v>453</v>
      </c>
      <c r="C71" s="73" t="s">
        <v>454</v>
      </c>
      <c r="D71" s="86" t="s">
        <v>115</v>
      </c>
      <c r="E71" s="86" t="s">
        <v>307</v>
      </c>
      <c r="F71" s="73" t="s">
        <v>455</v>
      </c>
      <c r="G71" s="86" t="s">
        <v>363</v>
      </c>
      <c r="H71" s="73" t="s">
        <v>393</v>
      </c>
      <c r="I71" s="73" t="s">
        <v>311</v>
      </c>
      <c r="J71" s="73"/>
      <c r="K71" s="83">
        <v>1.2200000000020517</v>
      </c>
      <c r="L71" s="86" t="s">
        <v>128</v>
      </c>
      <c r="M71" s="87">
        <v>2.5499999999999998E-2</v>
      </c>
      <c r="N71" s="87">
        <v>1.8800000000025074E-2</v>
      </c>
      <c r="O71" s="83">
        <v>170932.67585700002</v>
      </c>
      <c r="P71" s="85">
        <v>102.65</v>
      </c>
      <c r="Q71" s="73"/>
      <c r="R71" s="83">
        <v>175.46239666200003</v>
      </c>
      <c r="S71" s="84">
        <v>1.5692811246630862E-4</v>
      </c>
      <c r="T71" s="84">
        <f t="shared" si="1"/>
        <v>7.5908405217424398E-3</v>
      </c>
      <c r="U71" s="84">
        <f>R71/'סכום נכסי הקרן'!$C$42</f>
        <v>2.3870136147712169E-3</v>
      </c>
    </row>
    <row r="72" spans="2:21">
      <c r="B72" s="76" t="s">
        <v>456</v>
      </c>
      <c r="C72" s="73" t="s">
        <v>457</v>
      </c>
      <c r="D72" s="86" t="s">
        <v>115</v>
      </c>
      <c r="E72" s="86" t="s">
        <v>307</v>
      </c>
      <c r="F72" s="73" t="s">
        <v>455</v>
      </c>
      <c r="G72" s="86" t="s">
        <v>363</v>
      </c>
      <c r="H72" s="73" t="s">
        <v>393</v>
      </c>
      <c r="I72" s="73" t="s">
        <v>311</v>
      </c>
      <c r="J72" s="73"/>
      <c r="K72" s="83">
        <v>5.7099999999953805</v>
      </c>
      <c r="L72" s="86" t="s">
        <v>128</v>
      </c>
      <c r="M72" s="87">
        <v>2.35E-2</v>
      </c>
      <c r="N72" s="87">
        <v>1.2799999999983698E-2</v>
      </c>
      <c r="O72" s="83">
        <v>134020.26332199998</v>
      </c>
      <c r="P72" s="85">
        <v>107.54</v>
      </c>
      <c r="Q72" s="83">
        <v>3.0852423290000006</v>
      </c>
      <c r="R72" s="83">
        <v>147.21063350800003</v>
      </c>
      <c r="S72" s="84">
        <v>1.744893102791264E-4</v>
      </c>
      <c r="T72" s="84">
        <f t="shared" si="1"/>
        <v>6.3686149472612849E-3</v>
      </c>
      <c r="U72" s="84">
        <f>R72/'סכום נכסי הקרן'!$C$42</f>
        <v>2.0026728980545921E-3</v>
      </c>
    </row>
    <row r="73" spans="2:21">
      <c r="B73" s="76" t="s">
        <v>458</v>
      </c>
      <c r="C73" s="73" t="s">
        <v>459</v>
      </c>
      <c r="D73" s="86" t="s">
        <v>115</v>
      </c>
      <c r="E73" s="86" t="s">
        <v>307</v>
      </c>
      <c r="F73" s="73" t="s">
        <v>455</v>
      </c>
      <c r="G73" s="86" t="s">
        <v>363</v>
      </c>
      <c r="H73" s="73" t="s">
        <v>393</v>
      </c>
      <c r="I73" s="73" t="s">
        <v>311</v>
      </c>
      <c r="J73" s="73"/>
      <c r="K73" s="83">
        <v>4.3500000000002546</v>
      </c>
      <c r="L73" s="86" t="s">
        <v>128</v>
      </c>
      <c r="M73" s="87">
        <v>1.7600000000000001E-2</v>
      </c>
      <c r="N73" s="87">
        <v>1.1300000000009677E-2</v>
      </c>
      <c r="O73" s="83">
        <v>187258.70905000006</v>
      </c>
      <c r="P73" s="85">
        <v>104.83</v>
      </c>
      <c r="Q73" s="73"/>
      <c r="R73" s="83">
        <v>196.30330013700004</v>
      </c>
      <c r="S73" s="84">
        <v>1.3085949862448224E-4</v>
      </c>
      <c r="T73" s="84">
        <f t="shared" si="1"/>
        <v>8.49245806269339E-3</v>
      </c>
      <c r="U73" s="84">
        <f>R73/'סכום נכסי הקרן'!$C$42</f>
        <v>2.6705360177781035E-3</v>
      </c>
    </row>
    <row r="74" spans="2:21">
      <c r="B74" s="76" t="s">
        <v>460</v>
      </c>
      <c r="C74" s="73" t="s">
        <v>461</v>
      </c>
      <c r="D74" s="86" t="s">
        <v>115</v>
      </c>
      <c r="E74" s="86" t="s">
        <v>307</v>
      </c>
      <c r="F74" s="73" t="s">
        <v>455</v>
      </c>
      <c r="G74" s="86" t="s">
        <v>363</v>
      </c>
      <c r="H74" s="73" t="s">
        <v>393</v>
      </c>
      <c r="I74" s="73" t="s">
        <v>311</v>
      </c>
      <c r="J74" s="73"/>
      <c r="K74" s="83">
        <v>4.9200000000052038</v>
      </c>
      <c r="L74" s="86" t="s">
        <v>128</v>
      </c>
      <c r="M74" s="87">
        <v>2.1499999999999998E-2</v>
      </c>
      <c r="N74" s="87">
        <v>1.190000000001401E-2</v>
      </c>
      <c r="O74" s="83">
        <v>185592.09493100003</v>
      </c>
      <c r="P74" s="85">
        <v>107.7</v>
      </c>
      <c r="Q74" s="73"/>
      <c r="R74" s="83">
        <v>199.88268518800001</v>
      </c>
      <c r="S74" s="84">
        <v>1.4205289465246321E-4</v>
      </c>
      <c r="T74" s="84">
        <f t="shared" si="1"/>
        <v>8.6473091396474418E-3</v>
      </c>
      <c r="U74" s="84">
        <f>R74/'סכום נכסי הקרן'!$C$42</f>
        <v>2.7192304446854495E-3</v>
      </c>
    </row>
    <row r="75" spans="2:21">
      <c r="B75" s="76" t="s">
        <v>462</v>
      </c>
      <c r="C75" s="73" t="s">
        <v>463</v>
      </c>
      <c r="D75" s="86" t="s">
        <v>115</v>
      </c>
      <c r="E75" s="86" t="s">
        <v>307</v>
      </c>
      <c r="F75" s="73" t="s">
        <v>455</v>
      </c>
      <c r="G75" s="86" t="s">
        <v>363</v>
      </c>
      <c r="H75" s="73" t="s">
        <v>393</v>
      </c>
      <c r="I75" s="73" t="s">
        <v>311</v>
      </c>
      <c r="J75" s="73"/>
      <c r="K75" s="83">
        <v>6.9599999999937205</v>
      </c>
      <c r="L75" s="86" t="s">
        <v>128</v>
      </c>
      <c r="M75" s="87">
        <v>6.5000000000000006E-3</v>
      </c>
      <c r="N75" s="87">
        <v>1.2500000000000002E-2</v>
      </c>
      <c r="O75" s="83">
        <v>86340.261182000017</v>
      </c>
      <c r="P75" s="85">
        <v>95.9</v>
      </c>
      <c r="Q75" s="73"/>
      <c r="R75" s="83">
        <v>82.800314312000012</v>
      </c>
      <c r="S75" s="84">
        <v>2.1803096258080811E-4</v>
      </c>
      <c r="T75" s="84">
        <f t="shared" ref="T75:T106" si="2">R75/$R$11</f>
        <v>3.5821007409541435E-3</v>
      </c>
      <c r="U75" s="84">
        <f>R75/'סכום נכסי הקרן'!$C$42</f>
        <v>1.1264264100462058E-3</v>
      </c>
    </row>
    <row r="76" spans="2:21">
      <c r="B76" s="76" t="s">
        <v>464</v>
      </c>
      <c r="C76" s="73" t="s">
        <v>465</v>
      </c>
      <c r="D76" s="86" t="s">
        <v>115</v>
      </c>
      <c r="E76" s="86" t="s">
        <v>307</v>
      </c>
      <c r="F76" s="73" t="s">
        <v>345</v>
      </c>
      <c r="G76" s="86" t="s">
        <v>317</v>
      </c>
      <c r="H76" s="73" t="s">
        <v>393</v>
      </c>
      <c r="I76" s="73" t="s">
        <v>311</v>
      </c>
      <c r="J76" s="73"/>
      <c r="K76" s="83">
        <v>0.74000000000208443</v>
      </c>
      <c r="L76" s="86" t="s">
        <v>128</v>
      </c>
      <c r="M76" s="87">
        <v>3.8900000000000004E-2</v>
      </c>
      <c r="N76" s="87">
        <v>1.7300000000041692E-2</v>
      </c>
      <c r="O76" s="83">
        <v>201909.56604900002</v>
      </c>
      <c r="P76" s="85">
        <v>112.97</v>
      </c>
      <c r="Q76" s="83">
        <v>2.1829275640000003</v>
      </c>
      <c r="R76" s="83">
        <v>230.28016324800004</v>
      </c>
      <c r="S76" s="84">
        <v>1.9441393671880644E-4</v>
      </c>
      <c r="T76" s="84">
        <f t="shared" si="2"/>
        <v>9.9623624650680056E-3</v>
      </c>
      <c r="U76" s="84">
        <f>R76/'סכום נכסי הקרן'!$C$42</f>
        <v>3.1327617503343914E-3</v>
      </c>
    </row>
    <row r="77" spans="2:21">
      <c r="B77" s="76" t="s">
        <v>466</v>
      </c>
      <c r="C77" s="73" t="s">
        <v>467</v>
      </c>
      <c r="D77" s="86" t="s">
        <v>115</v>
      </c>
      <c r="E77" s="86" t="s">
        <v>307</v>
      </c>
      <c r="F77" s="73" t="s">
        <v>468</v>
      </c>
      <c r="G77" s="86" t="s">
        <v>363</v>
      </c>
      <c r="H77" s="73" t="s">
        <v>393</v>
      </c>
      <c r="I77" s="73" t="s">
        <v>311</v>
      </c>
      <c r="J77" s="73"/>
      <c r="K77" s="83">
        <v>6.6900000000189266</v>
      </c>
      <c r="L77" s="86" t="s">
        <v>128</v>
      </c>
      <c r="M77" s="87">
        <v>3.5000000000000003E-2</v>
      </c>
      <c r="N77" s="87">
        <v>8.399999999965135E-3</v>
      </c>
      <c r="O77" s="83">
        <v>66371.82807800002</v>
      </c>
      <c r="P77" s="85">
        <v>121</v>
      </c>
      <c r="Q77" s="73"/>
      <c r="R77" s="83">
        <v>80.309918592000017</v>
      </c>
      <c r="S77" s="84">
        <v>8.4960039771519235E-5</v>
      </c>
      <c r="T77" s="84">
        <f t="shared" si="2"/>
        <v>3.4743614355178579E-3</v>
      </c>
      <c r="U77" s="84">
        <f>R77/'סכום נכסי הקרן'!$C$42</f>
        <v>1.0925467378036153E-3</v>
      </c>
    </row>
    <row r="78" spans="2:21">
      <c r="B78" s="76" t="s">
        <v>469</v>
      </c>
      <c r="C78" s="73" t="s">
        <v>470</v>
      </c>
      <c r="D78" s="86" t="s">
        <v>115</v>
      </c>
      <c r="E78" s="86" t="s">
        <v>307</v>
      </c>
      <c r="F78" s="73" t="s">
        <v>468</v>
      </c>
      <c r="G78" s="86" t="s">
        <v>363</v>
      </c>
      <c r="H78" s="73" t="s">
        <v>393</v>
      </c>
      <c r="I78" s="73" t="s">
        <v>311</v>
      </c>
      <c r="J78" s="73"/>
      <c r="K78" s="83">
        <v>2.4899999999445437</v>
      </c>
      <c r="L78" s="86" t="s">
        <v>128</v>
      </c>
      <c r="M78" s="87">
        <v>0.04</v>
      </c>
      <c r="N78" s="87">
        <v>3.7999999994319127E-3</v>
      </c>
      <c r="O78" s="83">
        <v>6774.0791850000005</v>
      </c>
      <c r="P78" s="85">
        <v>109.14</v>
      </c>
      <c r="Q78" s="73"/>
      <c r="R78" s="83">
        <v>7.3932299090000004</v>
      </c>
      <c r="S78" s="84">
        <v>2.2188929050723118E-5</v>
      </c>
      <c r="T78" s="84">
        <f t="shared" si="2"/>
        <v>3.1984533579524211E-4</v>
      </c>
      <c r="U78" s="84">
        <f>R78/'סכום נכסי הקרן'!$C$42</f>
        <v>1.0057847599056958E-4</v>
      </c>
    </row>
    <row r="79" spans="2:21">
      <c r="B79" s="76" t="s">
        <v>471</v>
      </c>
      <c r="C79" s="73" t="s">
        <v>472</v>
      </c>
      <c r="D79" s="86" t="s">
        <v>115</v>
      </c>
      <c r="E79" s="86" t="s">
        <v>307</v>
      </c>
      <c r="F79" s="73" t="s">
        <v>468</v>
      </c>
      <c r="G79" s="86" t="s">
        <v>363</v>
      </c>
      <c r="H79" s="73" t="s">
        <v>393</v>
      </c>
      <c r="I79" s="73" t="s">
        <v>311</v>
      </c>
      <c r="J79" s="73"/>
      <c r="K79" s="83">
        <v>5.2299999999998885</v>
      </c>
      <c r="L79" s="86" t="s">
        <v>128</v>
      </c>
      <c r="M79" s="87">
        <v>0.04</v>
      </c>
      <c r="N79" s="87">
        <v>5.6999999999898044E-3</v>
      </c>
      <c r="O79" s="83">
        <v>147143.82149500004</v>
      </c>
      <c r="P79" s="85">
        <v>119.97</v>
      </c>
      <c r="Q79" s="73"/>
      <c r="R79" s="83">
        <v>176.52844087399998</v>
      </c>
      <c r="S79" s="84">
        <v>1.4623686368364508E-4</v>
      </c>
      <c r="T79" s="84">
        <f t="shared" si="2"/>
        <v>7.6369596433112988E-3</v>
      </c>
      <c r="U79" s="84">
        <f>R79/'סכום נכסי הקרן'!$C$42</f>
        <v>2.4015162210070922E-3</v>
      </c>
    </row>
    <row r="80" spans="2:21">
      <c r="B80" s="76" t="s">
        <v>473</v>
      </c>
      <c r="C80" s="73" t="s">
        <v>474</v>
      </c>
      <c r="D80" s="86" t="s">
        <v>115</v>
      </c>
      <c r="E80" s="86" t="s">
        <v>307</v>
      </c>
      <c r="F80" s="73" t="s">
        <v>475</v>
      </c>
      <c r="G80" s="86" t="s">
        <v>123</v>
      </c>
      <c r="H80" s="73" t="s">
        <v>393</v>
      </c>
      <c r="I80" s="73" t="s">
        <v>311</v>
      </c>
      <c r="J80" s="73"/>
      <c r="K80" s="83">
        <v>4.3200000000537582</v>
      </c>
      <c r="L80" s="86" t="s">
        <v>128</v>
      </c>
      <c r="M80" s="87">
        <v>4.2999999999999997E-2</v>
      </c>
      <c r="N80" s="87">
        <v>3.2000000000741487E-3</v>
      </c>
      <c r="O80" s="83">
        <v>15981.821043000004</v>
      </c>
      <c r="P80" s="85">
        <v>117.68</v>
      </c>
      <c r="Q80" s="83">
        <v>2.7708458820000006</v>
      </c>
      <c r="R80" s="83">
        <v>21.578252837000004</v>
      </c>
      <c r="S80" s="84">
        <v>2.2037732712530842E-5</v>
      </c>
      <c r="T80" s="84">
        <f t="shared" si="2"/>
        <v>9.3351669155090824E-4</v>
      </c>
      <c r="U80" s="84">
        <f>R80/'סכום נכסי הקרן'!$C$42</f>
        <v>2.9355340109776161E-4</v>
      </c>
    </row>
    <row r="81" spans="2:21">
      <c r="B81" s="76" t="s">
        <v>476</v>
      </c>
      <c r="C81" s="73" t="s">
        <v>477</v>
      </c>
      <c r="D81" s="86" t="s">
        <v>115</v>
      </c>
      <c r="E81" s="86" t="s">
        <v>307</v>
      </c>
      <c r="F81" s="73" t="s">
        <v>478</v>
      </c>
      <c r="G81" s="86" t="s">
        <v>479</v>
      </c>
      <c r="H81" s="73" t="s">
        <v>480</v>
      </c>
      <c r="I81" s="73" t="s">
        <v>311</v>
      </c>
      <c r="J81" s="73"/>
      <c r="K81" s="83">
        <v>6.9900000000010083</v>
      </c>
      <c r="L81" s="86" t="s">
        <v>128</v>
      </c>
      <c r="M81" s="87">
        <v>5.1500000000000004E-2</v>
      </c>
      <c r="N81" s="87">
        <v>1.7500000000011985E-2</v>
      </c>
      <c r="O81" s="83">
        <v>409033.89522300003</v>
      </c>
      <c r="P81" s="85">
        <v>153.05000000000001</v>
      </c>
      <c r="Q81" s="73"/>
      <c r="R81" s="83">
        <v>626.02635686299993</v>
      </c>
      <c r="S81" s="84">
        <v>1.0771077719051742E-4</v>
      </c>
      <c r="T81" s="84">
        <f t="shared" si="2"/>
        <v>2.7083103432745999E-2</v>
      </c>
      <c r="U81" s="84">
        <f>R81/'סכום נכסי הקרן'!$C$42</f>
        <v>8.516545228298672E-3</v>
      </c>
    </row>
    <row r="82" spans="2:21">
      <c r="B82" s="76" t="s">
        <v>481</v>
      </c>
      <c r="C82" s="73" t="s">
        <v>482</v>
      </c>
      <c r="D82" s="86" t="s">
        <v>115</v>
      </c>
      <c r="E82" s="86" t="s">
        <v>307</v>
      </c>
      <c r="F82" s="73" t="s">
        <v>483</v>
      </c>
      <c r="G82" s="86" t="s">
        <v>152</v>
      </c>
      <c r="H82" s="73" t="s">
        <v>484</v>
      </c>
      <c r="I82" s="73" t="s">
        <v>126</v>
      </c>
      <c r="J82" s="73"/>
      <c r="K82" s="83">
        <v>7.200000000035053</v>
      </c>
      <c r="L82" s="86" t="s">
        <v>128</v>
      </c>
      <c r="M82" s="87">
        <v>1.7000000000000001E-2</v>
      </c>
      <c r="N82" s="87">
        <v>8.0000000000000002E-3</v>
      </c>
      <c r="O82" s="83">
        <v>54015.72329400001</v>
      </c>
      <c r="P82" s="85">
        <v>105.63</v>
      </c>
      <c r="Q82" s="73"/>
      <c r="R82" s="83">
        <v>57.056813610000006</v>
      </c>
      <c r="S82" s="84">
        <v>4.25575330859412E-5</v>
      </c>
      <c r="T82" s="84">
        <f t="shared" si="2"/>
        <v>2.4683874210758012E-3</v>
      </c>
      <c r="U82" s="84">
        <f>R82/'סכום נכסי הקרן'!$C$42</f>
        <v>7.7620842695368E-4</v>
      </c>
    </row>
    <row r="83" spans="2:21">
      <c r="B83" s="76" t="s">
        <v>485</v>
      </c>
      <c r="C83" s="73" t="s">
        <v>486</v>
      </c>
      <c r="D83" s="86" t="s">
        <v>115</v>
      </c>
      <c r="E83" s="86" t="s">
        <v>307</v>
      </c>
      <c r="F83" s="73" t="s">
        <v>483</v>
      </c>
      <c r="G83" s="86" t="s">
        <v>152</v>
      </c>
      <c r="H83" s="73" t="s">
        <v>484</v>
      </c>
      <c r="I83" s="73" t="s">
        <v>126</v>
      </c>
      <c r="J83" s="73"/>
      <c r="K83" s="83">
        <v>1.1499999999993273</v>
      </c>
      <c r="L83" s="86" t="s">
        <v>128</v>
      </c>
      <c r="M83" s="87">
        <v>3.7000000000000005E-2</v>
      </c>
      <c r="N83" s="87">
        <v>9.0999999999636857E-3</v>
      </c>
      <c r="O83" s="83">
        <v>137314.42787700004</v>
      </c>
      <c r="P83" s="85">
        <v>108.29</v>
      </c>
      <c r="Q83" s="73"/>
      <c r="R83" s="83">
        <v>148.69779859400003</v>
      </c>
      <c r="S83" s="84">
        <v>9.1543625373937356E-5</v>
      </c>
      <c r="T83" s="84">
        <f t="shared" si="2"/>
        <v>6.4329525672419093E-3</v>
      </c>
      <c r="U83" s="84">
        <f>R83/'סכום נכסי הקרן'!$C$42</f>
        <v>2.022904488271228E-3</v>
      </c>
    </row>
    <row r="84" spans="2:21">
      <c r="B84" s="76" t="s">
        <v>487</v>
      </c>
      <c r="C84" s="73" t="s">
        <v>488</v>
      </c>
      <c r="D84" s="86" t="s">
        <v>115</v>
      </c>
      <c r="E84" s="86" t="s">
        <v>307</v>
      </c>
      <c r="F84" s="73" t="s">
        <v>483</v>
      </c>
      <c r="G84" s="86" t="s">
        <v>152</v>
      </c>
      <c r="H84" s="73" t="s">
        <v>484</v>
      </c>
      <c r="I84" s="73" t="s">
        <v>126</v>
      </c>
      <c r="J84" s="73"/>
      <c r="K84" s="83">
        <v>3.8100000000046728</v>
      </c>
      <c r="L84" s="86" t="s">
        <v>128</v>
      </c>
      <c r="M84" s="87">
        <v>2.2000000000000002E-2</v>
      </c>
      <c r="N84" s="87">
        <v>3.5999999999883165E-3</v>
      </c>
      <c r="O84" s="83">
        <v>126609.12323100002</v>
      </c>
      <c r="P84" s="85">
        <v>108.17</v>
      </c>
      <c r="Q84" s="73"/>
      <c r="R84" s="83">
        <v>136.95308795600002</v>
      </c>
      <c r="S84" s="84">
        <v>1.4359923827817424E-4</v>
      </c>
      <c r="T84" s="84">
        <f t="shared" si="2"/>
        <v>5.9248538114794009E-3</v>
      </c>
      <c r="U84" s="84">
        <f>R84/'סכום נכסי הקרן'!$C$42</f>
        <v>1.863127893811169E-3</v>
      </c>
    </row>
    <row r="85" spans="2:21">
      <c r="B85" s="76" t="s">
        <v>489</v>
      </c>
      <c r="C85" s="73" t="s">
        <v>490</v>
      </c>
      <c r="D85" s="86" t="s">
        <v>115</v>
      </c>
      <c r="E85" s="86" t="s">
        <v>307</v>
      </c>
      <c r="F85" s="73" t="s">
        <v>408</v>
      </c>
      <c r="G85" s="86" t="s">
        <v>363</v>
      </c>
      <c r="H85" s="73" t="s">
        <v>484</v>
      </c>
      <c r="I85" s="73" t="s">
        <v>126</v>
      </c>
      <c r="J85" s="73"/>
      <c r="K85" s="83">
        <v>1.3400000000015075</v>
      </c>
      <c r="L85" s="86" t="s">
        <v>128</v>
      </c>
      <c r="M85" s="87">
        <v>2.8500000000000001E-2</v>
      </c>
      <c r="N85" s="87">
        <v>1.5400000000216043E-2</v>
      </c>
      <c r="O85" s="83">
        <v>38550.347471000008</v>
      </c>
      <c r="P85" s="85">
        <v>103.26</v>
      </c>
      <c r="Q85" s="73"/>
      <c r="R85" s="83">
        <v>39.807088541000006</v>
      </c>
      <c r="S85" s="84">
        <v>9.697629669114099E-5</v>
      </c>
      <c r="T85" s="84">
        <f t="shared" si="2"/>
        <v>1.7221311602832615E-3</v>
      </c>
      <c r="U85" s="84">
        <f>R85/'סכום נכסי הקרן'!$C$42</f>
        <v>5.4154088921292407E-4</v>
      </c>
    </row>
    <row r="86" spans="2:21">
      <c r="B86" s="76" t="s">
        <v>491</v>
      </c>
      <c r="C86" s="73" t="s">
        <v>492</v>
      </c>
      <c r="D86" s="86" t="s">
        <v>115</v>
      </c>
      <c r="E86" s="86" t="s">
        <v>307</v>
      </c>
      <c r="F86" s="73" t="s">
        <v>408</v>
      </c>
      <c r="G86" s="86" t="s">
        <v>363</v>
      </c>
      <c r="H86" s="73" t="s">
        <v>484</v>
      </c>
      <c r="I86" s="73" t="s">
        <v>126</v>
      </c>
      <c r="J86" s="73"/>
      <c r="K86" s="83">
        <v>3.2800000000435525</v>
      </c>
      <c r="L86" s="86" t="s">
        <v>128</v>
      </c>
      <c r="M86" s="87">
        <v>2.5000000000000001E-2</v>
      </c>
      <c r="N86" s="87">
        <v>1.1000000000155545E-2</v>
      </c>
      <c r="O86" s="83">
        <v>30354.322678000004</v>
      </c>
      <c r="P86" s="85">
        <v>105.9</v>
      </c>
      <c r="Q86" s="73"/>
      <c r="R86" s="83">
        <v>32.145226895</v>
      </c>
      <c r="S86" s="84">
        <v>6.9430924396208889E-5</v>
      </c>
      <c r="T86" s="84">
        <f t="shared" si="2"/>
        <v>1.3906642992299676E-3</v>
      </c>
      <c r="U86" s="84">
        <f>R86/'סכום נכסי הקרן'!$C$42</f>
        <v>4.3730791159820383E-4</v>
      </c>
    </row>
    <row r="87" spans="2:21">
      <c r="B87" s="76" t="s">
        <v>493</v>
      </c>
      <c r="C87" s="73" t="s">
        <v>494</v>
      </c>
      <c r="D87" s="86" t="s">
        <v>115</v>
      </c>
      <c r="E87" s="86" t="s">
        <v>307</v>
      </c>
      <c r="F87" s="73" t="s">
        <v>408</v>
      </c>
      <c r="G87" s="86" t="s">
        <v>363</v>
      </c>
      <c r="H87" s="73" t="s">
        <v>484</v>
      </c>
      <c r="I87" s="73" t="s">
        <v>126</v>
      </c>
      <c r="J87" s="73"/>
      <c r="K87" s="83">
        <v>4.4500000000207534</v>
      </c>
      <c r="L87" s="86" t="s">
        <v>128</v>
      </c>
      <c r="M87" s="87">
        <v>1.34E-2</v>
      </c>
      <c r="N87" s="87">
        <v>7.0000000001383574E-3</v>
      </c>
      <c r="O87" s="83">
        <v>34568.827116000008</v>
      </c>
      <c r="P87" s="85">
        <v>104.54</v>
      </c>
      <c r="Q87" s="73"/>
      <c r="R87" s="83">
        <v>36.138249185000006</v>
      </c>
      <c r="S87" s="84">
        <v>9.33004543899788E-5</v>
      </c>
      <c r="T87" s="84">
        <f t="shared" si="2"/>
        <v>1.5634101181619918E-3</v>
      </c>
      <c r="U87" s="84">
        <f>R87/'סכום נכסי הקרן'!$C$42</f>
        <v>4.9162951412752337E-4</v>
      </c>
    </row>
    <row r="88" spans="2:21">
      <c r="B88" s="76" t="s">
        <v>495</v>
      </c>
      <c r="C88" s="73" t="s">
        <v>496</v>
      </c>
      <c r="D88" s="86" t="s">
        <v>115</v>
      </c>
      <c r="E88" s="86" t="s">
        <v>307</v>
      </c>
      <c r="F88" s="73" t="s">
        <v>408</v>
      </c>
      <c r="G88" s="86" t="s">
        <v>363</v>
      </c>
      <c r="H88" s="73" t="s">
        <v>484</v>
      </c>
      <c r="I88" s="73" t="s">
        <v>126</v>
      </c>
      <c r="J88" s="73"/>
      <c r="K88" s="83">
        <v>4.3099999999996825</v>
      </c>
      <c r="L88" s="86" t="s">
        <v>128</v>
      </c>
      <c r="M88" s="87">
        <v>1.95E-2</v>
      </c>
      <c r="N88" s="87">
        <v>1.3700000000073114E-2</v>
      </c>
      <c r="O88" s="83">
        <v>60485.144399000004</v>
      </c>
      <c r="P88" s="85">
        <v>104.02</v>
      </c>
      <c r="Q88" s="73"/>
      <c r="R88" s="83">
        <v>62.916649242000013</v>
      </c>
      <c r="S88" s="84">
        <v>9.2422857160887859E-5</v>
      </c>
      <c r="T88" s="84">
        <f t="shared" si="2"/>
        <v>2.7218951732343537E-3</v>
      </c>
      <c r="U88" s="84">
        <f>R88/'סכום נכסי הקרן'!$C$42</f>
        <v>8.559264047084817E-4</v>
      </c>
    </row>
    <row r="89" spans="2:21">
      <c r="B89" s="76" t="s">
        <v>497</v>
      </c>
      <c r="C89" s="73" t="s">
        <v>498</v>
      </c>
      <c r="D89" s="86" t="s">
        <v>115</v>
      </c>
      <c r="E89" s="86" t="s">
        <v>307</v>
      </c>
      <c r="F89" s="73" t="s">
        <v>408</v>
      </c>
      <c r="G89" s="86" t="s">
        <v>363</v>
      </c>
      <c r="H89" s="73" t="s">
        <v>484</v>
      </c>
      <c r="I89" s="73" t="s">
        <v>126</v>
      </c>
      <c r="J89" s="73"/>
      <c r="K89" s="83">
        <v>7.130000000442819</v>
      </c>
      <c r="L89" s="86" t="s">
        <v>128</v>
      </c>
      <c r="M89" s="87">
        <v>1.1699999999999999E-2</v>
      </c>
      <c r="N89" s="87">
        <v>1.8300000001118862E-2</v>
      </c>
      <c r="O89" s="83">
        <v>6672.6754580000006</v>
      </c>
      <c r="P89" s="85">
        <v>95.1</v>
      </c>
      <c r="Q89" s="73"/>
      <c r="R89" s="83">
        <v>6.3457143630000008</v>
      </c>
      <c r="S89" s="84">
        <v>8.1401092289149584E-6</v>
      </c>
      <c r="T89" s="84">
        <f t="shared" si="2"/>
        <v>2.7452779992999756E-4</v>
      </c>
      <c r="U89" s="84">
        <f>R89/'סכום נכסי הקרן'!$C$42</f>
        <v>8.6327936173749526E-5</v>
      </c>
    </row>
    <row r="90" spans="2:21">
      <c r="B90" s="76" t="s">
        <v>499</v>
      </c>
      <c r="C90" s="73" t="s">
        <v>500</v>
      </c>
      <c r="D90" s="86" t="s">
        <v>115</v>
      </c>
      <c r="E90" s="86" t="s">
        <v>307</v>
      </c>
      <c r="F90" s="73" t="s">
        <v>408</v>
      </c>
      <c r="G90" s="86" t="s">
        <v>363</v>
      </c>
      <c r="H90" s="73" t="s">
        <v>484</v>
      </c>
      <c r="I90" s="73" t="s">
        <v>126</v>
      </c>
      <c r="J90" s="73"/>
      <c r="K90" s="83">
        <v>5.5399999999842411</v>
      </c>
      <c r="L90" s="86" t="s">
        <v>128</v>
      </c>
      <c r="M90" s="87">
        <v>3.3500000000000002E-2</v>
      </c>
      <c r="N90" s="87">
        <v>1.7199999999875995E-2</v>
      </c>
      <c r="O90" s="83">
        <v>70815.365206000017</v>
      </c>
      <c r="P90" s="85">
        <v>109.32</v>
      </c>
      <c r="Q90" s="73"/>
      <c r="R90" s="83">
        <v>77.415360393000014</v>
      </c>
      <c r="S90" s="84">
        <v>1.4897077054778387E-4</v>
      </c>
      <c r="T90" s="84">
        <f t="shared" si="2"/>
        <v>3.3491372844318746E-3</v>
      </c>
      <c r="U90" s="84">
        <f>R90/'סכום נכסי הקרן'!$C$42</f>
        <v>1.0531687858252755E-3</v>
      </c>
    </row>
    <row r="91" spans="2:21">
      <c r="B91" s="76" t="s">
        <v>501</v>
      </c>
      <c r="C91" s="73" t="s">
        <v>502</v>
      </c>
      <c r="D91" s="86" t="s">
        <v>115</v>
      </c>
      <c r="E91" s="86" t="s">
        <v>307</v>
      </c>
      <c r="F91" s="73" t="s">
        <v>324</v>
      </c>
      <c r="G91" s="86" t="s">
        <v>317</v>
      </c>
      <c r="H91" s="73" t="s">
        <v>484</v>
      </c>
      <c r="I91" s="73" t="s">
        <v>126</v>
      </c>
      <c r="J91" s="73"/>
      <c r="K91" s="83">
        <v>0.74000000000069155</v>
      </c>
      <c r="L91" s="86" t="s">
        <v>128</v>
      </c>
      <c r="M91" s="87">
        <v>2.7999999999999997E-2</v>
      </c>
      <c r="N91" s="87">
        <v>2.2800000000065705E-2</v>
      </c>
      <c r="O91" s="83">
        <v>2.258483</v>
      </c>
      <c r="P91" s="85">
        <v>5121399</v>
      </c>
      <c r="Q91" s="73"/>
      <c r="R91" s="83">
        <v>115.66593205800002</v>
      </c>
      <c r="S91" s="84">
        <v>1.2769169446486119E-4</v>
      </c>
      <c r="T91" s="84">
        <f t="shared" si="2"/>
        <v>5.0039305330036206E-3</v>
      </c>
      <c r="U91" s="84">
        <f>R91/'סכום נכסי הקרן'!$C$42</f>
        <v>1.5735346139121949E-3</v>
      </c>
    </row>
    <row r="92" spans="2:21">
      <c r="B92" s="76" t="s">
        <v>503</v>
      </c>
      <c r="C92" s="73" t="s">
        <v>504</v>
      </c>
      <c r="D92" s="86" t="s">
        <v>115</v>
      </c>
      <c r="E92" s="86" t="s">
        <v>307</v>
      </c>
      <c r="F92" s="73" t="s">
        <v>324</v>
      </c>
      <c r="G92" s="86" t="s">
        <v>317</v>
      </c>
      <c r="H92" s="73" t="s">
        <v>484</v>
      </c>
      <c r="I92" s="73" t="s">
        <v>126</v>
      </c>
      <c r="J92" s="73"/>
      <c r="K92" s="83">
        <v>1.9899999999568894</v>
      </c>
      <c r="L92" s="86" t="s">
        <v>128</v>
      </c>
      <c r="M92" s="87">
        <v>1.49E-2</v>
      </c>
      <c r="N92" s="87">
        <v>1.7399999999968066E-2</v>
      </c>
      <c r="O92" s="83">
        <v>0.12280300000000001</v>
      </c>
      <c r="P92" s="85">
        <v>5024754</v>
      </c>
      <c r="Q92" s="83">
        <v>9.2403349000000023E-2</v>
      </c>
      <c r="R92" s="83">
        <v>6.2629674730000007</v>
      </c>
      <c r="S92" s="84">
        <v>2.0304728835978837E-5</v>
      </c>
      <c r="T92" s="84">
        <f t="shared" si="2"/>
        <v>2.7094801042746311E-4</v>
      </c>
      <c r="U92" s="84">
        <f>R92/'סכום נכסי הקרן'!$C$42</f>
        <v>8.5202236555098686E-5</v>
      </c>
    </row>
    <row r="93" spans="2:21">
      <c r="B93" s="76" t="s">
        <v>505</v>
      </c>
      <c r="C93" s="73" t="s">
        <v>506</v>
      </c>
      <c r="D93" s="86" t="s">
        <v>115</v>
      </c>
      <c r="E93" s="86" t="s">
        <v>307</v>
      </c>
      <c r="F93" s="73" t="s">
        <v>324</v>
      </c>
      <c r="G93" s="86" t="s">
        <v>317</v>
      </c>
      <c r="H93" s="73" t="s">
        <v>484</v>
      </c>
      <c r="I93" s="73" t="s">
        <v>126</v>
      </c>
      <c r="J93" s="73"/>
      <c r="K93" s="83">
        <v>3.6499999999394319</v>
      </c>
      <c r="L93" s="86" t="s">
        <v>128</v>
      </c>
      <c r="M93" s="87">
        <v>2.2000000000000002E-2</v>
      </c>
      <c r="N93" s="87">
        <v>2.4799999999781171E-2</v>
      </c>
      <c r="O93" s="83">
        <v>0.51453900000000008</v>
      </c>
      <c r="P93" s="85">
        <v>4973591</v>
      </c>
      <c r="Q93" s="73"/>
      <c r="R93" s="83">
        <v>25.591064847000005</v>
      </c>
      <c r="S93" s="84">
        <v>1.0221275327771157E-4</v>
      </c>
      <c r="T93" s="84">
        <f t="shared" si="2"/>
        <v>1.1071186518063594E-3</v>
      </c>
      <c r="U93" s="84">
        <f>R93/'סכום נכסי הקרן'!$C$42</f>
        <v>3.4814422559128062E-4</v>
      </c>
    </row>
    <row r="94" spans="2:21">
      <c r="B94" s="76" t="s">
        <v>507</v>
      </c>
      <c r="C94" s="73" t="s">
        <v>508</v>
      </c>
      <c r="D94" s="86" t="s">
        <v>115</v>
      </c>
      <c r="E94" s="86" t="s">
        <v>307</v>
      </c>
      <c r="F94" s="73" t="s">
        <v>324</v>
      </c>
      <c r="G94" s="86" t="s">
        <v>317</v>
      </c>
      <c r="H94" s="73" t="s">
        <v>484</v>
      </c>
      <c r="I94" s="73" t="s">
        <v>126</v>
      </c>
      <c r="J94" s="73"/>
      <c r="K94" s="83">
        <v>5.4000000002070285</v>
      </c>
      <c r="L94" s="86" t="s">
        <v>128</v>
      </c>
      <c r="M94" s="87">
        <v>2.3199999999999998E-2</v>
      </c>
      <c r="N94" s="87">
        <v>2.2100000001138657E-2</v>
      </c>
      <c r="O94" s="83">
        <v>9.5361000000000015E-2</v>
      </c>
      <c r="P94" s="85">
        <v>5065210</v>
      </c>
      <c r="Q94" s="73"/>
      <c r="R94" s="83">
        <v>4.8302460450000009</v>
      </c>
      <c r="S94" s="84">
        <v>1.5893500000000003E-5</v>
      </c>
      <c r="T94" s="84">
        <f t="shared" si="2"/>
        <v>2.0896572773368969E-4</v>
      </c>
      <c r="U94" s="84">
        <f>R94/'סכום נכסי הקרן'!$C$42</f>
        <v>6.5711305051419327E-5</v>
      </c>
    </row>
    <row r="95" spans="2:21">
      <c r="B95" s="76" t="s">
        <v>509</v>
      </c>
      <c r="C95" s="73" t="s">
        <v>510</v>
      </c>
      <c r="D95" s="86" t="s">
        <v>115</v>
      </c>
      <c r="E95" s="86" t="s">
        <v>307</v>
      </c>
      <c r="F95" s="73" t="s">
        <v>511</v>
      </c>
      <c r="G95" s="86" t="s">
        <v>317</v>
      </c>
      <c r="H95" s="73" t="s">
        <v>484</v>
      </c>
      <c r="I95" s="73" t="s">
        <v>126</v>
      </c>
      <c r="J95" s="73"/>
      <c r="K95" s="83">
        <v>4.8599999999993937</v>
      </c>
      <c r="L95" s="86" t="s">
        <v>128</v>
      </c>
      <c r="M95" s="87">
        <v>1.46E-2</v>
      </c>
      <c r="N95" s="87">
        <v>2.5799999999981806E-2</v>
      </c>
      <c r="O95" s="83">
        <v>2.7627310000000005</v>
      </c>
      <c r="P95" s="85">
        <v>4774711</v>
      </c>
      <c r="Q95" s="73"/>
      <c r="R95" s="83">
        <v>131.91243602800003</v>
      </c>
      <c r="S95" s="84">
        <v>1.0373337588705743E-4</v>
      </c>
      <c r="T95" s="84">
        <f t="shared" si="2"/>
        <v>5.7067855208429259E-3</v>
      </c>
      <c r="U95" s="84">
        <f>R95/'סכום נכסי הקרן'!$C$42</f>
        <v>1.7945541993423953E-3</v>
      </c>
    </row>
    <row r="96" spans="2:21">
      <c r="B96" s="76" t="s">
        <v>512</v>
      </c>
      <c r="C96" s="73" t="s">
        <v>513</v>
      </c>
      <c r="D96" s="86" t="s">
        <v>115</v>
      </c>
      <c r="E96" s="86" t="s">
        <v>307</v>
      </c>
      <c r="F96" s="73" t="s">
        <v>511</v>
      </c>
      <c r="G96" s="86" t="s">
        <v>317</v>
      </c>
      <c r="H96" s="73" t="s">
        <v>484</v>
      </c>
      <c r="I96" s="73" t="s">
        <v>126</v>
      </c>
      <c r="J96" s="73"/>
      <c r="K96" s="83">
        <v>5.4000000000038755</v>
      </c>
      <c r="L96" s="86" t="s">
        <v>128</v>
      </c>
      <c r="M96" s="87">
        <v>2.4199999999999999E-2</v>
      </c>
      <c r="N96" s="87">
        <v>2.5100000000063943E-2</v>
      </c>
      <c r="O96" s="83">
        <v>2.0581560000000003</v>
      </c>
      <c r="P96" s="85">
        <v>5015000</v>
      </c>
      <c r="Q96" s="73"/>
      <c r="R96" s="83">
        <v>103.21653003400002</v>
      </c>
      <c r="S96" s="84">
        <v>2.3366893732970032E-4</v>
      </c>
      <c r="T96" s="84">
        <f t="shared" si="2"/>
        <v>4.465345473452181E-3</v>
      </c>
      <c r="U96" s="84">
        <f>R96/'סכום נכסי הקרן'!$C$42</f>
        <v>1.4041713047793945E-3</v>
      </c>
    </row>
    <row r="97" spans="2:21">
      <c r="B97" s="76" t="s">
        <v>514</v>
      </c>
      <c r="C97" s="73" t="s">
        <v>515</v>
      </c>
      <c r="D97" s="86" t="s">
        <v>115</v>
      </c>
      <c r="E97" s="86" t="s">
        <v>307</v>
      </c>
      <c r="F97" s="73" t="s">
        <v>516</v>
      </c>
      <c r="G97" s="86" t="s">
        <v>423</v>
      </c>
      <c r="H97" s="73" t="s">
        <v>480</v>
      </c>
      <c r="I97" s="73" t="s">
        <v>311</v>
      </c>
      <c r="J97" s="73"/>
      <c r="K97" s="83">
        <v>7.7000000000076474</v>
      </c>
      <c r="L97" s="86" t="s">
        <v>128</v>
      </c>
      <c r="M97" s="87">
        <v>4.4000000000000003E-3</v>
      </c>
      <c r="N97" s="87">
        <v>9.4000000000917759E-3</v>
      </c>
      <c r="O97" s="83">
        <v>54322.140000000007</v>
      </c>
      <c r="P97" s="85">
        <v>96.28</v>
      </c>
      <c r="Q97" s="73"/>
      <c r="R97" s="83">
        <v>52.30135690800001</v>
      </c>
      <c r="S97" s="84">
        <v>9.0536900000000011E-5</v>
      </c>
      <c r="T97" s="84">
        <f t="shared" si="2"/>
        <v>2.2626572240668661E-3</v>
      </c>
      <c r="U97" s="84">
        <f>R97/'סכום נכסי הקרן'!$C$42</f>
        <v>7.1151456600069445E-4</v>
      </c>
    </row>
    <row r="98" spans="2:21">
      <c r="B98" s="76" t="s">
        <v>517</v>
      </c>
      <c r="C98" s="73" t="s">
        <v>518</v>
      </c>
      <c r="D98" s="86" t="s">
        <v>115</v>
      </c>
      <c r="E98" s="86" t="s">
        <v>307</v>
      </c>
      <c r="F98" s="73" t="s">
        <v>422</v>
      </c>
      <c r="G98" s="86" t="s">
        <v>423</v>
      </c>
      <c r="H98" s="73" t="s">
        <v>480</v>
      </c>
      <c r="I98" s="73" t="s">
        <v>311</v>
      </c>
      <c r="J98" s="73"/>
      <c r="K98" s="83">
        <v>2.5300000000162508</v>
      </c>
      <c r="L98" s="86" t="s">
        <v>128</v>
      </c>
      <c r="M98" s="87">
        <v>3.85E-2</v>
      </c>
      <c r="N98" s="87">
        <v>3.4000000000672438E-3</v>
      </c>
      <c r="O98" s="83">
        <v>31253.324299000004</v>
      </c>
      <c r="P98" s="85">
        <v>114.2</v>
      </c>
      <c r="Q98" s="73"/>
      <c r="R98" s="83">
        <v>35.691296214000005</v>
      </c>
      <c r="S98" s="84">
        <v>1.3046850912439353E-4</v>
      </c>
      <c r="T98" s="84">
        <f t="shared" si="2"/>
        <v>1.544074073584215E-3</v>
      </c>
      <c r="U98" s="84">
        <f>R98/'סכום נכסי הקרן'!$C$42</f>
        <v>4.8554910688793323E-4</v>
      </c>
    </row>
    <row r="99" spans="2:21">
      <c r="B99" s="76" t="s">
        <v>519</v>
      </c>
      <c r="C99" s="73" t="s">
        <v>520</v>
      </c>
      <c r="D99" s="86" t="s">
        <v>115</v>
      </c>
      <c r="E99" s="86" t="s">
        <v>307</v>
      </c>
      <c r="F99" s="73" t="s">
        <v>422</v>
      </c>
      <c r="G99" s="86" t="s">
        <v>423</v>
      </c>
      <c r="H99" s="73" t="s">
        <v>480</v>
      </c>
      <c r="I99" s="73" t="s">
        <v>311</v>
      </c>
      <c r="J99" s="73"/>
      <c r="K99" s="83">
        <v>0.64999999999601354</v>
      </c>
      <c r="L99" s="86" t="s">
        <v>128</v>
      </c>
      <c r="M99" s="87">
        <v>3.9E-2</v>
      </c>
      <c r="N99" s="87">
        <v>1.1999999999946847E-2</v>
      </c>
      <c r="O99" s="83">
        <v>33695.139603000011</v>
      </c>
      <c r="P99" s="85">
        <v>111.67</v>
      </c>
      <c r="Q99" s="73"/>
      <c r="R99" s="83">
        <v>37.627360851000006</v>
      </c>
      <c r="S99" s="84">
        <v>8.4442093320719522E-5</v>
      </c>
      <c r="T99" s="84">
        <f t="shared" si="2"/>
        <v>1.6278319509347809E-3</v>
      </c>
      <c r="U99" s="84">
        <f>R99/'סכום נכסי הקרן'!$C$42</f>
        <v>5.1188758587553368E-4</v>
      </c>
    </row>
    <row r="100" spans="2:21">
      <c r="B100" s="76" t="s">
        <v>521</v>
      </c>
      <c r="C100" s="73" t="s">
        <v>522</v>
      </c>
      <c r="D100" s="86" t="s">
        <v>115</v>
      </c>
      <c r="E100" s="86" t="s">
        <v>307</v>
      </c>
      <c r="F100" s="73" t="s">
        <v>422</v>
      </c>
      <c r="G100" s="86" t="s">
        <v>423</v>
      </c>
      <c r="H100" s="73" t="s">
        <v>480</v>
      </c>
      <c r="I100" s="73" t="s">
        <v>311</v>
      </c>
      <c r="J100" s="73"/>
      <c r="K100" s="83">
        <v>3.4299999999777526</v>
      </c>
      <c r="L100" s="86" t="s">
        <v>128</v>
      </c>
      <c r="M100" s="87">
        <v>3.85E-2</v>
      </c>
      <c r="N100" s="87">
        <v>2.2000000000370785E-3</v>
      </c>
      <c r="O100" s="83">
        <v>27359.578056000002</v>
      </c>
      <c r="P100" s="85">
        <v>118.29</v>
      </c>
      <c r="Q100" s="73"/>
      <c r="R100" s="83">
        <v>32.363644704000009</v>
      </c>
      <c r="S100" s="84">
        <v>1.0943831222400001E-4</v>
      </c>
      <c r="T100" s="84">
        <f t="shared" si="2"/>
        <v>1.4001134734505916E-3</v>
      </c>
      <c r="U100" s="84">
        <f>R100/'סכום נכסי הקרן'!$C$42</f>
        <v>4.402792963148725E-4</v>
      </c>
    </row>
    <row r="101" spans="2:21">
      <c r="B101" s="76" t="s">
        <v>523</v>
      </c>
      <c r="C101" s="73" t="s">
        <v>524</v>
      </c>
      <c r="D101" s="86" t="s">
        <v>115</v>
      </c>
      <c r="E101" s="86" t="s">
        <v>307</v>
      </c>
      <c r="F101" s="73" t="s">
        <v>525</v>
      </c>
      <c r="G101" s="86" t="s">
        <v>317</v>
      </c>
      <c r="H101" s="73" t="s">
        <v>484</v>
      </c>
      <c r="I101" s="73" t="s">
        <v>126</v>
      </c>
      <c r="J101" s="73"/>
      <c r="K101" s="83">
        <v>0.75000000000862266</v>
      </c>
      <c r="L101" s="86" t="s">
        <v>128</v>
      </c>
      <c r="M101" s="87">
        <v>0.02</v>
      </c>
      <c r="N101" s="87">
        <v>-1.7799999999689578E-2</v>
      </c>
      <c r="O101" s="83">
        <v>27279.535433000005</v>
      </c>
      <c r="P101" s="85">
        <v>106.28</v>
      </c>
      <c r="Q101" s="73"/>
      <c r="R101" s="83">
        <v>28.992691305000005</v>
      </c>
      <c r="S101" s="84">
        <v>9.5888989847826373E-5</v>
      </c>
      <c r="T101" s="84">
        <f t="shared" si="2"/>
        <v>1.2542795503717539E-3</v>
      </c>
      <c r="U101" s="84">
        <f>R101/'סכום נכסי הקרן'!$C$42</f>
        <v>3.9442040112565069E-4</v>
      </c>
    </row>
    <row r="102" spans="2:21">
      <c r="B102" s="76" t="s">
        <v>526</v>
      </c>
      <c r="C102" s="73" t="s">
        <v>527</v>
      </c>
      <c r="D102" s="86" t="s">
        <v>115</v>
      </c>
      <c r="E102" s="86" t="s">
        <v>307</v>
      </c>
      <c r="F102" s="73" t="s">
        <v>434</v>
      </c>
      <c r="G102" s="86" t="s">
        <v>363</v>
      </c>
      <c r="H102" s="73" t="s">
        <v>484</v>
      </c>
      <c r="I102" s="73" t="s">
        <v>126</v>
      </c>
      <c r="J102" s="73"/>
      <c r="K102" s="83">
        <v>6.1600000000041559</v>
      </c>
      <c r="L102" s="86" t="s">
        <v>128</v>
      </c>
      <c r="M102" s="87">
        <v>2.4E-2</v>
      </c>
      <c r="N102" s="87">
        <v>1.0699999999979221E-2</v>
      </c>
      <c r="O102" s="83">
        <v>87659.116666999995</v>
      </c>
      <c r="P102" s="85">
        <v>109.8</v>
      </c>
      <c r="Q102" s="73"/>
      <c r="R102" s="83">
        <v>96.24970826000002</v>
      </c>
      <c r="S102" s="84">
        <v>1.6837588220986846E-4</v>
      </c>
      <c r="T102" s="84">
        <f t="shared" si="2"/>
        <v>4.1639473731417808E-3</v>
      </c>
      <c r="U102" s="84">
        <f>R102/'סכום נכסי הקרן'!$C$42</f>
        <v>1.3093937413664349E-3</v>
      </c>
    </row>
    <row r="103" spans="2:21">
      <c r="B103" s="76" t="s">
        <v>528</v>
      </c>
      <c r="C103" s="73" t="s">
        <v>529</v>
      </c>
      <c r="D103" s="86" t="s">
        <v>115</v>
      </c>
      <c r="E103" s="86" t="s">
        <v>307</v>
      </c>
      <c r="F103" s="73" t="s">
        <v>434</v>
      </c>
      <c r="G103" s="86" t="s">
        <v>363</v>
      </c>
      <c r="H103" s="73" t="s">
        <v>484</v>
      </c>
      <c r="I103" s="73" t="s">
        <v>126</v>
      </c>
      <c r="J103" s="73"/>
      <c r="K103" s="83">
        <v>1.9599999999024269</v>
      </c>
      <c r="L103" s="86" t="s">
        <v>128</v>
      </c>
      <c r="M103" s="87">
        <v>3.4799999999999998E-2</v>
      </c>
      <c r="N103" s="87">
        <v>1.2500000001524575E-2</v>
      </c>
      <c r="O103" s="83">
        <v>1564.9949150000002</v>
      </c>
      <c r="P103" s="85">
        <v>104.78</v>
      </c>
      <c r="Q103" s="73"/>
      <c r="R103" s="83">
        <v>1.6398016710000001</v>
      </c>
      <c r="S103" s="84">
        <v>3.8241182998676209E-6</v>
      </c>
      <c r="T103" s="84">
        <f t="shared" si="2"/>
        <v>7.0940972018214313E-5</v>
      </c>
      <c r="U103" s="84">
        <f>R103/'סכום נכסי הקרן'!$C$42</f>
        <v>2.2308078475308426E-5</v>
      </c>
    </row>
    <row r="104" spans="2:21">
      <c r="B104" s="76" t="s">
        <v>530</v>
      </c>
      <c r="C104" s="73" t="s">
        <v>531</v>
      </c>
      <c r="D104" s="86" t="s">
        <v>115</v>
      </c>
      <c r="E104" s="86" t="s">
        <v>307</v>
      </c>
      <c r="F104" s="73" t="s">
        <v>439</v>
      </c>
      <c r="G104" s="86" t="s">
        <v>423</v>
      </c>
      <c r="H104" s="73" t="s">
        <v>484</v>
      </c>
      <c r="I104" s="73" t="s">
        <v>126</v>
      </c>
      <c r="J104" s="73"/>
      <c r="K104" s="83">
        <v>4.5799999999765983</v>
      </c>
      <c r="L104" s="86" t="s">
        <v>128</v>
      </c>
      <c r="M104" s="87">
        <v>2.4799999999999999E-2</v>
      </c>
      <c r="N104" s="87">
        <v>7.1000000000066236E-3</v>
      </c>
      <c r="O104" s="83">
        <v>41555.793383000004</v>
      </c>
      <c r="P104" s="85">
        <v>109</v>
      </c>
      <c r="Q104" s="73"/>
      <c r="R104" s="83">
        <v>45.295816607000006</v>
      </c>
      <c r="S104" s="84">
        <v>9.8127854705994203E-5</v>
      </c>
      <c r="T104" s="84">
        <f t="shared" si="2"/>
        <v>1.9595840858606822E-3</v>
      </c>
      <c r="U104" s="84">
        <f>R104/'סכום נכסי הקרן'!$C$42</f>
        <v>6.1621027063347511E-4</v>
      </c>
    </row>
    <row r="105" spans="2:21">
      <c r="B105" s="76" t="s">
        <v>532</v>
      </c>
      <c r="C105" s="73" t="s">
        <v>533</v>
      </c>
      <c r="D105" s="86" t="s">
        <v>115</v>
      </c>
      <c r="E105" s="86" t="s">
        <v>307</v>
      </c>
      <c r="F105" s="73" t="s">
        <v>450</v>
      </c>
      <c r="G105" s="86" t="s">
        <v>363</v>
      </c>
      <c r="H105" s="73" t="s">
        <v>480</v>
      </c>
      <c r="I105" s="73" t="s">
        <v>311</v>
      </c>
      <c r="J105" s="73"/>
      <c r="K105" s="83">
        <v>5.8199999999800927</v>
      </c>
      <c r="L105" s="86" t="s">
        <v>128</v>
      </c>
      <c r="M105" s="87">
        <v>2.81E-2</v>
      </c>
      <c r="N105" s="87">
        <v>1.3099999999651613E-2</v>
      </c>
      <c r="O105" s="83">
        <v>7241.8668700000007</v>
      </c>
      <c r="P105" s="85">
        <v>110.98</v>
      </c>
      <c r="Q105" s="73"/>
      <c r="R105" s="83">
        <v>8.037024188000002</v>
      </c>
      <c r="S105" s="84">
        <v>1.4561054394942586E-5</v>
      </c>
      <c r="T105" s="84">
        <f t="shared" si="2"/>
        <v>3.4769711368992727E-4</v>
      </c>
      <c r="U105" s="84">
        <f>R105/'סכום נכסי הקרן'!$C$42</f>
        <v>1.093367383779523E-4</v>
      </c>
    </row>
    <row r="106" spans="2:21">
      <c r="B106" s="76" t="s">
        <v>534</v>
      </c>
      <c r="C106" s="73" t="s">
        <v>535</v>
      </c>
      <c r="D106" s="86" t="s">
        <v>115</v>
      </c>
      <c r="E106" s="86" t="s">
        <v>307</v>
      </c>
      <c r="F106" s="73" t="s">
        <v>450</v>
      </c>
      <c r="G106" s="86" t="s">
        <v>363</v>
      </c>
      <c r="H106" s="73" t="s">
        <v>480</v>
      </c>
      <c r="I106" s="73" t="s">
        <v>311</v>
      </c>
      <c r="J106" s="73"/>
      <c r="K106" s="83">
        <v>3.9799999999609357</v>
      </c>
      <c r="L106" s="86" t="s">
        <v>128</v>
      </c>
      <c r="M106" s="87">
        <v>3.7000000000000005E-2</v>
      </c>
      <c r="N106" s="87">
        <v>1.2899999999947597E-2</v>
      </c>
      <c r="O106" s="83">
        <v>18929.467293000005</v>
      </c>
      <c r="P106" s="85">
        <v>110.89</v>
      </c>
      <c r="Q106" s="73"/>
      <c r="R106" s="83">
        <v>20.990886659000004</v>
      </c>
      <c r="S106" s="84">
        <v>3.1470984648834658E-5</v>
      </c>
      <c r="T106" s="84">
        <f t="shared" si="2"/>
        <v>9.0810610176139239E-4</v>
      </c>
      <c r="U106" s="84">
        <f>R106/'סכום נכסי הקרן'!$C$42</f>
        <v>2.8556279404796188E-4</v>
      </c>
    </row>
    <row r="107" spans="2:21">
      <c r="B107" s="76" t="s">
        <v>536</v>
      </c>
      <c r="C107" s="73" t="s">
        <v>537</v>
      </c>
      <c r="D107" s="86" t="s">
        <v>115</v>
      </c>
      <c r="E107" s="86" t="s">
        <v>307</v>
      </c>
      <c r="F107" s="73" t="s">
        <v>450</v>
      </c>
      <c r="G107" s="86" t="s">
        <v>363</v>
      </c>
      <c r="H107" s="73" t="s">
        <v>480</v>
      </c>
      <c r="I107" s="73" t="s">
        <v>311</v>
      </c>
      <c r="J107" s="73"/>
      <c r="K107" s="83">
        <v>2.9899999996499949</v>
      </c>
      <c r="L107" s="86" t="s">
        <v>128</v>
      </c>
      <c r="M107" s="87">
        <v>4.4000000000000004E-2</v>
      </c>
      <c r="N107" s="87">
        <v>1.1799999999363627E-2</v>
      </c>
      <c r="O107" s="83">
        <v>1413.5153180000002</v>
      </c>
      <c r="P107" s="85">
        <v>111.17</v>
      </c>
      <c r="Q107" s="73"/>
      <c r="R107" s="83">
        <v>1.5714050450000001</v>
      </c>
      <c r="S107" s="84">
        <v>6.3573187851751062E-6</v>
      </c>
      <c r="T107" s="84">
        <f t="shared" ref="T107:T138" si="3">R107/$R$11</f>
        <v>6.7982002517806805E-5</v>
      </c>
      <c r="U107" s="84">
        <f>R107/'סכום נכסי הקרן'!$C$42</f>
        <v>2.1377601743129075E-5</v>
      </c>
    </row>
    <row r="108" spans="2:21">
      <c r="B108" s="76" t="s">
        <v>538</v>
      </c>
      <c r="C108" s="73" t="s">
        <v>539</v>
      </c>
      <c r="D108" s="86" t="s">
        <v>115</v>
      </c>
      <c r="E108" s="86" t="s">
        <v>307</v>
      </c>
      <c r="F108" s="73" t="s">
        <v>450</v>
      </c>
      <c r="G108" s="86" t="s">
        <v>363</v>
      </c>
      <c r="H108" s="73" t="s">
        <v>480</v>
      </c>
      <c r="I108" s="73" t="s">
        <v>311</v>
      </c>
      <c r="J108" s="73"/>
      <c r="K108" s="83">
        <v>5.9199999999982413</v>
      </c>
      <c r="L108" s="86" t="s">
        <v>128</v>
      </c>
      <c r="M108" s="87">
        <v>2.6000000000000002E-2</v>
      </c>
      <c r="N108" s="87">
        <v>1.3199999999960401E-2</v>
      </c>
      <c r="O108" s="83">
        <v>83397.048959000022</v>
      </c>
      <c r="P108" s="85">
        <v>109.01</v>
      </c>
      <c r="Q108" s="73"/>
      <c r="R108" s="83">
        <v>90.911123973000002</v>
      </c>
      <c r="S108" s="84">
        <v>1.4792344488468307E-4</v>
      </c>
      <c r="T108" s="84">
        <f t="shared" si="3"/>
        <v>3.9329899560231665E-3</v>
      </c>
      <c r="U108" s="84">
        <f>R108/'סכום נכסי הקרן'!$C$42</f>
        <v>1.2367669357425462E-3</v>
      </c>
    </row>
    <row r="109" spans="2:21">
      <c r="B109" s="76" t="s">
        <v>540</v>
      </c>
      <c r="C109" s="73" t="s">
        <v>541</v>
      </c>
      <c r="D109" s="86" t="s">
        <v>115</v>
      </c>
      <c r="E109" s="86" t="s">
        <v>307</v>
      </c>
      <c r="F109" s="73" t="s">
        <v>542</v>
      </c>
      <c r="G109" s="86" t="s">
        <v>363</v>
      </c>
      <c r="H109" s="73" t="s">
        <v>480</v>
      </c>
      <c r="I109" s="73" t="s">
        <v>311</v>
      </c>
      <c r="J109" s="73"/>
      <c r="K109" s="83">
        <v>5.1199999999931869</v>
      </c>
      <c r="L109" s="86" t="s">
        <v>128</v>
      </c>
      <c r="M109" s="87">
        <v>1.3999999999999999E-2</v>
      </c>
      <c r="N109" s="87">
        <v>0.01</v>
      </c>
      <c r="O109" s="83">
        <v>91604.744710000014</v>
      </c>
      <c r="P109" s="85">
        <v>102.57</v>
      </c>
      <c r="Q109" s="73"/>
      <c r="R109" s="83">
        <v>93.958987047000036</v>
      </c>
      <c r="S109" s="84">
        <v>1.390901073641057E-4</v>
      </c>
      <c r="T109" s="84">
        <f t="shared" si="3"/>
        <v>4.0648463706566074E-3</v>
      </c>
      <c r="U109" s="84">
        <f>R109/'סכום נכסי הקרן'!$C$42</f>
        <v>1.2782304674849698E-3</v>
      </c>
    </row>
    <row r="110" spans="2:21">
      <c r="B110" s="76" t="s">
        <v>543</v>
      </c>
      <c r="C110" s="73" t="s">
        <v>544</v>
      </c>
      <c r="D110" s="86" t="s">
        <v>115</v>
      </c>
      <c r="E110" s="86" t="s">
        <v>307</v>
      </c>
      <c r="F110" s="73" t="s">
        <v>333</v>
      </c>
      <c r="G110" s="86" t="s">
        <v>317</v>
      </c>
      <c r="H110" s="73" t="s">
        <v>484</v>
      </c>
      <c r="I110" s="73" t="s">
        <v>126</v>
      </c>
      <c r="J110" s="73"/>
      <c r="K110" s="83">
        <v>2.9500000000178779</v>
      </c>
      <c r="L110" s="86" t="s">
        <v>128</v>
      </c>
      <c r="M110" s="87">
        <v>1.8200000000000001E-2</v>
      </c>
      <c r="N110" s="87">
        <v>1.7600000000023836E-2</v>
      </c>
      <c r="O110" s="83">
        <v>1.3213360000000003</v>
      </c>
      <c r="P110" s="85">
        <v>5079999</v>
      </c>
      <c r="Q110" s="73"/>
      <c r="R110" s="83">
        <v>67.123864584000003</v>
      </c>
      <c r="S110" s="84">
        <v>9.2979804376891164E-5</v>
      </c>
      <c r="T110" s="84">
        <f t="shared" si="3"/>
        <v>2.9039073952791153E-3</v>
      </c>
      <c r="U110" s="84">
        <f>R110/'סכום נכסי הקרן'!$C$42</f>
        <v>9.1316191780234379E-4</v>
      </c>
    </row>
    <row r="111" spans="2:21">
      <c r="B111" s="76" t="s">
        <v>545</v>
      </c>
      <c r="C111" s="73" t="s">
        <v>546</v>
      </c>
      <c r="D111" s="86" t="s">
        <v>115</v>
      </c>
      <c r="E111" s="86" t="s">
        <v>307</v>
      </c>
      <c r="F111" s="73" t="s">
        <v>333</v>
      </c>
      <c r="G111" s="86" t="s">
        <v>317</v>
      </c>
      <c r="H111" s="73" t="s">
        <v>484</v>
      </c>
      <c r="I111" s="73" t="s">
        <v>126</v>
      </c>
      <c r="J111" s="73"/>
      <c r="K111" s="83">
        <v>2.1799999999970643</v>
      </c>
      <c r="L111" s="86" t="s">
        <v>128</v>
      </c>
      <c r="M111" s="87">
        <v>1.06E-2</v>
      </c>
      <c r="N111" s="87">
        <v>2.1899999999887457E-2</v>
      </c>
      <c r="O111" s="83">
        <v>1.6465250000000002</v>
      </c>
      <c r="P111" s="85">
        <v>4965000</v>
      </c>
      <c r="Q111" s="73"/>
      <c r="R111" s="83">
        <v>81.749957068000015</v>
      </c>
      <c r="S111" s="84">
        <v>1.2125524707268579E-4</v>
      </c>
      <c r="T111" s="84">
        <f t="shared" si="3"/>
        <v>3.53666026777162E-3</v>
      </c>
      <c r="U111" s="84">
        <f>R111/'סכום נכסי הקרן'!$C$42</f>
        <v>1.1121372113945351E-3</v>
      </c>
    </row>
    <row r="112" spans="2:21">
      <c r="B112" s="76" t="s">
        <v>547</v>
      </c>
      <c r="C112" s="73" t="s">
        <v>548</v>
      </c>
      <c r="D112" s="86" t="s">
        <v>115</v>
      </c>
      <c r="E112" s="86" t="s">
        <v>307</v>
      </c>
      <c r="F112" s="73" t="s">
        <v>333</v>
      </c>
      <c r="G112" s="86" t="s">
        <v>317</v>
      </c>
      <c r="H112" s="73" t="s">
        <v>484</v>
      </c>
      <c r="I112" s="73" t="s">
        <v>126</v>
      </c>
      <c r="J112" s="73"/>
      <c r="K112" s="83">
        <v>4.049999999988299</v>
      </c>
      <c r="L112" s="86" t="s">
        <v>128</v>
      </c>
      <c r="M112" s="87">
        <v>1.89E-2</v>
      </c>
      <c r="N112" s="87">
        <v>2.2799999999919763E-2</v>
      </c>
      <c r="O112" s="83">
        <v>3.0385240000000007</v>
      </c>
      <c r="P112" s="85">
        <v>4921791</v>
      </c>
      <c r="Q112" s="73"/>
      <c r="R112" s="83">
        <v>149.54981771500002</v>
      </c>
      <c r="S112" s="84">
        <v>1.3939462335994132E-4</v>
      </c>
      <c r="T112" s="84">
        <f t="shared" si="3"/>
        <v>6.4698125520137161E-3</v>
      </c>
      <c r="U112" s="84">
        <f>R112/'סכום נכסי הקרן'!$C$42</f>
        <v>2.0344954689061846E-3</v>
      </c>
    </row>
    <row r="113" spans="2:21">
      <c r="B113" s="76" t="s">
        <v>549</v>
      </c>
      <c r="C113" s="73" t="s">
        <v>550</v>
      </c>
      <c r="D113" s="86" t="s">
        <v>115</v>
      </c>
      <c r="E113" s="86" t="s">
        <v>307</v>
      </c>
      <c r="F113" s="73" t="s">
        <v>551</v>
      </c>
      <c r="G113" s="86" t="s">
        <v>317</v>
      </c>
      <c r="H113" s="73" t="s">
        <v>480</v>
      </c>
      <c r="I113" s="73" t="s">
        <v>311</v>
      </c>
      <c r="J113" s="73"/>
      <c r="K113" s="83">
        <v>1.23000000000354</v>
      </c>
      <c r="L113" s="86" t="s">
        <v>128</v>
      </c>
      <c r="M113" s="87">
        <v>4.4999999999999998E-2</v>
      </c>
      <c r="N113" s="87">
        <v>1.8700000000022397E-2</v>
      </c>
      <c r="O113" s="83">
        <v>219951.51278600004</v>
      </c>
      <c r="P113" s="85">
        <v>124.49</v>
      </c>
      <c r="Q113" s="83">
        <v>2.9835799550000006</v>
      </c>
      <c r="R113" s="83">
        <v>276.80121427400007</v>
      </c>
      <c r="S113" s="84">
        <v>1.2923239804711197E-4</v>
      </c>
      <c r="T113" s="84">
        <f t="shared" si="3"/>
        <v>1.1974952546819049E-2</v>
      </c>
      <c r="U113" s="84">
        <f>R113/'סכום נכסי הקרן'!$C$42</f>
        <v>3.7656402718015377E-3</v>
      </c>
    </row>
    <row r="114" spans="2:21">
      <c r="B114" s="76" t="s">
        <v>552</v>
      </c>
      <c r="C114" s="73" t="s">
        <v>553</v>
      </c>
      <c r="D114" s="86" t="s">
        <v>115</v>
      </c>
      <c r="E114" s="86" t="s">
        <v>307</v>
      </c>
      <c r="F114" s="73" t="s">
        <v>455</v>
      </c>
      <c r="G114" s="86" t="s">
        <v>363</v>
      </c>
      <c r="H114" s="73" t="s">
        <v>480</v>
      </c>
      <c r="I114" s="73" t="s">
        <v>311</v>
      </c>
      <c r="J114" s="73"/>
      <c r="K114" s="83">
        <v>1.960000000015637</v>
      </c>
      <c r="L114" s="86" t="s">
        <v>128</v>
      </c>
      <c r="M114" s="87">
        <v>4.9000000000000002E-2</v>
      </c>
      <c r="N114" s="87">
        <v>1.6400000000156366E-2</v>
      </c>
      <c r="O114" s="83">
        <v>43406.626681000002</v>
      </c>
      <c r="P114" s="85">
        <v>109.61</v>
      </c>
      <c r="Q114" s="83">
        <v>16.374605796000001</v>
      </c>
      <c r="R114" s="83">
        <v>63.952609300000006</v>
      </c>
      <c r="S114" s="84">
        <v>1.4504848783382815E-4</v>
      </c>
      <c r="T114" s="84">
        <f t="shared" si="3"/>
        <v>2.7667127964788448E-3</v>
      </c>
      <c r="U114" s="84">
        <f>R114/'סכום נכסי הקרן'!$C$42</f>
        <v>8.7001974214059668E-4</v>
      </c>
    </row>
    <row r="115" spans="2:21">
      <c r="B115" s="76" t="s">
        <v>554</v>
      </c>
      <c r="C115" s="73" t="s">
        <v>555</v>
      </c>
      <c r="D115" s="86" t="s">
        <v>115</v>
      </c>
      <c r="E115" s="86" t="s">
        <v>307</v>
      </c>
      <c r="F115" s="73" t="s">
        <v>455</v>
      </c>
      <c r="G115" s="86" t="s">
        <v>363</v>
      </c>
      <c r="H115" s="73" t="s">
        <v>480</v>
      </c>
      <c r="I115" s="73" t="s">
        <v>311</v>
      </c>
      <c r="J115" s="73"/>
      <c r="K115" s="83">
        <v>1.3600000000133941</v>
      </c>
      <c r="L115" s="86" t="s">
        <v>128</v>
      </c>
      <c r="M115" s="87">
        <v>5.8499999999999996E-2</v>
      </c>
      <c r="N115" s="87">
        <v>2.0899999999969089E-2</v>
      </c>
      <c r="O115" s="83">
        <v>33441.935226000009</v>
      </c>
      <c r="P115" s="85">
        <v>116.09</v>
      </c>
      <c r="Q115" s="73"/>
      <c r="R115" s="83">
        <v>38.822743968000012</v>
      </c>
      <c r="S115" s="84">
        <v>4.7276216180755005E-5</v>
      </c>
      <c r="T115" s="84">
        <f t="shared" si="3"/>
        <v>1.6795465221258377E-3</v>
      </c>
      <c r="U115" s="84">
        <f>R115/'סכום נכסי הקרן'!$C$42</f>
        <v>5.2814973565480107E-4</v>
      </c>
    </row>
    <row r="116" spans="2:21">
      <c r="B116" s="76" t="s">
        <v>556</v>
      </c>
      <c r="C116" s="73" t="s">
        <v>557</v>
      </c>
      <c r="D116" s="86" t="s">
        <v>115</v>
      </c>
      <c r="E116" s="86" t="s">
        <v>307</v>
      </c>
      <c r="F116" s="73" t="s">
        <v>455</v>
      </c>
      <c r="G116" s="86" t="s">
        <v>363</v>
      </c>
      <c r="H116" s="73" t="s">
        <v>480</v>
      </c>
      <c r="I116" s="73" t="s">
        <v>311</v>
      </c>
      <c r="J116" s="73"/>
      <c r="K116" s="83">
        <v>5.9700000000079116</v>
      </c>
      <c r="L116" s="86" t="s">
        <v>128</v>
      </c>
      <c r="M116" s="87">
        <v>2.2499999999999999E-2</v>
      </c>
      <c r="N116" s="87">
        <v>1.7399999999966432E-2</v>
      </c>
      <c r="O116" s="83">
        <v>39723.417833000007</v>
      </c>
      <c r="P116" s="85">
        <v>105</v>
      </c>
      <c r="Q116" s="73"/>
      <c r="R116" s="83">
        <v>41.709589311000009</v>
      </c>
      <c r="S116" s="84">
        <v>1.0206471022385605E-4</v>
      </c>
      <c r="T116" s="84">
        <f t="shared" si="3"/>
        <v>1.8044370002370015E-3</v>
      </c>
      <c r="U116" s="84">
        <f>R116/'סכום נכסי הקרן'!$C$42</f>
        <v>5.674227609216003E-4</v>
      </c>
    </row>
    <row r="117" spans="2:21">
      <c r="B117" s="76" t="s">
        <v>558</v>
      </c>
      <c r="C117" s="73" t="s">
        <v>559</v>
      </c>
      <c r="D117" s="86" t="s">
        <v>115</v>
      </c>
      <c r="E117" s="86" t="s">
        <v>307</v>
      </c>
      <c r="F117" s="73" t="s">
        <v>560</v>
      </c>
      <c r="G117" s="86" t="s">
        <v>423</v>
      </c>
      <c r="H117" s="73" t="s">
        <v>484</v>
      </c>
      <c r="I117" s="73" t="s">
        <v>126</v>
      </c>
      <c r="J117" s="73"/>
      <c r="K117" s="83">
        <v>1.2399999999596545</v>
      </c>
      <c r="L117" s="86" t="s">
        <v>128</v>
      </c>
      <c r="M117" s="87">
        <v>4.0500000000000001E-2</v>
      </c>
      <c r="N117" s="87">
        <v>0.01</v>
      </c>
      <c r="O117" s="83">
        <v>7852.9772740000008</v>
      </c>
      <c r="P117" s="85">
        <v>126.25</v>
      </c>
      <c r="Q117" s="73"/>
      <c r="R117" s="83">
        <v>9.9143835850000013</v>
      </c>
      <c r="S117" s="84">
        <v>1.0797795161671773E-4</v>
      </c>
      <c r="T117" s="84">
        <f t="shared" si="3"/>
        <v>4.2891528952547844E-4</v>
      </c>
      <c r="U117" s="84">
        <f>R117/'סכום נכסי הקרן'!$C$42</f>
        <v>1.3487658352830749E-4</v>
      </c>
    </row>
    <row r="118" spans="2:21">
      <c r="B118" s="76" t="s">
        <v>561</v>
      </c>
      <c r="C118" s="73" t="s">
        <v>562</v>
      </c>
      <c r="D118" s="86" t="s">
        <v>115</v>
      </c>
      <c r="E118" s="86" t="s">
        <v>307</v>
      </c>
      <c r="F118" s="73" t="s">
        <v>563</v>
      </c>
      <c r="G118" s="86" t="s">
        <v>363</v>
      </c>
      <c r="H118" s="73" t="s">
        <v>484</v>
      </c>
      <c r="I118" s="73" t="s">
        <v>126</v>
      </c>
      <c r="J118" s="73"/>
      <c r="K118" s="83">
        <v>6.5700000000128664</v>
      </c>
      <c r="L118" s="86" t="s">
        <v>128</v>
      </c>
      <c r="M118" s="87">
        <v>1.9599999999999999E-2</v>
      </c>
      <c r="N118" s="87">
        <v>9.2000000000876034E-3</v>
      </c>
      <c r="O118" s="83">
        <v>67269.671434000018</v>
      </c>
      <c r="P118" s="85">
        <v>108.6</v>
      </c>
      <c r="Q118" s="73"/>
      <c r="R118" s="83">
        <v>73.054865258000021</v>
      </c>
      <c r="S118" s="84">
        <v>6.8203268256759455E-5</v>
      </c>
      <c r="T118" s="84">
        <f t="shared" si="3"/>
        <v>3.1604938839351849E-3</v>
      </c>
      <c r="U118" s="84">
        <f>R118/'סכום נכסי הקרן'!$C$42</f>
        <v>9.9384803418617047E-4</v>
      </c>
    </row>
    <row r="119" spans="2:21">
      <c r="B119" s="76" t="s">
        <v>564</v>
      </c>
      <c r="C119" s="73" t="s">
        <v>565</v>
      </c>
      <c r="D119" s="86" t="s">
        <v>115</v>
      </c>
      <c r="E119" s="86" t="s">
        <v>307</v>
      </c>
      <c r="F119" s="73" t="s">
        <v>563</v>
      </c>
      <c r="G119" s="86" t="s">
        <v>363</v>
      </c>
      <c r="H119" s="73" t="s">
        <v>484</v>
      </c>
      <c r="I119" s="73" t="s">
        <v>126</v>
      </c>
      <c r="J119" s="73"/>
      <c r="K119" s="83">
        <v>2.6000000000666921</v>
      </c>
      <c r="L119" s="86" t="s">
        <v>128</v>
      </c>
      <c r="M119" s="87">
        <v>2.75E-2</v>
      </c>
      <c r="N119" s="87">
        <v>6.5000000003056727E-3</v>
      </c>
      <c r="O119" s="83">
        <v>16990.630996000004</v>
      </c>
      <c r="P119" s="85">
        <v>105.9</v>
      </c>
      <c r="Q119" s="73"/>
      <c r="R119" s="83">
        <v>17.993078793000006</v>
      </c>
      <c r="S119" s="84">
        <v>4.0369921096842583E-5</v>
      </c>
      <c r="T119" s="84">
        <f t="shared" si="3"/>
        <v>7.7841517163311795E-4</v>
      </c>
      <c r="U119" s="84">
        <f>R119/'סכום נכסי הקרן'!$C$42</f>
        <v>2.4478021996518132E-4</v>
      </c>
    </row>
    <row r="120" spans="2:21">
      <c r="B120" s="76" t="s">
        <v>566</v>
      </c>
      <c r="C120" s="73" t="s">
        <v>567</v>
      </c>
      <c r="D120" s="86" t="s">
        <v>115</v>
      </c>
      <c r="E120" s="86" t="s">
        <v>307</v>
      </c>
      <c r="F120" s="73" t="s">
        <v>345</v>
      </c>
      <c r="G120" s="86" t="s">
        <v>317</v>
      </c>
      <c r="H120" s="73" t="s">
        <v>484</v>
      </c>
      <c r="I120" s="73" t="s">
        <v>126</v>
      </c>
      <c r="J120" s="73"/>
      <c r="K120" s="83">
        <v>2.5400000000022747</v>
      </c>
      <c r="L120" s="86" t="s">
        <v>128</v>
      </c>
      <c r="M120" s="87">
        <v>1.4199999999999999E-2</v>
      </c>
      <c r="N120" s="87">
        <v>2.2400000000060646E-2</v>
      </c>
      <c r="O120" s="83">
        <v>2.6529630000000002</v>
      </c>
      <c r="P120" s="85">
        <v>4972000</v>
      </c>
      <c r="Q120" s="73"/>
      <c r="R120" s="83">
        <v>131.90532130500003</v>
      </c>
      <c r="S120" s="84">
        <v>1.2518109753220403E-4</v>
      </c>
      <c r="T120" s="84">
        <f t="shared" si="3"/>
        <v>5.7064777242513097E-3</v>
      </c>
      <c r="U120" s="84">
        <f>R120/'סכום נכסי הקרן'!$C$42</f>
        <v>1.7944574097111729E-3</v>
      </c>
    </row>
    <row r="121" spans="2:21">
      <c r="B121" s="76" t="s">
        <v>568</v>
      </c>
      <c r="C121" s="73" t="s">
        <v>569</v>
      </c>
      <c r="D121" s="86" t="s">
        <v>115</v>
      </c>
      <c r="E121" s="86" t="s">
        <v>307</v>
      </c>
      <c r="F121" s="73" t="s">
        <v>345</v>
      </c>
      <c r="G121" s="86" t="s">
        <v>317</v>
      </c>
      <c r="H121" s="73" t="s">
        <v>484</v>
      </c>
      <c r="I121" s="73" t="s">
        <v>126</v>
      </c>
      <c r="J121" s="73"/>
      <c r="K121" s="83">
        <v>4.3100000000966743</v>
      </c>
      <c r="L121" s="86" t="s">
        <v>128</v>
      </c>
      <c r="M121" s="87">
        <v>2.0199999999999999E-2</v>
      </c>
      <c r="N121" s="87">
        <v>2.4000000000526114E-2</v>
      </c>
      <c r="O121" s="83">
        <v>0.305979</v>
      </c>
      <c r="P121" s="85">
        <v>4969567</v>
      </c>
      <c r="Q121" s="73"/>
      <c r="R121" s="83">
        <v>15.205840863000001</v>
      </c>
      <c r="S121" s="84">
        <v>1.4539272986457591E-5</v>
      </c>
      <c r="T121" s="84">
        <f t="shared" si="3"/>
        <v>6.5783390165572212E-4</v>
      </c>
      <c r="U121" s="84">
        <f>R121/'סכום נכסי הקרן'!$C$42</f>
        <v>2.0686226709843106E-4</v>
      </c>
    </row>
    <row r="122" spans="2:21">
      <c r="B122" s="76" t="s">
        <v>570</v>
      </c>
      <c r="C122" s="73" t="s">
        <v>571</v>
      </c>
      <c r="D122" s="86" t="s">
        <v>115</v>
      </c>
      <c r="E122" s="86" t="s">
        <v>307</v>
      </c>
      <c r="F122" s="73" t="s">
        <v>345</v>
      </c>
      <c r="G122" s="86" t="s">
        <v>317</v>
      </c>
      <c r="H122" s="73" t="s">
        <v>484</v>
      </c>
      <c r="I122" s="73" t="s">
        <v>126</v>
      </c>
      <c r="J122" s="73"/>
      <c r="K122" s="83">
        <v>5.259999999984327</v>
      </c>
      <c r="L122" s="86" t="s">
        <v>128</v>
      </c>
      <c r="M122" s="87">
        <v>2.5899999999999999E-2</v>
      </c>
      <c r="N122" s="87">
        <v>2.6799999999925678E-2</v>
      </c>
      <c r="O122" s="83">
        <v>2.4697870000000006</v>
      </c>
      <c r="P122" s="85">
        <v>5012144</v>
      </c>
      <c r="Q122" s="73"/>
      <c r="R122" s="83">
        <v>123.78929606900003</v>
      </c>
      <c r="S122" s="84">
        <v>1.1692406381669273E-4</v>
      </c>
      <c r="T122" s="84">
        <f t="shared" si="3"/>
        <v>5.3553628733833489E-3</v>
      </c>
      <c r="U122" s="84">
        <f>R122/'סכום נכסי הקרן'!$C$42</f>
        <v>1.6840459306437926E-3</v>
      </c>
    </row>
    <row r="123" spans="2:21">
      <c r="B123" s="76" t="s">
        <v>572</v>
      </c>
      <c r="C123" s="73" t="s">
        <v>573</v>
      </c>
      <c r="D123" s="86" t="s">
        <v>115</v>
      </c>
      <c r="E123" s="86" t="s">
        <v>307</v>
      </c>
      <c r="F123" s="73" t="s">
        <v>345</v>
      </c>
      <c r="G123" s="86" t="s">
        <v>317</v>
      </c>
      <c r="H123" s="73" t="s">
        <v>484</v>
      </c>
      <c r="I123" s="73" t="s">
        <v>126</v>
      </c>
      <c r="J123" s="73"/>
      <c r="K123" s="83">
        <v>3.1600000000099859</v>
      </c>
      <c r="L123" s="86" t="s">
        <v>128</v>
      </c>
      <c r="M123" s="87">
        <v>1.5900000000000001E-2</v>
      </c>
      <c r="N123" s="87">
        <v>2.1800000000112337E-2</v>
      </c>
      <c r="O123" s="83">
        <v>1.9353530000000003</v>
      </c>
      <c r="P123" s="85">
        <v>4967500</v>
      </c>
      <c r="Q123" s="73"/>
      <c r="R123" s="83">
        <v>96.138645894000021</v>
      </c>
      <c r="S123" s="84">
        <v>1.2928209752839014E-4</v>
      </c>
      <c r="T123" s="84">
        <f t="shared" si="3"/>
        <v>4.1591426017245896E-3</v>
      </c>
      <c r="U123" s="84">
        <f>R123/'סכום נכסי הקרן'!$C$42</f>
        <v>1.307882834273097E-3</v>
      </c>
    </row>
    <row r="124" spans="2:21">
      <c r="B124" s="76" t="s">
        <v>574</v>
      </c>
      <c r="C124" s="73" t="s">
        <v>575</v>
      </c>
      <c r="D124" s="86" t="s">
        <v>115</v>
      </c>
      <c r="E124" s="86" t="s">
        <v>307</v>
      </c>
      <c r="F124" s="73" t="s">
        <v>576</v>
      </c>
      <c r="G124" s="86" t="s">
        <v>427</v>
      </c>
      <c r="H124" s="73" t="s">
        <v>480</v>
      </c>
      <c r="I124" s="73" t="s">
        <v>311</v>
      </c>
      <c r="J124" s="73"/>
      <c r="K124" s="83">
        <v>4.030000000007762</v>
      </c>
      <c r="L124" s="86" t="s">
        <v>128</v>
      </c>
      <c r="M124" s="87">
        <v>1.9400000000000001E-2</v>
      </c>
      <c r="N124" s="87">
        <v>4.8999999999985349E-3</v>
      </c>
      <c r="O124" s="83">
        <v>63558.611933000015</v>
      </c>
      <c r="P124" s="85">
        <v>107.43</v>
      </c>
      <c r="Q124" s="73"/>
      <c r="R124" s="83">
        <v>68.281013549000008</v>
      </c>
      <c r="S124" s="84">
        <v>1.1726134648362821E-4</v>
      </c>
      <c r="T124" s="84">
        <f t="shared" si="3"/>
        <v>2.9539678835678669E-3</v>
      </c>
      <c r="U124" s="84">
        <f>R124/'סכום נכסי הקרן'!$C$42</f>
        <v>9.2890392512881515E-4</v>
      </c>
    </row>
    <row r="125" spans="2:21">
      <c r="B125" s="76" t="s">
        <v>577</v>
      </c>
      <c r="C125" s="73" t="s">
        <v>578</v>
      </c>
      <c r="D125" s="86" t="s">
        <v>115</v>
      </c>
      <c r="E125" s="86" t="s">
        <v>307</v>
      </c>
      <c r="F125" s="73" t="s">
        <v>576</v>
      </c>
      <c r="G125" s="86" t="s">
        <v>427</v>
      </c>
      <c r="H125" s="73" t="s">
        <v>480</v>
      </c>
      <c r="I125" s="73" t="s">
        <v>311</v>
      </c>
      <c r="J125" s="73"/>
      <c r="K125" s="83">
        <v>5.0299999999965079</v>
      </c>
      <c r="L125" s="86" t="s">
        <v>128</v>
      </c>
      <c r="M125" s="87">
        <v>1.23E-2</v>
      </c>
      <c r="N125" s="87">
        <v>7.9000000000090265E-3</v>
      </c>
      <c r="O125" s="83">
        <v>246792.73764700003</v>
      </c>
      <c r="P125" s="85">
        <v>103.25</v>
      </c>
      <c r="Q125" s="73"/>
      <c r="R125" s="83">
        <v>254.81351016300002</v>
      </c>
      <c r="S125" s="84">
        <v>1.4167068268966377E-4</v>
      </c>
      <c r="T125" s="84">
        <f t="shared" si="3"/>
        <v>1.1023722206181573E-2</v>
      </c>
      <c r="U125" s="84">
        <f>R125/'סכום נכסי הקרן'!$C$42</f>
        <v>3.4665166415024378E-3</v>
      </c>
    </row>
    <row r="126" spans="2:21">
      <c r="B126" s="76" t="s">
        <v>579</v>
      </c>
      <c r="C126" s="73" t="s">
        <v>580</v>
      </c>
      <c r="D126" s="86" t="s">
        <v>115</v>
      </c>
      <c r="E126" s="86" t="s">
        <v>307</v>
      </c>
      <c r="F126" s="73" t="s">
        <v>581</v>
      </c>
      <c r="G126" s="86" t="s">
        <v>423</v>
      </c>
      <c r="H126" s="73" t="s">
        <v>484</v>
      </c>
      <c r="I126" s="73" t="s">
        <v>126</v>
      </c>
      <c r="J126" s="73"/>
      <c r="K126" s="83">
        <v>5.6999999998672113</v>
      </c>
      <c r="L126" s="86" t="s">
        <v>128</v>
      </c>
      <c r="M126" s="87">
        <v>2.2499999999999999E-2</v>
      </c>
      <c r="N126" s="87">
        <v>3.5000000000474239E-3</v>
      </c>
      <c r="O126" s="83">
        <v>18524.211888000005</v>
      </c>
      <c r="P126" s="85">
        <v>113.83</v>
      </c>
      <c r="Q126" s="73"/>
      <c r="R126" s="83">
        <v>21.086110374000004</v>
      </c>
      <c r="S126" s="84">
        <v>4.527861480701563E-5</v>
      </c>
      <c r="T126" s="84">
        <f t="shared" si="3"/>
        <v>9.1222566269412756E-4</v>
      </c>
      <c r="U126" s="84">
        <f>R126/'סכום נכסי הקרן'!$C$42</f>
        <v>2.8685823004153234E-4</v>
      </c>
    </row>
    <row r="127" spans="2:21">
      <c r="B127" s="76" t="s">
        <v>582</v>
      </c>
      <c r="C127" s="73" t="s">
        <v>583</v>
      </c>
      <c r="D127" s="86" t="s">
        <v>115</v>
      </c>
      <c r="E127" s="86" t="s">
        <v>307</v>
      </c>
      <c r="F127" s="73" t="s">
        <v>584</v>
      </c>
      <c r="G127" s="86" t="s">
        <v>363</v>
      </c>
      <c r="H127" s="73" t="s">
        <v>484</v>
      </c>
      <c r="I127" s="73" t="s">
        <v>126</v>
      </c>
      <c r="J127" s="73"/>
      <c r="K127" s="83">
        <v>3.7135678391959797</v>
      </c>
      <c r="L127" s="86" t="s">
        <v>128</v>
      </c>
      <c r="M127" s="87">
        <v>1.6E-2</v>
      </c>
      <c r="N127" s="87">
        <v>1.0904522613065326E-2</v>
      </c>
      <c r="O127" s="83">
        <v>1.9900000000000004E-4</v>
      </c>
      <c r="P127" s="85">
        <v>103.89</v>
      </c>
      <c r="Q127" s="73"/>
      <c r="R127" s="83">
        <v>1.9900000000000005E-7</v>
      </c>
      <c r="S127" s="84">
        <v>3.4398099836519494E-13</v>
      </c>
      <c r="T127" s="84">
        <f t="shared" si="3"/>
        <v>8.6091224818764378E-12</v>
      </c>
      <c r="U127" s="84">
        <f>R127/'סכום נכסי הקרן'!$C$42</f>
        <v>2.7072222788254356E-12</v>
      </c>
    </row>
    <row r="128" spans="2:21">
      <c r="B128" s="76" t="s">
        <v>585</v>
      </c>
      <c r="C128" s="73" t="s">
        <v>586</v>
      </c>
      <c r="D128" s="86" t="s">
        <v>115</v>
      </c>
      <c r="E128" s="86" t="s">
        <v>307</v>
      </c>
      <c r="F128" s="73" t="s">
        <v>587</v>
      </c>
      <c r="G128" s="86" t="s">
        <v>124</v>
      </c>
      <c r="H128" s="73" t="s">
        <v>480</v>
      </c>
      <c r="I128" s="73" t="s">
        <v>311</v>
      </c>
      <c r="J128" s="73"/>
      <c r="K128" s="83">
        <v>1.380000000002483</v>
      </c>
      <c r="L128" s="86" t="s">
        <v>128</v>
      </c>
      <c r="M128" s="87">
        <v>2.1499999999999998E-2</v>
      </c>
      <c r="N128" s="87">
        <v>1.3199999999933779E-2</v>
      </c>
      <c r="O128" s="83">
        <v>64514.678219000001</v>
      </c>
      <c r="P128" s="85">
        <v>101.7</v>
      </c>
      <c r="Q128" s="83">
        <v>6.8733467400000006</v>
      </c>
      <c r="R128" s="83">
        <v>72.484774489000017</v>
      </c>
      <c r="S128" s="84">
        <v>1.217113939026257E-4</v>
      </c>
      <c r="T128" s="84">
        <f t="shared" si="3"/>
        <v>3.1358306615426814E-3</v>
      </c>
      <c r="U128" s="84">
        <f>R128/'סכום נכסי הקרן'!$C$42</f>
        <v>9.8609244408170049E-4</v>
      </c>
    </row>
    <row r="129" spans="2:21">
      <c r="B129" s="76" t="s">
        <v>588</v>
      </c>
      <c r="C129" s="73" t="s">
        <v>589</v>
      </c>
      <c r="D129" s="86" t="s">
        <v>115</v>
      </c>
      <c r="E129" s="86" t="s">
        <v>307</v>
      </c>
      <c r="F129" s="73" t="s">
        <v>587</v>
      </c>
      <c r="G129" s="86" t="s">
        <v>124</v>
      </c>
      <c r="H129" s="73" t="s">
        <v>480</v>
      </c>
      <c r="I129" s="73" t="s">
        <v>311</v>
      </c>
      <c r="J129" s="73"/>
      <c r="K129" s="83">
        <v>2.8700000000055921</v>
      </c>
      <c r="L129" s="86" t="s">
        <v>128</v>
      </c>
      <c r="M129" s="87">
        <v>1.8000000000000002E-2</v>
      </c>
      <c r="N129" s="87">
        <v>2.0399999999982793E-2</v>
      </c>
      <c r="O129" s="83">
        <v>46534.566927000007</v>
      </c>
      <c r="P129" s="85">
        <v>99.9</v>
      </c>
      <c r="Q129" s="73"/>
      <c r="R129" s="83">
        <v>46.488031802000002</v>
      </c>
      <c r="S129" s="84">
        <v>5.6671459727634013E-5</v>
      </c>
      <c r="T129" s="84">
        <f t="shared" si="3"/>
        <v>2.011161606657211E-3</v>
      </c>
      <c r="U129" s="84">
        <f>R129/'סכום נכסי הקרן'!$C$42</f>
        <v>6.3242932358351632E-4</v>
      </c>
    </row>
    <row r="130" spans="2:21">
      <c r="B130" s="76" t="s">
        <v>590</v>
      </c>
      <c r="C130" s="73" t="s">
        <v>591</v>
      </c>
      <c r="D130" s="86" t="s">
        <v>115</v>
      </c>
      <c r="E130" s="86" t="s">
        <v>307</v>
      </c>
      <c r="F130" s="73" t="s">
        <v>592</v>
      </c>
      <c r="G130" s="86" t="s">
        <v>317</v>
      </c>
      <c r="H130" s="73" t="s">
        <v>593</v>
      </c>
      <c r="I130" s="73" t="s">
        <v>126</v>
      </c>
      <c r="J130" s="73"/>
      <c r="K130" s="83">
        <v>0.76000000033948467</v>
      </c>
      <c r="L130" s="86" t="s">
        <v>128</v>
      </c>
      <c r="M130" s="87">
        <v>4.1500000000000002E-2</v>
      </c>
      <c r="N130" s="87">
        <v>1.6600000003925291E-2</v>
      </c>
      <c r="O130" s="83">
        <v>1767.9918810000004</v>
      </c>
      <c r="P130" s="85">
        <v>106.63</v>
      </c>
      <c r="Q130" s="73"/>
      <c r="R130" s="83">
        <v>1.8852096610000006</v>
      </c>
      <c r="S130" s="84">
        <v>1.7627295515877589E-5</v>
      </c>
      <c r="T130" s="84">
        <f t="shared" si="3"/>
        <v>8.1557793344551557E-5</v>
      </c>
      <c r="U130" s="84">
        <f>R130/'סכום נכסי הקרן'!$C$42</f>
        <v>2.5646641178473103E-5</v>
      </c>
    </row>
    <row r="131" spans="2:21">
      <c r="B131" s="76" t="s">
        <v>594</v>
      </c>
      <c r="C131" s="73" t="s">
        <v>595</v>
      </c>
      <c r="D131" s="86" t="s">
        <v>115</v>
      </c>
      <c r="E131" s="86" t="s">
        <v>307</v>
      </c>
      <c r="F131" s="73" t="s">
        <v>596</v>
      </c>
      <c r="G131" s="86" t="s">
        <v>363</v>
      </c>
      <c r="H131" s="73" t="s">
        <v>593</v>
      </c>
      <c r="I131" s="73" t="s">
        <v>126</v>
      </c>
      <c r="J131" s="73"/>
      <c r="K131" s="83">
        <v>4.1300000000514343</v>
      </c>
      <c r="L131" s="86" t="s">
        <v>128</v>
      </c>
      <c r="M131" s="87">
        <v>2.5000000000000001E-2</v>
      </c>
      <c r="N131" s="87">
        <v>2.0900000000163087E-2</v>
      </c>
      <c r="O131" s="83">
        <v>23085.080292000002</v>
      </c>
      <c r="P131" s="85">
        <v>103.59</v>
      </c>
      <c r="Q131" s="73"/>
      <c r="R131" s="83">
        <v>23.913835229000004</v>
      </c>
      <c r="S131" s="84">
        <v>7.0853808944800503E-5</v>
      </c>
      <c r="T131" s="84">
        <f t="shared" si="3"/>
        <v>1.0345584748636817E-3</v>
      </c>
      <c r="U131" s="84">
        <f>R131/'סכום נכסי הקרן'!$C$42</f>
        <v>3.2532697238245908E-4</v>
      </c>
    </row>
    <row r="132" spans="2:21">
      <c r="B132" s="76" t="s">
        <v>597</v>
      </c>
      <c r="C132" s="73" t="s">
        <v>598</v>
      </c>
      <c r="D132" s="86" t="s">
        <v>115</v>
      </c>
      <c r="E132" s="86" t="s">
        <v>307</v>
      </c>
      <c r="F132" s="73" t="s">
        <v>596</v>
      </c>
      <c r="G132" s="86" t="s">
        <v>363</v>
      </c>
      <c r="H132" s="73" t="s">
        <v>593</v>
      </c>
      <c r="I132" s="73" t="s">
        <v>126</v>
      </c>
      <c r="J132" s="73"/>
      <c r="K132" s="83">
        <v>6.3700000000529746</v>
      </c>
      <c r="L132" s="86" t="s">
        <v>128</v>
      </c>
      <c r="M132" s="87">
        <v>1.9E-2</v>
      </c>
      <c r="N132" s="87">
        <v>2.4000000000238983E-2</v>
      </c>
      <c r="O132" s="83">
        <v>51237.367341000012</v>
      </c>
      <c r="P132" s="85">
        <v>98</v>
      </c>
      <c r="Q132" s="73"/>
      <c r="R132" s="83">
        <v>50.212621282000008</v>
      </c>
      <c r="S132" s="84">
        <v>2.2091471038593942E-4</v>
      </c>
      <c r="T132" s="84">
        <f t="shared" si="3"/>
        <v>2.1722945062955449E-3</v>
      </c>
      <c r="U132" s="84">
        <f>R132/'סכום נכסי הקרן'!$C$42</f>
        <v>6.8309913071786237E-4</v>
      </c>
    </row>
    <row r="133" spans="2:21">
      <c r="B133" s="76" t="s">
        <v>599</v>
      </c>
      <c r="C133" s="73" t="s">
        <v>600</v>
      </c>
      <c r="D133" s="86" t="s">
        <v>115</v>
      </c>
      <c r="E133" s="86" t="s">
        <v>307</v>
      </c>
      <c r="F133" s="73" t="s">
        <v>601</v>
      </c>
      <c r="G133" s="86" t="s">
        <v>602</v>
      </c>
      <c r="H133" s="73" t="s">
        <v>603</v>
      </c>
      <c r="I133" s="73" t="s">
        <v>126</v>
      </c>
      <c r="J133" s="73"/>
      <c r="K133" s="83">
        <v>0.73999821635601537</v>
      </c>
      <c r="L133" s="86" t="s">
        <v>128</v>
      </c>
      <c r="M133" s="87">
        <v>5.3499999999999999E-2</v>
      </c>
      <c r="N133" s="87">
        <v>2.8399982163560152E-2</v>
      </c>
      <c r="O133" s="83">
        <v>0.21351300000000006</v>
      </c>
      <c r="P133" s="85">
        <v>105.03</v>
      </c>
      <c r="Q133" s="73"/>
      <c r="R133" s="83">
        <v>2.2426000000000002E-4</v>
      </c>
      <c r="S133" s="84">
        <v>1.8176075866662983E-9</v>
      </c>
      <c r="T133" s="84">
        <f t="shared" si="3"/>
        <v>9.7019186320884919E-9</v>
      </c>
      <c r="U133" s="84">
        <f>R133/'סכום נכסי הקרן'!$C$42</f>
        <v>3.0508626545195585E-9</v>
      </c>
    </row>
    <row r="134" spans="2:21">
      <c r="B134" s="76" t="s">
        <v>604</v>
      </c>
      <c r="C134" s="73" t="s">
        <v>605</v>
      </c>
      <c r="D134" s="86" t="s">
        <v>115</v>
      </c>
      <c r="E134" s="86" t="s">
        <v>307</v>
      </c>
      <c r="F134" s="73" t="s">
        <v>606</v>
      </c>
      <c r="G134" s="86" t="s">
        <v>124</v>
      </c>
      <c r="H134" s="73" t="s">
        <v>607</v>
      </c>
      <c r="I134" s="73" t="s">
        <v>311</v>
      </c>
      <c r="J134" s="73"/>
      <c r="K134" s="83">
        <v>1.8699999999891821</v>
      </c>
      <c r="L134" s="86" t="s">
        <v>128</v>
      </c>
      <c r="M134" s="87">
        <v>3.15E-2</v>
      </c>
      <c r="N134" s="87">
        <v>8.0099999999599547E-2</v>
      </c>
      <c r="O134" s="83">
        <v>57584.714872000004</v>
      </c>
      <c r="P134" s="85">
        <v>91.5</v>
      </c>
      <c r="Q134" s="73"/>
      <c r="R134" s="83">
        <v>52.690014111000004</v>
      </c>
      <c r="S134" s="84">
        <v>1.5464302665043868E-4</v>
      </c>
      <c r="T134" s="84">
        <f t="shared" si="3"/>
        <v>2.2794712816753609E-3</v>
      </c>
      <c r="U134" s="84">
        <f>R134/'סכום נכסי הקרן'!$C$42</f>
        <v>7.1680190991419985E-4</v>
      </c>
    </row>
    <row r="135" spans="2:21">
      <c r="B135" s="76" t="s">
        <v>608</v>
      </c>
      <c r="C135" s="73" t="s">
        <v>609</v>
      </c>
      <c r="D135" s="86" t="s">
        <v>115</v>
      </c>
      <c r="E135" s="86" t="s">
        <v>307</v>
      </c>
      <c r="F135" s="73" t="s">
        <v>606</v>
      </c>
      <c r="G135" s="86" t="s">
        <v>124</v>
      </c>
      <c r="H135" s="73" t="s">
        <v>607</v>
      </c>
      <c r="I135" s="73" t="s">
        <v>311</v>
      </c>
      <c r="J135" s="73"/>
      <c r="K135" s="83">
        <v>1.04</v>
      </c>
      <c r="L135" s="86" t="s">
        <v>128</v>
      </c>
      <c r="M135" s="87">
        <v>2.8500000000000001E-2</v>
      </c>
      <c r="N135" s="87">
        <v>4.2300000000303255E-2</v>
      </c>
      <c r="O135" s="83">
        <v>32681.096645000005</v>
      </c>
      <c r="P135" s="85">
        <v>100.9</v>
      </c>
      <c r="Q135" s="73"/>
      <c r="R135" s="83">
        <v>32.975225800000004</v>
      </c>
      <c r="S135" s="84">
        <v>1.5113645130164494E-4</v>
      </c>
      <c r="T135" s="84">
        <f t="shared" si="3"/>
        <v>1.4265716471343313E-3</v>
      </c>
      <c r="U135" s="84">
        <f>R135/'סכום נכסי הקרן'!$C$42</f>
        <v>4.4859932630683061E-4</v>
      </c>
    </row>
    <row r="136" spans="2:21">
      <c r="B136" s="76" t="s">
        <v>610</v>
      </c>
      <c r="C136" s="73" t="s">
        <v>611</v>
      </c>
      <c r="D136" s="86" t="s">
        <v>115</v>
      </c>
      <c r="E136" s="86" t="s">
        <v>307</v>
      </c>
      <c r="F136" s="73" t="s">
        <v>612</v>
      </c>
      <c r="G136" s="86" t="s">
        <v>613</v>
      </c>
      <c r="H136" s="73" t="s">
        <v>603</v>
      </c>
      <c r="I136" s="73" t="s">
        <v>126</v>
      </c>
      <c r="J136" s="73"/>
      <c r="K136" s="83">
        <v>0.26000000003843116</v>
      </c>
      <c r="L136" s="86" t="s">
        <v>128</v>
      </c>
      <c r="M136" s="87">
        <v>4.8000000000000001E-2</v>
      </c>
      <c r="N136" s="87">
        <v>1.4999999999359481E-2</v>
      </c>
      <c r="O136" s="83">
        <v>7653.8537480000014</v>
      </c>
      <c r="P136" s="85">
        <v>101.99</v>
      </c>
      <c r="Q136" s="73"/>
      <c r="R136" s="83">
        <v>7.8061656950000007</v>
      </c>
      <c r="S136" s="84">
        <v>9.8322976054673471E-5</v>
      </c>
      <c r="T136" s="84">
        <f t="shared" si="3"/>
        <v>3.3770973156822663E-4</v>
      </c>
      <c r="U136" s="84">
        <f>R136/'סכום נכסי הקרן'!$C$42</f>
        <v>1.061961089533007E-4</v>
      </c>
    </row>
    <row r="137" spans="2:21">
      <c r="B137" s="76" t="s">
        <v>614</v>
      </c>
      <c r="C137" s="73" t="s">
        <v>615</v>
      </c>
      <c r="D137" s="86" t="s">
        <v>115</v>
      </c>
      <c r="E137" s="86" t="s">
        <v>307</v>
      </c>
      <c r="F137" s="73" t="s">
        <v>359</v>
      </c>
      <c r="G137" s="86" t="s">
        <v>317</v>
      </c>
      <c r="H137" s="73" t="s">
        <v>607</v>
      </c>
      <c r="I137" s="73" t="s">
        <v>311</v>
      </c>
      <c r="J137" s="73"/>
      <c r="K137" s="83">
        <v>1.2200000000020668</v>
      </c>
      <c r="L137" s="86" t="s">
        <v>128</v>
      </c>
      <c r="M137" s="87">
        <v>5.0999999999999997E-2</v>
      </c>
      <c r="N137" s="87">
        <v>1.9700000000020666E-2</v>
      </c>
      <c r="O137" s="83">
        <v>198078.018656</v>
      </c>
      <c r="P137" s="85">
        <v>125.48</v>
      </c>
      <c r="Q137" s="83">
        <v>3.0510411090000003</v>
      </c>
      <c r="R137" s="83">
        <v>251.59934878400006</v>
      </c>
      <c r="S137" s="84">
        <v>1.7265577052871605E-4</v>
      </c>
      <c r="T137" s="84">
        <f t="shared" si="3"/>
        <v>1.0884671407245255E-2</v>
      </c>
      <c r="U137" s="84">
        <f>R137/'סכום נכסי הקרן'!$C$42</f>
        <v>3.4227907656583724E-3</v>
      </c>
    </row>
    <row r="138" spans="2:21">
      <c r="B138" s="76" t="s">
        <v>616</v>
      </c>
      <c r="C138" s="73" t="s">
        <v>617</v>
      </c>
      <c r="D138" s="86" t="s">
        <v>115</v>
      </c>
      <c r="E138" s="86" t="s">
        <v>307</v>
      </c>
      <c r="F138" s="73" t="s">
        <v>525</v>
      </c>
      <c r="G138" s="86" t="s">
        <v>317</v>
      </c>
      <c r="H138" s="73" t="s">
        <v>607</v>
      </c>
      <c r="I138" s="73" t="s">
        <v>311</v>
      </c>
      <c r="J138" s="73"/>
      <c r="K138" s="83">
        <v>0.74000000002068334</v>
      </c>
      <c r="L138" s="86" t="s">
        <v>128</v>
      </c>
      <c r="M138" s="87">
        <v>2.4E-2</v>
      </c>
      <c r="N138" s="87">
        <v>1.1199999999586333E-2</v>
      </c>
      <c r="O138" s="83">
        <v>4676.280001000001</v>
      </c>
      <c r="P138" s="85">
        <v>103.39</v>
      </c>
      <c r="Q138" s="73"/>
      <c r="R138" s="83">
        <v>4.8348059850000009</v>
      </c>
      <c r="S138" s="84">
        <v>1.0745848196269394E-4</v>
      </c>
      <c r="T138" s="84">
        <f t="shared" si="3"/>
        <v>2.0916299950238319E-4</v>
      </c>
      <c r="U138" s="84">
        <f>R138/'סכום נכסי הקרן'!$C$42</f>
        <v>6.5773339077339471E-5</v>
      </c>
    </row>
    <row r="139" spans="2:21">
      <c r="B139" s="76" t="s">
        <v>618</v>
      </c>
      <c r="C139" s="73" t="s">
        <v>619</v>
      </c>
      <c r="D139" s="86" t="s">
        <v>115</v>
      </c>
      <c r="E139" s="86" t="s">
        <v>307</v>
      </c>
      <c r="F139" s="73" t="s">
        <v>542</v>
      </c>
      <c r="G139" s="86" t="s">
        <v>363</v>
      </c>
      <c r="H139" s="73" t="s">
        <v>607</v>
      </c>
      <c r="I139" s="73" t="s">
        <v>311</v>
      </c>
      <c r="J139" s="73"/>
      <c r="K139" s="83">
        <v>2.0399999997330625</v>
      </c>
      <c r="L139" s="86" t="s">
        <v>128</v>
      </c>
      <c r="M139" s="87">
        <v>3.4500000000000003E-2</v>
      </c>
      <c r="N139" s="87">
        <v>1.3600000002669371E-2</v>
      </c>
      <c r="O139" s="83">
        <v>1423.7343990000002</v>
      </c>
      <c r="P139" s="85">
        <v>105.25</v>
      </c>
      <c r="Q139" s="73"/>
      <c r="R139" s="83">
        <v>1.4984804600000001</v>
      </c>
      <c r="S139" s="84">
        <v>4.5245068535390838E-6</v>
      </c>
      <c r="T139" s="84">
        <f t="shared" ref="T139:T150" si="4">R139/$R$11</f>
        <v>6.4827144808233893E-5</v>
      </c>
      <c r="U139" s="84">
        <f>R139/'סכום נכסי הקרן'!$C$42</f>
        <v>2.0385526058776817E-5</v>
      </c>
    </row>
    <row r="140" spans="2:21">
      <c r="B140" s="76" t="s">
        <v>620</v>
      </c>
      <c r="C140" s="73" t="s">
        <v>621</v>
      </c>
      <c r="D140" s="86" t="s">
        <v>115</v>
      </c>
      <c r="E140" s="86" t="s">
        <v>307</v>
      </c>
      <c r="F140" s="73" t="s">
        <v>542</v>
      </c>
      <c r="G140" s="86" t="s">
        <v>363</v>
      </c>
      <c r="H140" s="73" t="s">
        <v>607</v>
      </c>
      <c r="I140" s="73" t="s">
        <v>311</v>
      </c>
      <c r="J140" s="73"/>
      <c r="K140" s="83">
        <v>4.3199999999714782</v>
      </c>
      <c r="L140" s="86" t="s">
        <v>128</v>
      </c>
      <c r="M140" s="87">
        <v>2.0499999999999997E-2</v>
      </c>
      <c r="N140" s="87">
        <v>1.2299999999819759E-2</v>
      </c>
      <c r="O140" s="83">
        <v>48038.606624000007</v>
      </c>
      <c r="P140" s="85">
        <v>105.1</v>
      </c>
      <c r="Q140" s="73"/>
      <c r="R140" s="83">
        <v>50.488575717000018</v>
      </c>
      <c r="S140" s="84">
        <v>8.4017508161512793E-5</v>
      </c>
      <c r="T140" s="84">
        <f t="shared" si="4"/>
        <v>2.1842328255434452E-3</v>
      </c>
      <c r="U140" s="84">
        <f>R140/'סכום נכסי הקרן'!$C$42</f>
        <v>6.8685325129259954E-4</v>
      </c>
    </row>
    <row r="141" spans="2:21">
      <c r="B141" s="76" t="s">
        <v>622</v>
      </c>
      <c r="C141" s="73" t="s">
        <v>623</v>
      </c>
      <c r="D141" s="86" t="s">
        <v>115</v>
      </c>
      <c r="E141" s="86" t="s">
        <v>307</v>
      </c>
      <c r="F141" s="73" t="s">
        <v>542</v>
      </c>
      <c r="G141" s="86" t="s">
        <v>363</v>
      </c>
      <c r="H141" s="73" t="s">
        <v>607</v>
      </c>
      <c r="I141" s="73" t="s">
        <v>311</v>
      </c>
      <c r="J141" s="73"/>
      <c r="K141" s="83">
        <v>6.870000000006951</v>
      </c>
      <c r="L141" s="86" t="s">
        <v>128</v>
      </c>
      <c r="M141" s="87">
        <v>8.3999999999999995E-3</v>
      </c>
      <c r="N141" s="87">
        <v>1.4499999999958775E-2</v>
      </c>
      <c r="O141" s="83">
        <v>88609.532365000021</v>
      </c>
      <c r="P141" s="85">
        <v>95.81</v>
      </c>
      <c r="Q141" s="73"/>
      <c r="R141" s="83">
        <v>84.896795142999991</v>
      </c>
      <c r="S141" s="84">
        <v>1.547164808842685E-4</v>
      </c>
      <c r="T141" s="84">
        <f t="shared" si="4"/>
        <v>3.6727985311801985E-3</v>
      </c>
      <c r="U141" s="84">
        <f>R141/'סכום נכסי הקרן'!$C$42</f>
        <v>1.1549472121206461E-3</v>
      </c>
    </row>
    <row r="142" spans="2:21">
      <c r="B142" s="76" t="s">
        <v>624</v>
      </c>
      <c r="C142" s="73" t="s">
        <v>625</v>
      </c>
      <c r="D142" s="86" t="s">
        <v>115</v>
      </c>
      <c r="E142" s="86" t="s">
        <v>307</v>
      </c>
      <c r="F142" s="73" t="s">
        <v>626</v>
      </c>
      <c r="G142" s="86" t="s">
        <v>152</v>
      </c>
      <c r="H142" s="73" t="s">
        <v>607</v>
      </c>
      <c r="I142" s="73" t="s">
        <v>311</v>
      </c>
      <c r="J142" s="73"/>
      <c r="K142" s="83">
        <v>2.1899999999968021</v>
      </c>
      <c r="L142" s="86" t="s">
        <v>128</v>
      </c>
      <c r="M142" s="87">
        <v>1.9799999999999998E-2</v>
      </c>
      <c r="N142" s="87">
        <v>2.4399999999999998E-2</v>
      </c>
      <c r="O142" s="83">
        <v>78501.925933999999</v>
      </c>
      <c r="P142" s="85">
        <v>99.6</v>
      </c>
      <c r="Q142" s="73"/>
      <c r="R142" s="83">
        <v>78.187914875000018</v>
      </c>
      <c r="S142" s="84">
        <v>1.2916617507363636E-4</v>
      </c>
      <c r="T142" s="84">
        <f t="shared" si="4"/>
        <v>3.3825594761879582E-3</v>
      </c>
      <c r="U142" s="84">
        <f>R142/'סכום נכסי הקרן'!$C$42</f>
        <v>1.0636787190176215E-3</v>
      </c>
    </row>
    <row r="143" spans="2:21">
      <c r="B143" s="76" t="s">
        <v>627</v>
      </c>
      <c r="C143" s="73" t="s">
        <v>628</v>
      </c>
      <c r="D143" s="86" t="s">
        <v>115</v>
      </c>
      <c r="E143" s="86" t="s">
        <v>307</v>
      </c>
      <c r="F143" s="73" t="s">
        <v>629</v>
      </c>
      <c r="G143" s="86" t="s">
        <v>613</v>
      </c>
      <c r="H143" s="73" t="s">
        <v>630</v>
      </c>
      <c r="I143" s="73" t="s">
        <v>126</v>
      </c>
      <c r="J143" s="73"/>
      <c r="K143" s="83">
        <v>2.5789946140035909</v>
      </c>
      <c r="L143" s="86" t="s">
        <v>128</v>
      </c>
      <c r="M143" s="87">
        <v>4.6500000000000007E-2</v>
      </c>
      <c r="N143" s="87">
        <v>2.6588868940754039E-2</v>
      </c>
      <c r="O143" s="83">
        <v>1.0410000000000003E-3</v>
      </c>
      <c r="P143" s="85">
        <v>106.93</v>
      </c>
      <c r="Q143" s="73"/>
      <c r="R143" s="83">
        <v>1.1140000000000003E-6</v>
      </c>
      <c r="S143" s="84">
        <v>1.4526486767082232E-12</v>
      </c>
      <c r="T143" s="84">
        <f t="shared" si="4"/>
        <v>4.8193781129700261E-11</v>
      </c>
      <c r="U143" s="84">
        <f>R143/'סכום נכסי הקרן'!$C$42</f>
        <v>1.5155003108600682E-11</v>
      </c>
    </row>
    <row r="144" spans="2:21">
      <c r="B144" s="76" t="s">
        <v>631</v>
      </c>
      <c r="C144" s="73" t="s">
        <v>632</v>
      </c>
      <c r="D144" s="86" t="s">
        <v>115</v>
      </c>
      <c r="E144" s="86" t="s">
        <v>307</v>
      </c>
      <c r="F144" s="73" t="s">
        <v>633</v>
      </c>
      <c r="G144" s="86" t="s">
        <v>427</v>
      </c>
      <c r="H144" s="73" t="s">
        <v>630</v>
      </c>
      <c r="I144" s="73" t="s">
        <v>126</v>
      </c>
      <c r="J144" s="73"/>
      <c r="K144" s="83">
        <v>5.9499999999949651</v>
      </c>
      <c r="L144" s="86" t="s">
        <v>128</v>
      </c>
      <c r="M144" s="87">
        <v>2.75E-2</v>
      </c>
      <c r="N144" s="87">
        <v>1.9899999999932382E-2</v>
      </c>
      <c r="O144" s="83">
        <v>66771.86911900001</v>
      </c>
      <c r="P144" s="85">
        <v>104.1</v>
      </c>
      <c r="Q144" s="73"/>
      <c r="R144" s="83">
        <v>69.509515753000002</v>
      </c>
      <c r="S144" s="84">
        <v>1.6692967279750002E-4</v>
      </c>
      <c r="T144" s="84">
        <f t="shared" si="4"/>
        <v>3.0071152501180737E-3</v>
      </c>
      <c r="U144" s="84">
        <f>R144/'סכום נכסי הקרן'!$C$42</f>
        <v>9.4561663134115148E-4</v>
      </c>
    </row>
    <row r="145" spans="2:21">
      <c r="B145" s="76" t="s">
        <v>634</v>
      </c>
      <c r="C145" s="73" t="s">
        <v>635</v>
      </c>
      <c r="D145" s="86" t="s">
        <v>115</v>
      </c>
      <c r="E145" s="86" t="s">
        <v>307</v>
      </c>
      <c r="F145" s="73" t="s">
        <v>636</v>
      </c>
      <c r="G145" s="86" t="s">
        <v>613</v>
      </c>
      <c r="H145" s="73" t="s">
        <v>637</v>
      </c>
      <c r="I145" s="73" t="s">
        <v>311</v>
      </c>
      <c r="J145" s="73"/>
      <c r="K145" s="83">
        <v>1.4699999999916542</v>
      </c>
      <c r="L145" s="86" t="s">
        <v>128</v>
      </c>
      <c r="M145" s="87">
        <v>2.5000000000000001E-2</v>
      </c>
      <c r="N145" s="87">
        <v>0.12789999999663376</v>
      </c>
      <c r="O145" s="83">
        <v>16376.000001000002</v>
      </c>
      <c r="P145" s="85">
        <v>87.8</v>
      </c>
      <c r="Q145" s="73"/>
      <c r="R145" s="83">
        <v>14.378128096000003</v>
      </c>
      <c r="S145" s="84">
        <v>5.6058205783456909E-5</v>
      </c>
      <c r="T145" s="84">
        <f t="shared" si="4"/>
        <v>6.2202545647524054E-4</v>
      </c>
      <c r="U145" s="84">
        <f>R145/'סכום נכסי הקרן'!$C$42</f>
        <v>1.9560195331305098E-4</v>
      </c>
    </row>
    <row r="146" spans="2:21">
      <c r="B146" s="76" t="s">
        <v>642</v>
      </c>
      <c r="C146" s="73" t="s">
        <v>643</v>
      </c>
      <c r="D146" s="86" t="s">
        <v>115</v>
      </c>
      <c r="E146" s="86" t="s">
        <v>307</v>
      </c>
      <c r="F146" s="73" t="s">
        <v>644</v>
      </c>
      <c r="G146" s="86" t="s">
        <v>363</v>
      </c>
      <c r="H146" s="73" t="s">
        <v>641</v>
      </c>
      <c r="I146" s="73"/>
      <c r="J146" s="73"/>
      <c r="K146" s="83">
        <v>1.7299999999769833</v>
      </c>
      <c r="L146" s="86" t="s">
        <v>128</v>
      </c>
      <c r="M146" s="87">
        <v>0.01</v>
      </c>
      <c r="N146" s="87">
        <v>1.0599999999912912E-2</v>
      </c>
      <c r="O146" s="83">
        <v>31687.915000000005</v>
      </c>
      <c r="P146" s="85">
        <v>101.46</v>
      </c>
      <c r="Q146" s="73"/>
      <c r="R146" s="83">
        <v>32.150559338000001</v>
      </c>
      <c r="S146" s="84">
        <v>6.1324643329901461E-5</v>
      </c>
      <c r="T146" s="84">
        <f t="shared" si="4"/>
        <v>1.3908949909632071E-3</v>
      </c>
      <c r="U146" s="84">
        <f>R146/'סכום נכסי הקרן'!$C$42</f>
        <v>4.373804548569484E-4</v>
      </c>
    </row>
    <row r="147" spans="2:21">
      <c r="B147" s="76" t="s">
        <v>645</v>
      </c>
      <c r="C147" s="73" t="s">
        <v>646</v>
      </c>
      <c r="D147" s="86" t="s">
        <v>115</v>
      </c>
      <c r="E147" s="86" t="s">
        <v>307</v>
      </c>
      <c r="F147" s="73" t="s">
        <v>644</v>
      </c>
      <c r="G147" s="86" t="s">
        <v>363</v>
      </c>
      <c r="H147" s="73" t="s">
        <v>641</v>
      </c>
      <c r="I147" s="73"/>
      <c r="J147" s="73"/>
      <c r="K147" s="83">
        <v>5.2399999999959288</v>
      </c>
      <c r="L147" s="86" t="s">
        <v>128</v>
      </c>
      <c r="M147" s="87">
        <v>1E-3</v>
      </c>
      <c r="N147" s="87">
        <v>1.4999999999915166E-2</v>
      </c>
      <c r="O147" s="83">
        <v>63375.830000000009</v>
      </c>
      <c r="P147" s="85">
        <v>93</v>
      </c>
      <c r="Q147" s="73"/>
      <c r="R147" s="83">
        <v>58.939523901000008</v>
      </c>
      <c r="S147" s="84">
        <v>1.8902302844479708E-4</v>
      </c>
      <c r="T147" s="84">
        <f t="shared" si="4"/>
        <v>2.5498370868703153E-3</v>
      </c>
      <c r="U147" s="84">
        <f>R147/'סכום נכסי הקרן'!$C$42</f>
        <v>8.0182106637262027E-4</v>
      </c>
    </row>
    <row r="148" spans="2:21">
      <c r="B148" s="76" t="s">
        <v>647</v>
      </c>
      <c r="C148" s="73" t="s">
        <v>648</v>
      </c>
      <c r="D148" s="86" t="s">
        <v>115</v>
      </c>
      <c r="E148" s="86" t="s">
        <v>307</v>
      </c>
      <c r="F148" s="73" t="s">
        <v>649</v>
      </c>
      <c r="G148" s="86" t="s">
        <v>363</v>
      </c>
      <c r="H148" s="73" t="s">
        <v>641</v>
      </c>
      <c r="I148" s="73"/>
      <c r="J148" s="73"/>
      <c r="K148" s="83">
        <v>2.2800000000074481</v>
      </c>
      <c r="L148" s="86" t="s">
        <v>128</v>
      </c>
      <c r="M148" s="87">
        <v>2.1000000000000001E-2</v>
      </c>
      <c r="N148" s="87">
        <v>1.4200000001042722E-2</v>
      </c>
      <c r="O148" s="83">
        <v>4988.3775440000009</v>
      </c>
      <c r="P148" s="85">
        <v>102.98</v>
      </c>
      <c r="Q148" s="83">
        <v>0.23352228800000002</v>
      </c>
      <c r="R148" s="83">
        <v>5.3705534820000009</v>
      </c>
      <c r="S148" s="84">
        <v>2.1755728517092011E-5</v>
      </c>
      <c r="T148" s="84">
        <f t="shared" si="4"/>
        <v>2.3234046593972857E-4</v>
      </c>
      <c r="U148" s="84">
        <f>R148/'סכום נכסי הקרן'!$C$42</f>
        <v>7.3061718774341299E-5</v>
      </c>
    </row>
    <row r="149" spans="2:21">
      <c r="B149" s="76" t="s">
        <v>650</v>
      </c>
      <c r="C149" s="73" t="s">
        <v>651</v>
      </c>
      <c r="D149" s="86" t="s">
        <v>115</v>
      </c>
      <c r="E149" s="86" t="s">
        <v>307</v>
      </c>
      <c r="F149" s="73" t="s">
        <v>649</v>
      </c>
      <c r="G149" s="86" t="s">
        <v>363</v>
      </c>
      <c r="H149" s="73" t="s">
        <v>641</v>
      </c>
      <c r="I149" s="73"/>
      <c r="J149" s="73"/>
      <c r="K149" s="83">
        <v>5.7000000000179618</v>
      </c>
      <c r="L149" s="86" t="s">
        <v>128</v>
      </c>
      <c r="M149" s="87">
        <v>2.75E-2</v>
      </c>
      <c r="N149" s="87">
        <v>1.3400000000057059E-2</v>
      </c>
      <c r="O149" s="83">
        <v>87335.515216</v>
      </c>
      <c r="P149" s="85">
        <v>108.36</v>
      </c>
      <c r="Q149" s="73"/>
      <c r="R149" s="83">
        <v>94.636763319000025</v>
      </c>
      <c r="S149" s="84">
        <v>1.8220711678210798E-4</v>
      </c>
      <c r="T149" s="84">
        <f t="shared" si="4"/>
        <v>4.0941682748825243E-3</v>
      </c>
      <c r="U149" s="84">
        <f>R149/'סכום נכסי הקרן'!$C$42</f>
        <v>1.287451025392596E-3</v>
      </c>
    </row>
    <row r="150" spans="2:21">
      <c r="B150" s="76" t="s">
        <v>652</v>
      </c>
      <c r="C150" s="73" t="s">
        <v>653</v>
      </c>
      <c r="D150" s="86" t="s">
        <v>115</v>
      </c>
      <c r="E150" s="86" t="s">
        <v>307</v>
      </c>
      <c r="F150" s="73" t="s">
        <v>654</v>
      </c>
      <c r="G150" s="86" t="s">
        <v>655</v>
      </c>
      <c r="H150" s="73" t="s">
        <v>641</v>
      </c>
      <c r="I150" s="73"/>
      <c r="J150" s="73"/>
      <c r="K150" s="83">
        <v>0</v>
      </c>
      <c r="L150" s="86" t="s">
        <v>128</v>
      </c>
      <c r="M150" s="87">
        <v>4.9000000000000002E-2</v>
      </c>
      <c r="N150" s="87">
        <v>0</v>
      </c>
      <c r="O150" s="83">
        <v>33940.115795000005</v>
      </c>
      <c r="P150" s="85">
        <v>21</v>
      </c>
      <c r="Q150" s="73"/>
      <c r="R150" s="83">
        <v>7.1274235840000006</v>
      </c>
      <c r="S150" s="84">
        <v>5.3555768006912079E-5</v>
      </c>
      <c r="T150" s="84">
        <f t="shared" si="4"/>
        <v>3.0834604329080771E-4</v>
      </c>
      <c r="U150" s="84">
        <f>R150/'סכום נכסי הקרן'!$C$42</f>
        <v>9.6962411644375038E-5</v>
      </c>
    </row>
    <row r="151" spans="2:21">
      <c r="B151" s="72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83"/>
      <c r="P151" s="85"/>
      <c r="Q151" s="73"/>
      <c r="R151" s="73"/>
      <c r="S151" s="73"/>
      <c r="T151" s="84"/>
      <c r="U151" s="73"/>
    </row>
    <row r="152" spans="2:21">
      <c r="B152" s="89" t="s">
        <v>45</v>
      </c>
      <c r="C152" s="71"/>
      <c r="D152" s="71"/>
      <c r="E152" s="71"/>
      <c r="F152" s="71"/>
      <c r="G152" s="71"/>
      <c r="H152" s="71"/>
      <c r="I152" s="71"/>
      <c r="J152" s="71"/>
      <c r="K152" s="80">
        <v>4.8901076789177846</v>
      </c>
      <c r="L152" s="71"/>
      <c r="M152" s="71"/>
      <c r="N152" s="91">
        <v>2.4242665845606529E-2</v>
      </c>
      <c r="O152" s="80"/>
      <c r="P152" s="82"/>
      <c r="Q152" s="80">
        <f>SUM(Q153:Q232)</f>
        <v>11.574511929609431</v>
      </c>
      <c r="R152" s="80">
        <f>SUM(R153:R232)</f>
        <v>3909.183166671</v>
      </c>
      <c r="S152" s="71"/>
      <c r="T152" s="81">
        <f t="shared" ref="T152:T215" si="5">R152/$R$11</f>
        <v>0.16911877731638306</v>
      </c>
      <c r="U152" s="81">
        <f>R152/'סכום נכסי הקרן'!$C$42</f>
        <v>5.3181044024226611E-2</v>
      </c>
    </row>
    <row r="153" spans="2:21">
      <c r="B153" s="76" t="s">
        <v>656</v>
      </c>
      <c r="C153" s="73" t="s">
        <v>657</v>
      </c>
      <c r="D153" s="86" t="s">
        <v>115</v>
      </c>
      <c r="E153" s="86" t="s">
        <v>307</v>
      </c>
      <c r="F153" s="73" t="s">
        <v>511</v>
      </c>
      <c r="G153" s="86" t="s">
        <v>317</v>
      </c>
      <c r="H153" s="73" t="s">
        <v>325</v>
      </c>
      <c r="I153" s="73" t="s">
        <v>126</v>
      </c>
      <c r="J153" s="73"/>
      <c r="K153" s="83">
        <v>4.8599999999981769</v>
      </c>
      <c r="L153" s="86" t="s">
        <v>128</v>
      </c>
      <c r="M153" s="87">
        <v>2.6800000000000001E-2</v>
      </c>
      <c r="N153" s="87">
        <v>9.4999999999983136E-3</v>
      </c>
      <c r="O153" s="83">
        <v>267350.77588900004</v>
      </c>
      <c r="P153" s="85">
        <v>110.81</v>
      </c>
      <c r="Q153" s="73"/>
      <c r="R153" s="83">
        <v>296.25139773900003</v>
      </c>
      <c r="S153" s="84">
        <v>1.1100791642343818E-4</v>
      </c>
      <c r="T153" s="84">
        <f t="shared" si="5"/>
        <v>1.2816404867146448E-2</v>
      </c>
      <c r="U153" s="84">
        <f>R153/'סכום נכסי הקרן'!$C$42</f>
        <v>4.0302431361416884E-3</v>
      </c>
    </row>
    <row r="154" spans="2:21">
      <c r="B154" s="76" t="s">
        <v>658</v>
      </c>
      <c r="C154" s="73" t="s">
        <v>659</v>
      </c>
      <c r="D154" s="86" t="s">
        <v>115</v>
      </c>
      <c r="E154" s="86" t="s">
        <v>307</v>
      </c>
      <c r="F154" s="73" t="s">
        <v>660</v>
      </c>
      <c r="G154" s="86" t="s">
        <v>363</v>
      </c>
      <c r="H154" s="73" t="s">
        <v>325</v>
      </c>
      <c r="I154" s="73" t="s">
        <v>126</v>
      </c>
      <c r="J154" s="73"/>
      <c r="K154" s="83">
        <v>3.9000000001191331</v>
      </c>
      <c r="L154" s="86" t="s">
        <v>128</v>
      </c>
      <c r="M154" s="87">
        <v>1.44E-2</v>
      </c>
      <c r="N154" s="87">
        <v>7.4000000007147966E-3</v>
      </c>
      <c r="O154" s="83">
        <v>5718.5325730000013</v>
      </c>
      <c r="P154" s="85">
        <v>102.75</v>
      </c>
      <c r="Q154" s="73"/>
      <c r="R154" s="83">
        <v>5.8757922170000008</v>
      </c>
      <c r="S154" s="84">
        <v>7.6247100973333351E-6</v>
      </c>
      <c r="T154" s="84">
        <f t="shared" si="5"/>
        <v>2.5419806469451908E-4</v>
      </c>
      <c r="U154" s="84">
        <f>R154/'סכום נכסי הקרן'!$C$42</f>
        <v>7.9935053244278886E-5</v>
      </c>
    </row>
    <row r="155" spans="2:21">
      <c r="B155" s="76" t="s">
        <v>661</v>
      </c>
      <c r="C155" s="73" t="s">
        <v>662</v>
      </c>
      <c r="D155" s="86" t="s">
        <v>115</v>
      </c>
      <c r="E155" s="86" t="s">
        <v>307</v>
      </c>
      <c r="F155" s="73" t="s">
        <v>369</v>
      </c>
      <c r="G155" s="86" t="s">
        <v>363</v>
      </c>
      <c r="H155" s="73" t="s">
        <v>354</v>
      </c>
      <c r="I155" s="73" t="s">
        <v>126</v>
      </c>
      <c r="J155" s="73"/>
      <c r="K155" s="83">
        <v>2.699999999962214</v>
      </c>
      <c r="L155" s="86" t="s">
        <v>128</v>
      </c>
      <c r="M155" s="87">
        <v>1.6299999999999999E-2</v>
      </c>
      <c r="N155" s="87">
        <v>5.0000000000000001E-3</v>
      </c>
      <c r="O155" s="83">
        <v>40915.90845100001</v>
      </c>
      <c r="P155" s="85">
        <v>103.49</v>
      </c>
      <c r="Q155" s="73"/>
      <c r="R155" s="83">
        <v>42.343873658000007</v>
      </c>
      <c r="S155" s="84">
        <v>4.9104648787442752E-5</v>
      </c>
      <c r="T155" s="84">
        <f t="shared" si="5"/>
        <v>1.8318773601950918E-3</v>
      </c>
      <c r="U155" s="84">
        <f>R155/'סכום נכסי הקרן'!$C$42</f>
        <v>5.7605164893822656E-4</v>
      </c>
    </row>
    <row r="156" spans="2:21">
      <c r="B156" s="76" t="s">
        <v>663</v>
      </c>
      <c r="C156" s="73" t="s">
        <v>664</v>
      </c>
      <c r="D156" s="86" t="s">
        <v>115</v>
      </c>
      <c r="E156" s="86" t="s">
        <v>307</v>
      </c>
      <c r="F156" s="73" t="s">
        <v>665</v>
      </c>
      <c r="G156" s="86" t="s">
        <v>666</v>
      </c>
      <c r="H156" s="73" t="s">
        <v>354</v>
      </c>
      <c r="I156" s="73" t="s">
        <v>126</v>
      </c>
      <c r="J156" s="73"/>
      <c r="K156" s="83">
        <v>4.4499999998809052</v>
      </c>
      <c r="L156" s="86" t="s">
        <v>128</v>
      </c>
      <c r="M156" s="87">
        <v>2.6099999999999998E-2</v>
      </c>
      <c r="N156" s="87">
        <v>6.9999999998257142E-3</v>
      </c>
      <c r="O156" s="83">
        <v>15729.902825000003</v>
      </c>
      <c r="P156" s="85">
        <v>109.43</v>
      </c>
      <c r="Q156" s="73"/>
      <c r="R156" s="83">
        <v>17.213232669000003</v>
      </c>
      <c r="S156" s="84">
        <v>2.7453926380785697E-5</v>
      </c>
      <c r="T156" s="84">
        <f t="shared" si="5"/>
        <v>7.446775294294365E-4</v>
      </c>
      <c r="U156" s="84">
        <f>R156/'סכום נכסי הקרן'!$C$42</f>
        <v>2.3417109031217395E-4</v>
      </c>
    </row>
    <row r="157" spans="2:21">
      <c r="B157" s="76" t="s">
        <v>667</v>
      </c>
      <c r="C157" s="73" t="s">
        <v>668</v>
      </c>
      <c r="D157" s="86" t="s">
        <v>115</v>
      </c>
      <c r="E157" s="86" t="s">
        <v>307</v>
      </c>
      <c r="F157" s="73" t="s">
        <v>669</v>
      </c>
      <c r="G157" s="86" t="s">
        <v>479</v>
      </c>
      <c r="H157" s="73" t="s">
        <v>393</v>
      </c>
      <c r="I157" s="73" t="s">
        <v>311</v>
      </c>
      <c r="J157" s="73"/>
      <c r="K157" s="83">
        <v>10.640000000133515</v>
      </c>
      <c r="L157" s="86" t="s">
        <v>128</v>
      </c>
      <c r="M157" s="87">
        <v>2.4E-2</v>
      </c>
      <c r="N157" s="87">
        <v>2.6400000000300149E-2</v>
      </c>
      <c r="O157" s="83">
        <v>39335.547025000007</v>
      </c>
      <c r="P157" s="85">
        <v>98.25</v>
      </c>
      <c r="Q157" s="73"/>
      <c r="R157" s="83">
        <v>38.647174956000008</v>
      </c>
      <c r="S157" s="84">
        <v>5.1327096604773163E-5</v>
      </c>
      <c r="T157" s="84">
        <f t="shared" si="5"/>
        <v>1.6719510692196566E-3</v>
      </c>
      <c r="U157" s="84">
        <f>R157/'סכום נכסי הקרן'!$C$42</f>
        <v>5.2576127163089261E-4</v>
      </c>
    </row>
    <row r="158" spans="2:21">
      <c r="B158" s="76" t="s">
        <v>670</v>
      </c>
      <c r="C158" s="73" t="s">
        <v>671</v>
      </c>
      <c r="D158" s="86" t="s">
        <v>115</v>
      </c>
      <c r="E158" s="86" t="s">
        <v>307</v>
      </c>
      <c r="F158" s="73" t="s">
        <v>398</v>
      </c>
      <c r="G158" s="86" t="s">
        <v>363</v>
      </c>
      <c r="H158" s="73" t="s">
        <v>399</v>
      </c>
      <c r="I158" s="73" t="s">
        <v>126</v>
      </c>
      <c r="J158" s="73"/>
      <c r="K158" s="83">
        <v>3.0000000000169997</v>
      </c>
      <c r="L158" s="86" t="s">
        <v>128</v>
      </c>
      <c r="M158" s="87">
        <v>3.39E-2</v>
      </c>
      <c r="N158" s="87">
        <v>1.1300000000059502E-2</v>
      </c>
      <c r="O158" s="83">
        <v>53743.946912000014</v>
      </c>
      <c r="P158" s="85">
        <v>109.45</v>
      </c>
      <c r="Q158" s="73"/>
      <c r="R158" s="83">
        <v>58.822749905000002</v>
      </c>
      <c r="S158" s="84">
        <v>4.9523873990071457E-5</v>
      </c>
      <c r="T158" s="84">
        <f t="shared" si="5"/>
        <v>2.5447852193614599E-3</v>
      </c>
      <c r="U158" s="84">
        <f>R158/'סכום נכסי הקרן'!$C$42</f>
        <v>8.0023245751051635E-4</v>
      </c>
    </row>
    <row r="159" spans="2:21">
      <c r="B159" s="76" t="s">
        <v>672</v>
      </c>
      <c r="C159" s="73" t="s">
        <v>673</v>
      </c>
      <c r="D159" s="86" t="s">
        <v>115</v>
      </c>
      <c r="E159" s="86" t="s">
        <v>307</v>
      </c>
      <c r="F159" s="73" t="s">
        <v>398</v>
      </c>
      <c r="G159" s="86" t="s">
        <v>363</v>
      </c>
      <c r="H159" s="73" t="s">
        <v>399</v>
      </c>
      <c r="I159" s="73" t="s">
        <v>126</v>
      </c>
      <c r="J159" s="73"/>
      <c r="K159" s="83">
        <v>8.6699999999367172</v>
      </c>
      <c r="L159" s="86" t="s">
        <v>128</v>
      </c>
      <c r="M159" s="87">
        <v>2.4399999999999998E-2</v>
      </c>
      <c r="N159" s="87">
        <v>2.3599999999757447E-2</v>
      </c>
      <c r="O159" s="83">
        <v>62893.367008000008</v>
      </c>
      <c r="P159" s="85">
        <v>102.26</v>
      </c>
      <c r="Q159" s="73"/>
      <c r="R159" s="83">
        <v>64.314756420999998</v>
      </c>
      <c r="S159" s="84">
        <v>1.0235286202111426E-4</v>
      </c>
      <c r="T159" s="84">
        <f t="shared" si="5"/>
        <v>2.7823799769871255E-3</v>
      </c>
      <c r="U159" s="84">
        <f>R159/'סכום נכסי הקרן'!$C$42</f>
        <v>8.7494643939780106E-4</v>
      </c>
    </row>
    <row r="160" spans="2:21">
      <c r="B160" s="76" t="s">
        <v>674</v>
      </c>
      <c r="C160" s="73" t="s">
        <v>675</v>
      </c>
      <c r="D160" s="86" t="s">
        <v>115</v>
      </c>
      <c r="E160" s="86" t="s">
        <v>307</v>
      </c>
      <c r="F160" s="73" t="s">
        <v>330</v>
      </c>
      <c r="G160" s="86" t="s">
        <v>317</v>
      </c>
      <c r="H160" s="73" t="s">
        <v>399</v>
      </c>
      <c r="I160" s="73" t="s">
        <v>126</v>
      </c>
      <c r="J160" s="73"/>
      <c r="K160" s="83">
        <v>0.34000000000212849</v>
      </c>
      <c r="L160" s="86" t="s">
        <v>128</v>
      </c>
      <c r="M160" s="87">
        <v>1.4199999999999999E-2</v>
      </c>
      <c r="N160" s="87">
        <v>5.7000000000299918E-3</v>
      </c>
      <c r="O160" s="83">
        <v>102826.36113300001</v>
      </c>
      <c r="P160" s="85">
        <v>100.52</v>
      </c>
      <c r="Q160" s="73"/>
      <c r="R160" s="83">
        <v>103.36105701700001</v>
      </c>
      <c r="S160" s="84">
        <v>1.2692337548580275E-4</v>
      </c>
      <c r="T160" s="84">
        <f t="shared" si="5"/>
        <v>4.4715979885204373E-3</v>
      </c>
      <c r="U160" s="84">
        <f>R160/'סכום נכסי הקרן'!$C$42</f>
        <v>1.4061374689415501E-3</v>
      </c>
    </row>
    <row r="161" spans="2:21">
      <c r="B161" s="76" t="s">
        <v>676</v>
      </c>
      <c r="C161" s="73" t="s">
        <v>677</v>
      </c>
      <c r="D161" s="86" t="s">
        <v>115</v>
      </c>
      <c r="E161" s="86" t="s">
        <v>307</v>
      </c>
      <c r="F161" s="73" t="s">
        <v>417</v>
      </c>
      <c r="G161" s="86" t="s">
        <v>363</v>
      </c>
      <c r="H161" s="73" t="s">
        <v>393</v>
      </c>
      <c r="I161" s="73" t="s">
        <v>311</v>
      </c>
      <c r="J161" s="73"/>
      <c r="K161" s="83">
        <v>7.8599999999883385</v>
      </c>
      <c r="L161" s="86" t="s">
        <v>128</v>
      </c>
      <c r="M161" s="87">
        <v>2.5499999999999998E-2</v>
      </c>
      <c r="N161" s="87">
        <v>2.1699999999948455E-2</v>
      </c>
      <c r="O161" s="83">
        <v>228178.45566800007</v>
      </c>
      <c r="P161" s="85">
        <v>103.73</v>
      </c>
      <c r="Q161" s="73"/>
      <c r="R161" s="83">
        <v>236.68951966600002</v>
      </c>
      <c r="S161" s="84">
        <v>1.5068199660741994E-4</v>
      </c>
      <c r="T161" s="84">
        <f t="shared" si="5"/>
        <v>1.0239643542618571E-2</v>
      </c>
      <c r="U161" s="84">
        <f>R161/'סכום נכסי הקרן'!$C$42</f>
        <v>3.2199554814285741E-3</v>
      </c>
    </row>
    <row r="162" spans="2:21">
      <c r="B162" s="76" t="s">
        <v>678</v>
      </c>
      <c r="C162" s="73" t="s">
        <v>679</v>
      </c>
      <c r="D162" s="86" t="s">
        <v>115</v>
      </c>
      <c r="E162" s="86" t="s">
        <v>307</v>
      </c>
      <c r="F162" s="73" t="s">
        <v>680</v>
      </c>
      <c r="G162" s="86" t="s">
        <v>613</v>
      </c>
      <c r="H162" s="73" t="s">
        <v>393</v>
      </c>
      <c r="I162" s="73" t="s">
        <v>311</v>
      </c>
      <c r="J162" s="73"/>
      <c r="K162" s="83">
        <v>3.0099999999930023</v>
      </c>
      <c r="L162" s="86" t="s">
        <v>128</v>
      </c>
      <c r="M162" s="87">
        <v>4.3499999999999997E-2</v>
      </c>
      <c r="N162" s="87">
        <v>0.10119999999956017</v>
      </c>
      <c r="O162" s="83">
        <v>58159.504887000017</v>
      </c>
      <c r="P162" s="85">
        <v>86</v>
      </c>
      <c r="Q162" s="73"/>
      <c r="R162" s="83">
        <v>50.017176135000007</v>
      </c>
      <c r="S162" s="84">
        <v>3.720478412932956E-5</v>
      </c>
      <c r="T162" s="84">
        <f t="shared" si="5"/>
        <v>2.1638391735869455E-3</v>
      </c>
      <c r="U162" s="84">
        <f>R162/'סכום נכסי הקרן'!$C$42</f>
        <v>6.8044026912868281E-4</v>
      </c>
    </row>
    <row r="163" spans="2:21">
      <c r="B163" s="76" t="s">
        <v>681</v>
      </c>
      <c r="C163" s="73" t="s">
        <v>682</v>
      </c>
      <c r="D163" s="86" t="s">
        <v>115</v>
      </c>
      <c r="E163" s="86" t="s">
        <v>307</v>
      </c>
      <c r="F163" s="73" t="s">
        <v>362</v>
      </c>
      <c r="G163" s="86" t="s">
        <v>363</v>
      </c>
      <c r="H163" s="73" t="s">
        <v>393</v>
      </c>
      <c r="I163" s="73" t="s">
        <v>311</v>
      </c>
      <c r="J163" s="73"/>
      <c r="K163" s="83">
        <v>3.2999999999875267</v>
      </c>
      <c r="L163" s="86" t="s">
        <v>128</v>
      </c>
      <c r="M163" s="87">
        <v>2.5499999999999998E-2</v>
      </c>
      <c r="N163" s="87">
        <v>8.9000000000041581E-3</v>
      </c>
      <c r="O163" s="83">
        <v>45268.45</v>
      </c>
      <c r="P163" s="85">
        <v>106.26</v>
      </c>
      <c r="Q163" s="73"/>
      <c r="R163" s="83">
        <v>48.102256482000001</v>
      </c>
      <c r="S163" s="84">
        <v>1.3491223103057756E-4</v>
      </c>
      <c r="T163" s="84">
        <f t="shared" si="5"/>
        <v>2.0809960688852902E-3</v>
      </c>
      <c r="U163" s="84">
        <f>R163/'סכום נכסי הקרן'!$C$42</f>
        <v>6.5438944929570655E-4</v>
      </c>
    </row>
    <row r="164" spans="2:21">
      <c r="B164" s="76" t="s">
        <v>683</v>
      </c>
      <c r="C164" s="73" t="s">
        <v>684</v>
      </c>
      <c r="D164" s="86" t="s">
        <v>115</v>
      </c>
      <c r="E164" s="86" t="s">
        <v>307</v>
      </c>
      <c r="F164" s="73" t="s">
        <v>426</v>
      </c>
      <c r="G164" s="86" t="s">
        <v>427</v>
      </c>
      <c r="H164" s="73" t="s">
        <v>399</v>
      </c>
      <c r="I164" s="73" t="s">
        <v>126</v>
      </c>
      <c r="J164" s="73"/>
      <c r="K164" s="83">
        <v>2.030000000068076</v>
      </c>
      <c r="L164" s="86" t="s">
        <v>128</v>
      </c>
      <c r="M164" s="87">
        <v>4.8000000000000001E-2</v>
      </c>
      <c r="N164" s="87">
        <v>6.1999999998865393E-3</v>
      </c>
      <c r="O164" s="83">
        <v>15390.470028000002</v>
      </c>
      <c r="P164" s="85">
        <v>108.52</v>
      </c>
      <c r="Q164" s="83">
        <v>0.92560098200000018</v>
      </c>
      <c r="R164" s="83">
        <v>17.627339060000001</v>
      </c>
      <c r="S164" s="84">
        <v>8.2966728167032603E-6</v>
      </c>
      <c r="T164" s="84">
        <f t="shared" si="5"/>
        <v>7.6259256782464655E-4</v>
      </c>
      <c r="U164" s="84">
        <f>R164/'סכום נכסי הקרן'!$C$42</f>
        <v>2.3980464833990857E-4</v>
      </c>
    </row>
    <row r="165" spans="2:21">
      <c r="B165" s="76" t="s">
        <v>685</v>
      </c>
      <c r="C165" s="73" t="s">
        <v>686</v>
      </c>
      <c r="D165" s="86" t="s">
        <v>115</v>
      </c>
      <c r="E165" s="86" t="s">
        <v>307</v>
      </c>
      <c r="F165" s="73" t="s">
        <v>426</v>
      </c>
      <c r="G165" s="86" t="s">
        <v>427</v>
      </c>
      <c r="H165" s="73" t="s">
        <v>399</v>
      </c>
      <c r="I165" s="73" t="s">
        <v>126</v>
      </c>
      <c r="J165" s="73"/>
      <c r="K165" s="83">
        <v>0.40996582119086172</v>
      </c>
      <c r="L165" s="86" t="s">
        <v>128</v>
      </c>
      <c r="M165" s="87">
        <v>4.4999999999999998E-2</v>
      </c>
      <c r="N165" s="73"/>
      <c r="O165" s="83">
        <v>5.4320000000000011E-3</v>
      </c>
      <c r="P165" s="85">
        <v>102.25</v>
      </c>
      <c r="Q165" s="73"/>
      <c r="R165" s="83">
        <v>5.5590000000000005E-6</v>
      </c>
      <c r="S165" s="84">
        <v>9.0456746621194073E-12</v>
      </c>
      <c r="T165" s="84">
        <f t="shared" si="5"/>
        <v>2.4049302450628701E-10</v>
      </c>
      <c r="U165" s="84">
        <f>R165/'סכום נכסי הקרן'!$C$42</f>
        <v>7.5625370090405003E-11</v>
      </c>
    </row>
    <row r="166" spans="2:21">
      <c r="B166" s="76" t="s">
        <v>687</v>
      </c>
      <c r="C166" s="73" t="s">
        <v>688</v>
      </c>
      <c r="D166" s="86" t="s">
        <v>115</v>
      </c>
      <c r="E166" s="86" t="s">
        <v>307</v>
      </c>
      <c r="F166" s="73" t="s">
        <v>689</v>
      </c>
      <c r="G166" s="86" t="s">
        <v>125</v>
      </c>
      <c r="H166" s="73" t="s">
        <v>399</v>
      </c>
      <c r="I166" s="73" t="s">
        <v>126</v>
      </c>
      <c r="J166" s="73"/>
      <c r="K166" s="83">
        <v>1.8895348837209298</v>
      </c>
      <c r="L166" s="86" t="s">
        <v>128</v>
      </c>
      <c r="M166" s="87">
        <v>1.49E-2</v>
      </c>
      <c r="N166" s="87">
        <v>6.1918604651162792E-3</v>
      </c>
      <c r="O166" s="83">
        <v>3.3500000000000007E-4</v>
      </c>
      <c r="P166" s="85">
        <v>102.15</v>
      </c>
      <c r="Q166" s="73"/>
      <c r="R166" s="83">
        <v>3.4400000000000006E-7</v>
      </c>
      <c r="S166" s="84">
        <v>3.4955825431246399E-13</v>
      </c>
      <c r="T166" s="84">
        <f t="shared" si="5"/>
        <v>1.4882101174700977E-11</v>
      </c>
      <c r="U166" s="84">
        <f>R166/'סכום נכסי הקרן'!$C$42</f>
        <v>4.6798214267133162E-12</v>
      </c>
    </row>
    <row r="167" spans="2:21">
      <c r="B167" s="76" t="s">
        <v>690</v>
      </c>
      <c r="C167" s="73" t="s">
        <v>691</v>
      </c>
      <c r="D167" s="86" t="s">
        <v>115</v>
      </c>
      <c r="E167" s="86" t="s">
        <v>307</v>
      </c>
      <c r="F167" s="73" t="s">
        <v>330</v>
      </c>
      <c r="G167" s="86" t="s">
        <v>317</v>
      </c>
      <c r="H167" s="73" t="s">
        <v>393</v>
      </c>
      <c r="I167" s="73" t="s">
        <v>311</v>
      </c>
      <c r="J167" s="73"/>
      <c r="K167" s="83">
        <v>0.31000000005961831</v>
      </c>
      <c r="L167" s="86" t="s">
        <v>128</v>
      </c>
      <c r="M167" s="87">
        <v>3.2500000000000001E-2</v>
      </c>
      <c r="N167" s="87">
        <v>-1.2100000000479285E-2</v>
      </c>
      <c r="O167" s="83">
        <v>0.16876900000000003</v>
      </c>
      <c r="P167" s="85">
        <v>5068724</v>
      </c>
      <c r="Q167" s="73"/>
      <c r="R167" s="83">
        <v>8.5544240790000003</v>
      </c>
      <c r="S167" s="84">
        <v>9.1152578990008119E-6</v>
      </c>
      <c r="T167" s="84">
        <f t="shared" si="5"/>
        <v>3.7008082742725644E-4</v>
      </c>
      <c r="U167" s="84">
        <f>R167/'סכום נכסי הקרן'!$C$42</f>
        <v>1.1637551482004801E-4</v>
      </c>
    </row>
    <row r="168" spans="2:21">
      <c r="B168" s="76" t="s">
        <v>692</v>
      </c>
      <c r="C168" s="73" t="s">
        <v>693</v>
      </c>
      <c r="D168" s="86" t="s">
        <v>115</v>
      </c>
      <c r="E168" s="86" t="s">
        <v>307</v>
      </c>
      <c r="F168" s="73" t="s">
        <v>694</v>
      </c>
      <c r="G168" s="86" t="s">
        <v>613</v>
      </c>
      <c r="H168" s="73" t="s">
        <v>393</v>
      </c>
      <c r="I168" s="73" t="s">
        <v>311</v>
      </c>
      <c r="J168" s="73"/>
      <c r="K168" s="83">
        <v>2.6200000000336074</v>
      </c>
      <c r="L168" s="86" t="s">
        <v>128</v>
      </c>
      <c r="M168" s="87">
        <v>3.3799999999999997E-2</v>
      </c>
      <c r="N168" s="87">
        <v>2.6100000000220547E-2</v>
      </c>
      <c r="O168" s="83">
        <v>37013.954567000008</v>
      </c>
      <c r="P168" s="85">
        <v>102.9</v>
      </c>
      <c r="Q168" s="73"/>
      <c r="R168" s="83">
        <v>38.087359256000006</v>
      </c>
      <c r="S168" s="84">
        <v>4.5220089412836941E-5</v>
      </c>
      <c r="T168" s="84">
        <f t="shared" si="5"/>
        <v>1.6477323660609761E-3</v>
      </c>
      <c r="U168" s="84">
        <f>R168/'סכום נכסי הקרן'!$C$42</f>
        <v>5.1814546492196661E-4</v>
      </c>
    </row>
    <row r="169" spans="2:21">
      <c r="B169" s="76" t="s">
        <v>695</v>
      </c>
      <c r="C169" s="73" t="s">
        <v>696</v>
      </c>
      <c r="D169" s="86" t="s">
        <v>115</v>
      </c>
      <c r="E169" s="86" t="s">
        <v>307</v>
      </c>
      <c r="F169" s="73" t="s">
        <v>475</v>
      </c>
      <c r="G169" s="86" t="s">
        <v>123</v>
      </c>
      <c r="H169" s="73" t="s">
        <v>393</v>
      </c>
      <c r="I169" s="73" t="s">
        <v>311</v>
      </c>
      <c r="J169" s="73"/>
      <c r="K169" s="83">
        <v>4.6799999999980537</v>
      </c>
      <c r="L169" s="86" t="s">
        <v>128</v>
      </c>
      <c r="M169" s="87">
        <v>5.0900000000000001E-2</v>
      </c>
      <c r="N169" s="87">
        <v>1.079999999988315E-2</v>
      </c>
      <c r="O169" s="83">
        <v>30201.639837000006</v>
      </c>
      <c r="P169" s="85">
        <v>119.25</v>
      </c>
      <c r="Q169" s="83">
        <v>5.0638082720000002</v>
      </c>
      <c r="R169" s="83">
        <v>41.079263781000009</v>
      </c>
      <c r="S169" s="84">
        <v>3.6114731119053388E-5</v>
      </c>
      <c r="T169" s="84">
        <f t="shared" si="5"/>
        <v>1.7771679063112542E-3</v>
      </c>
      <c r="U169" s="84">
        <f>R169/'סכום נכסי הקרן'!$C$42</f>
        <v>5.5884772917422112E-4</v>
      </c>
    </row>
    <row r="170" spans="2:21">
      <c r="B170" s="76" t="s">
        <v>697</v>
      </c>
      <c r="C170" s="73" t="s">
        <v>698</v>
      </c>
      <c r="D170" s="86" t="s">
        <v>115</v>
      </c>
      <c r="E170" s="86" t="s">
        <v>307</v>
      </c>
      <c r="F170" s="73" t="s">
        <v>475</v>
      </c>
      <c r="G170" s="86" t="s">
        <v>123</v>
      </c>
      <c r="H170" s="73" t="s">
        <v>393</v>
      </c>
      <c r="I170" s="73" t="s">
        <v>311</v>
      </c>
      <c r="J170" s="73"/>
      <c r="K170" s="83">
        <v>6.3700000000078747</v>
      </c>
      <c r="L170" s="86" t="s">
        <v>128</v>
      </c>
      <c r="M170" s="87">
        <v>3.5200000000000002E-2</v>
      </c>
      <c r="N170" s="87">
        <v>1.3399999999927002E-2</v>
      </c>
      <c r="O170" s="83">
        <v>45268.45</v>
      </c>
      <c r="P170" s="85">
        <v>115</v>
      </c>
      <c r="Q170" s="73"/>
      <c r="R170" s="83">
        <v>52.058718007000017</v>
      </c>
      <c r="S170" s="84">
        <v>5.2949271293891964E-5</v>
      </c>
      <c r="T170" s="84">
        <f t="shared" si="5"/>
        <v>2.252160198852912E-3</v>
      </c>
      <c r="U170" s="84">
        <f>R170/'סכום נכסי הקרן'!$C$42</f>
        <v>7.0821367434995626E-4</v>
      </c>
    </row>
    <row r="171" spans="2:21">
      <c r="B171" s="76" t="s">
        <v>699</v>
      </c>
      <c r="C171" s="73" t="s">
        <v>700</v>
      </c>
      <c r="D171" s="86" t="s">
        <v>115</v>
      </c>
      <c r="E171" s="86" t="s">
        <v>307</v>
      </c>
      <c r="F171" s="73" t="s">
        <v>701</v>
      </c>
      <c r="G171" s="86" t="s">
        <v>702</v>
      </c>
      <c r="H171" s="73" t="s">
        <v>393</v>
      </c>
      <c r="I171" s="73" t="s">
        <v>311</v>
      </c>
      <c r="J171" s="73"/>
      <c r="K171" s="83">
        <v>2.1399781284174346</v>
      </c>
      <c r="L171" s="86" t="s">
        <v>128</v>
      </c>
      <c r="M171" s="87">
        <v>1.0500000000000001E-2</v>
      </c>
      <c r="N171" s="87">
        <v>7.2999010571264886E-3</v>
      </c>
      <c r="O171" s="83">
        <v>1.9013000000000002E-2</v>
      </c>
      <c r="P171" s="85">
        <v>101.04</v>
      </c>
      <c r="Q171" s="73"/>
      <c r="R171" s="83">
        <v>1.9203000000000006E-5</v>
      </c>
      <c r="S171" s="84">
        <v>4.1034484247057255E-11</v>
      </c>
      <c r="T171" s="84">
        <f t="shared" si="5"/>
        <v>8.3075868854006664E-10</v>
      </c>
      <c r="U171" s="84">
        <f>R171/'סכום נכסי הקרן'!$C$42</f>
        <v>2.6124014784062735E-10</v>
      </c>
    </row>
    <row r="172" spans="2:21">
      <c r="B172" s="76" t="s">
        <v>703</v>
      </c>
      <c r="C172" s="73" t="s">
        <v>704</v>
      </c>
      <c r="D172" s="86" t="s">
        <v>115</v>
      </c>
      <c r="E172" s="86" t="s">
        <v>307</v>
      </c>
      <c r="F172" s="73" t="s">
        <v>483</v>
      </c>
      <c r="G172" s="86" t="s">
        <v>152</v>
      </c>
      <c r="H172" s="73" t="s">
        <v>484</v>
      </c>
      <c r="I172" s="73" t="s">
        <v>126</v>
      </c>
      <c r="J172" s="73"/>
      <c r="K172" s="83">
        <v>6.8399999998714467</v>
      </c>
      <c r="L172" s="86" t="s">
        <v>128</v>
      </c>
      <c r="M172" s="87">
        <v>3.2000000000000001E-2</v>
      </c>
      <c r="N172" s="87">
        <v>1.7899999999444881E-2</v>
      </c>
      <c r="O172" s="83">
        <v>15391.273000000001</v>
      </c>
      <c r="P172" s="85">
        <v>111.19</v>
      </c>
      <c r="Q172" s="73"/>
      <c r="R172" s="83">
        <v>17.113556105000004</v>
      </c>
      <c r="S172" s="84">
        <v>1.8437829283895128E-5</v>
      </c>
      <c r="T172" s="84">
        <f t="shared" si="5"/>
        <v>7.4036532969049885E-4</v>
      </c>
      <c r="U172" s="84">
        <f>R172/'סכום נכסי הקרן'!$C$42</f>
        <v>2.328150771727892E-4</v>
      </c>
    </row>
    <row r="173" spans="2:21">
      <c r="B173" s="76" t="s">
        <v>705</v>
      </c>
      <c r="C173" s="73" t="s">
        <v>706</v>
      </c>
      <c r="D173" s="86" t="s">
        <v>115</v>
      </c>
      <c r="E173" s="86" t="s">
        <v>307</v>
      </c>
      <c r="F173" s="73" t="s">
        <v>483</v>
      </c>
      <c r="G173" s="86" t="s">
        <v>152</v>
      </c>
      <c r="H173" s="73" t="s">
        <v>484</v>
      </c>
      <c r="I173" s="73" t="s">
        <v>126</v>
      </c>
      <c r="J173" s="73"/>
      <c r="K173" s="83">
        <v>3.7100000000111004</v>
      </c>
      <c r="L173" s="86" t="s">
        <v>128</v>
      </c>
      <c r="M173" s="87">
        <v>3.6499999999999998E-2</v>
      </c>
      <c r="N173" s="87">
        <v>1.1900000000069699E-2</v>
      </c>
      <c r="O173" s="83">
        <v>104948.91502500001</v>
      </c>
      <c r="P173" s="85">
        <v>110.73</v>
      </c>
      <c r="Q173" s="73"/>
      <c r="R173" s="83">
        <v>116.20993010100003</v>
      </c>
      <c r="S173" s="84">
        <v>4.8927963039541851E-5</v>
      </c>
      <c r="T173" s="84">
        <f t="shared" si="5"/>
        <v>5.0274649339186357E-3</v>
      </c>
      <c r="U173" s="84">
        <f>R173/'סכום נכסי הקרן'!$C$42</f>
        <v>1.5809352351265015E-3</v>
      </c>
    </row>
    <row r="174" spans="2:21">
      <c r="B174" s="76" t="s">
        <v>707</v>
      </c>
      <c r="C174" s="73" t="s">
        <v>708</v>
      </c>
      <c r="D174" s="86" t="s">
        <v>115</v>
      </c>
      <c r="E174" s="86" t="s">
        <v>307</v>
      </c>
      <c r="F174" s="73" t="s">
        <v>408</v>
      </c>
      <c r="G174" s="86" t="s">
        <v>363</v>
      </c>
      <c r="H174" s="73" t="s">
        <v>484</v>
      </c>
      <c r="I174" s="73" t="s">
        <v>126</v>
      </c>
      <c r="J174" s="73"/>
      <c r="K174" s="83">
        <v>2.440000000029892</v>
      </c>
      <c r="L174" s="86" t="s">
        <v>128</v>
      </c>
      <c r="M174" s="87">
        <v>3.5000000000000003E-2</v>
      </c>
      <c r="N174" s="87">
        <v>1.150000000030359E-2</v>
      </c>
      <c r="O174" s="83">
        <v>20062.203013000002</v>
      </c>
      <c r="P174" s="85">
        <v>106.72</v>
      </c>
      <c r="Q174" s="73"/>
      <c r="R174" s="83">
        <v>21.410382169000005</v>
      </c>
      <c r="S174" s="84">
        <v>1.5083437067315103E-4</v>
      </c>
      <c r="T174" s="84">
        <f t="shared" si="5"/>
        <v>9.2625428380253426E-4</v>
      </c>
      <c r="U174" s="84">
        <f>R174/'סכום נכסי הקרן'!$C$42</f>
        <v>2.9126966636222943E-4</v>
      </c>
    </row>
    <row r="175" spans="2:21">
      <c r="B175" s="76" t="s">
        <v>709</v>
      </c>
      <c r="C175" s="73" t="s">
        <v>710</v>
      </c>
      <c r="D175" s="86" t="s">
        <v>115</v>
      </c>
      <c r="E175" s="86" t="s">
        <v>307</v>
      </c>
      <c r="F175" s="73" t="s">
        <v>359</v>
      </c>
      <c r="G175" s="86" t="s">
        <v>317</v>
      </c>
      <c r="H175" s="73" t="s">
        <v>484</v>
      </c>
      <c r="I175" s="73" t="s">
        <v>126</v>
      </c>
      <c r="J175" s="73"/>
      <c r="K175" s="83">
        <v>1.24</v>
      </c>
      <c r="L175" s="86" t="s">
        <v>128</v>
      </c>
      <c r="M175" s="87">
        <v>3.6000000000000004E-2</v>
      </c>
      <c r="N175" s="87">
        <v>1.6899999999971039E-2</v>
      </c>
      <c r="O175" s="83">
        <v>1.6444670000000001</v>
      </c>
      <c r="P175" s="85">
        <v>5249566</v>
      </c>
      <c r="Q175" s="73"/>
      <c r="R175" s="83">
        <v>86.327361825000011</v>
      </c>
      <c r="S175" s="84">
        <v>1.0487003379886487E-4</v>
      </c>
      <c r="T175" s="84">
        <f t="shared" si="5"/>
        <v>3.7346875954205488E-3</v>
      </c>
      <c r="U175" s="84">
        <f>R175/'סכום נכסי הקרן'!$C$42</f>
        <v>1.1744088301751979E-3</v>
      </c>
    </row>
    <row r="176" spans="2:21">
      <c r="B176" s="76" t="s">
        <v>711</v>
      </c>
      <c r="C176" s="73" t="s">
        <v>712</v>
      </c>
      <c r="D176" s="86" t="s">
        <v>115</v>
      </c>
      <c r="E176" s="86" t="s">
        <v>307</v>
      </c>
      <c r="F176" s="73" t="s">
        <v>422</v>
      </c>
      <c r="G176" s="86" t="s">
        <v>423</v>
      </c>
      <c r="H176" s="73" t="s">
        <v>480</v>
      </c>
      <c r="I176" s="73" t="s">
        <v>311</v>
      </c>
      <c r="J176" s="73"/>
      <c r="K176" s="83">
        <v>9.6200000000022765</v>
      </c>
      <c r="L176" s="86" t="s">
        <v>128</v>
      </c>
      <c r="M176" s="87">
        <v>3.0499999999999999E-2</v>
      </c>
      <c r="N176" s="87">
        <v>2.2200000000055266E-2</v>
      </c>
      <c r="O176" s="83">
        <v>56406.903319000005</v>
      </c>
      <c r="P176" s="85">
        <v>109.07</v>
      </c>
      <c r="Q176" s="73"/>
      <c r="R176" s="83">
        <v>61.523009453000007</v>
      </c>
      <c r="S176" s="84">
        <v>1.7848732568842904E-4</v>
      </c>
      <c r="T176" s="84">
        <f t="shared" si="5"/>
        <v>2.6616036373593912E-3</v>
      </c>
      <c r="U176" s="84">
        <f>R176/'סכום נכסי הקרן'!$C$42</f>
        <v>8.3696714498266063E-4</v>
      </c>
    </row>
    <row r="177" spans="2:21">
      <c r="B177" s="76" t="s">
        <v>713</v>
      </c>
      <c r="C177" s="73" t="s">
        <v>714</v>
      </c>
      <c r="D177" s="86" t="s">
        <v>115</v>
      </c>
      <c r="E177" s="86" t="s">
        <v>307</v>
      </c>
      <c r="F177" s="73" t="s">
        <v>422</v>
      </c>
      <c r="G177" s="86" t="s">
        <v>423</v>
      </c>
      <c r="H177" s="73" t="s">
        <v>480</v>
      </c>
      <c r="I177" s="73" t="s">
        <v>311</v>
      </c>
      <c r="J177" s="73"/>
      <c r="K177" s="83">
        <v>8.8900000000114208</v>
      </c>
      <c r="L177" s="86" t="s">
        <v>128</v>
      </c>
      <c r="M177" s="87">
        <v>3.0499999999999999E-2</v>
      </c>
      <c r="N177" s="87">
        <v>2.0999999999990561E-2</v>
      </c>
      <c r="O177" s="83">
        <v>96659.630788000009</v>
      </c>
      <c r="P177" s="85">
        <v>109.61</v>
      </c>
      <c r="Q177" s="73"/>
      <c r="R177" s="83">
        <v>105.94862131100001</v>
      </c>
      <c r="S177" s="84">
        <v>1.3261546210546031E-4</v>
      </c>
      <c r="T177" s="84">
        <f t="shared" si="5"/>
        <v>4.5835409932278547E-3</v>
      </c>
      <c r="U177" s="84">
        <f>R177/'סכום נכסי הקרן'!$C$42</f>
        <v>1.4413390352963744E-3</v>
      </c>
    </row>
    <row r="178" spans="2:21">
      <c r="B178" s="76" t="s">
        <v>715</v>
      </c>
      <c r="C178" s="73" t="s">
        <v>716</v>
      </c>
      <c r="D178" s="86" t="s">
        <v>115</v>
      </c>
      <c r="E178" s="86" t="s">
        <v>307</v>
      </c>
      <c r="F178" s="73" t="s">
        <v>422</v>
      </c>
      <c r="G178" s="86" t="s">
        <v>423</v>
      </c>
      <c r="H178" s="73" t="s">
        <v>480</v>
      </c>
      <c r="I178" s="73" t="s">
        <v>311</v>
      </c>
      <c r="J178" s="73"/>
      <c r="K178" s="83">
        <v>5.3199999999700234</v>
      </c>
      <c r="L178" s="86" t="s">
        <v>128</v>
      </c>
      <c r="M178" s="87">
        <v>2.9100000000000001E-2</v>
      </c>
      <c r="N178" s="87">
        <v>1.2999999999923137E-2</v>
      </c>
      <c r="O178" s="83">
        <v>47465.84846600001</v>
      </c>
      <c r="P178" s="85">
        <v>109.64</v>
      </c>
      <c r="Q178" s="73"/>
      <c r="R178" s="83">
        <v>52.041556258000007</v>
      </c>
      <c r="S178" s="84">
        <v>7.9109747443333346E-5</v>
      </c>
      <c r="T178" s="84">
        <f t="shared" si="5"/>
        <v>2.2514177486059558E-3</v>
      </c>
      <c r="U178" s="84">
        <f>R178/'סכום נכסי הקרן'!$C$42</f>
        <v>7.0798020365027566E-4</v>
      </c>
    </row>
    <row r="179" spans="2:21">
      <c r="B179" s="76" t="s">
        <v>717</v>
      </c>
      <c r="C179" s="73" t="s">
        <v>718</v>
      </c>
      <c r="D179" s="86" t="s">
        <v>115</v>
      </c>
      <c r="E179" s="86" t="s">
        <v>307</v>
      </c>
      <c r="F179" s="73" t="s">
        <v>422</v>
      </c>
      <c r="G179" s="86" t="s">
        <v>423</v>
      </c>
      <c r="H179" s="73" t="s">
        <v>480</v>
      </c>
      <c r="I179" s="73" t="s">
        <v>311</v>
      </c>
      <c r="J179" s="73"/>
      <c r="K179" s="83">
        <v>7.1700000000129993</v>
      </c>
      <c r="L179" s="86" t="s">
        <v>128</v>
      </c>
      <c r="M179" s="87">
        <v>3.95E-2</v>
      </c>
      <c r="N179" s="87">
        <v>1.7299999999894528E-2</v>
      </c>
      <c r="O179" s="83">
        <v>34549.819908000005</v>
      </c>
      <c r="P179" s="85">
        <v>118</v>
      </c>
      <c r="Q179" s="73"/>
      <c r="R179" s="83">
        <v>40.768787491000012</v>
      </c>
      <c r="S179" s="84">
        <v>1.4395160116117343E-4</v>
      </c>
      <c r="T179" s="84">
        <f t="shared" si="5"/>
        <v>1.763736105264377E-3</v>
      </c>
      <c r="U179" s="84">
        <f>R179/'סכום נכסי הקרן'!$C$42</f>
        <v>5.5462396872530122E-4</v>
      </c>
    </row>
    <row r="180" spans="2:21">
      <c r="B180" s="76" t="s">
        <v>719</v>
      </c>
      <c r="C180" s="73" t="s">
        <v>720</v>
      </c>
      <c r="D180" s="86" t="s">
        <v>115</v>
      </c>
      <c r="E180" s="86" t="s">
        <v>307</v>
      </c>
      <c r="F180" s="73" t="s">
        <v>422</v>
      </c>
      <c r="G180" s="86" t="s">
        <v>423</v>
      </c>
      <c r="H180" s="73" t="s">
        <v>480</v>
      </c>
      <c r="I180" s="73" t="s">
        <v>311</v>
      </c>
      <c r="J180" s="73"/>
      <c r="K180" s="83">
        <v>7.9100000002509052</v>
      </c>
      <c r="L180" s="86" t="s">
        <v>128</v>
      </c>
      <c r="M180" s="87">
        <v>3.95E-2</v>
      </c>
      <c r="N180" s="87">
        <v>1.8600000000376853E-2</v>
      </c>
      <c r="O180" s="83">
        <v>8494.968683000001</v>
      </c>
      <c r="P180" s="85">
        <v>118.7</v>
      </c>
      <c r="Q180" s="73"/>
      <c r="R180" s="83">
        <v>10.083527817000002</v>
      </c>
      <c r="S180" s="84">
        <v>3.5394232068014945E-5</v>
      </c>
      <c r="T180" s="84">
        <f t="shared" si="5"/>
        <v>4.3623279410030726E-4</v>
      </c>
      <c r="U180" s="84">
        <f>R180/'סכום נכסי הקרן'!$C$42</f>
        <v>1.3717764399667542E-4</v>
      </c>
    </row>
    <row r="181" spans="2:21">
      <c r="B181" s="76" t="s">
        <v>721</v>
      </c>
      <c r="C181" s="73" t="s">
        <v>722</v>
      </c>
      <c r="D181" s="86" t="s">
        <v>115</v>
      </c>
      <c r="E181" s="86" t="s">
        <v>307</v>
      </c>
      <c r="F181" s="73" t="s">
        <v>439</v>
      </c>
      <c r="G181" s="86" t="s">
        <v>423</v>
      </c>
      <c r="H181" s="73" t="s">
        <v>484</v>
      </c>
      <c r="I181" s="73" t="s">
        <v>126</v>
      </c>
      <c r="J181" s="73"/>
      <c r="K181" s="83">
        <v>3.5900000000140113</v>
      </c>
      <c r="L181" s="86" t="s">
        <v>128</v>
      </c>
      <c r="M181" s="87">
        <v>3.9199999999999999E-2</v>
      </c>
      <c r="N181" s="87">
        <v>1.3599999999957818E-2</v>
      </c>
      <c r="O181" s="83">
        <v>60235.012130000017</v>
      </c>
      <c r="P181" s="85">
        <v>110.2</v>
      </c>
      <c r="Q181" s="73"/>
      <c r="R181" s="83">
        <v>66.378985373000006</v>
      </c>
      <c r="S181" s="84">
        <v>6.2754348192537631E-5</v>
      </c>
      <c r="T181" s="84">
        <f t="shared" si="5"/>
        <v>2.8716824889389019E-3</v>
      </c>
      <c r="U181" s="84">
        <f>R181/'סכום נכסי הקרן'!$C$42</f>
        <v>9.0302848265132315E-4</v>
      </c>
    </row>
    <row r="182" spans="2:21">
      <c r="B182" s="76" t="s">
        <v>723</v>
      </c>
      <c r="C182" s="73" t="s">
        <v>724</v>
      </c>
      <c r="D182" s="86" t="s">
        <v>115</v>
      </c>
      <c r="E182" s="86" t="s">
        <v>307</v>
      </c>
      <c r="F182" s="73" t="s">
        <v>439</v>
      </c>
      <c r="G182" s="86" t="s">
        <v>423</v>
      </c>
      <c r="H182" s="73" t="s">
        <v>484</v>
      </c>
      <c r="I182" s="73" t="s">
        <v>126</v>
      </c>
      <c r="J182" s="73"/>
      <c r="K182" s="83">
        <v>8.4800000000116089</v>
      </c>
      <c r="L182" s="86" t="s">
        <v>128</v>
      </c>
      <c r="M182" s="87">
        <v>2.64E-2</v>
      </c>
      <c r="N182" s="87">
        <v>2.3500000000054415E-2</v>
      </c>
      <c r="O182" s="83">
        <v>188038.25683800003</v>
      </c>
      <c r="P182" s="85">
        <v>102.61</v>
      </c>
      <c r="Q182" s="73"/>
      <c r="R182" s="83">
        <v>192.94605533700005</v>
      </c>
      <c r="S182" s="84">
        <v>1.1492570916567359E-4</v>
      </c>
      <c r="T182" s="84">
        <f t="shared" si="5"/>
        <v>8.3472171999554885E-3</v>
      </c>
      <c r="U182" s="84">
        <f>R182/'סכום נכסי הקרן'!$C$42</f>
        <v>2.6248636161799585E-3</v>
      </c>
    </row>
    <row r="183" spans="2:21">
      <c r="B183" s="76" t="s">
        <v>725</v>
      </c>
      <c r="C183" s="73" t="s">
        <v>726</v>
      </c>
      <c r="D183" s="86" t="s">
        <v>115</v>
      </c>
      <c r="E183" s="86" t="s">
        <v>307</v>
      </c>
      <c r="F183" s="73" t="s">
        <v>450</v>
      </c>
      <c r="G183" s="86" t="s">
        <v>363</v>
      </c>
      <c r="H183" s="73" t="s">
        <v>480</v>
      </c>
      <c r="I183" s="73" t="s">
        <v>311</v>
      </c>
      <c r="J183" s="73"/>
      <c r="K183" s="83">
        <v>1.9399998573759796</v>
      </c>
      <c r="L183" s="86" t="s">
        <v>128</v>
      </c>
      <c r="M183" s="87">
        <v>5.74E-2</v>
      </c>
      <c r="N183" s="87">
        <v>1.2600000237706702E-2</v>
      </c>
      <c r="O183" s="83">
        <v>1.5068960000000002</v>
      </c>
      <c r="P183" s="85">
        <v>108.8</v>
      </c>
      <c r="Q183" s="83">
        <v>4.3240000000000006E-5</v>
      </c>
      <c r="R183" s="83">
        <v>1.6827460000000004E-3</v>
      </c>
      <c r="S183" s="84">
        <v>1.0045968645214633E-7</v>
      </c>
      <c r="T183" s="84">
        <f t="shared" si="5"/>
        <v>7.27988262305912E-8</v>
      </c>
      <c r="U183" s="84">
        <f>R183/'סכום נכסי הקרן'!$C$42</f>
        <v>2.2892298798011994E-8</v>
      </c>
    </row>
    <row r="184" spans="2:21">
      <c r="B184" s="76" t="s">
        <v>727</v>
      </c>
      <c r="C184" s="73" t="s">
        <v>728</v>
      </c>
      <c r="D184" s="86" t="s">
        <v>115</v>
      </c>
      <c r="E184" s="86" t="s">
        <v>307</v>
      </c>
      <c r="F184" s="73" t="s">
        <v>450</v>
      </c>
      <c r="G184" s="86" t="s">
        <v>363</v>
      </c>
      <c r="H184" s="73" t="s">
        <v>480</v>
      </c>
      <c r="I184" s="73" t="s">
        <v>311</v>
      </c>
      <c r="J184" s="73"/>
      <c r="K184" s="83">
        <v>3.8700000001761032</v>
      </c>
      <c r="L184" s="86" t="s">
        <v>128</v>
      </c>
      <c r="M184" s="87">
        <v>5.6500000000000002E-2</v>
      </c>
      <c r="N184" s="87">
        <v>1.6600000000391343E-2</v>
      </c>
      <c r="O184" s="83">
        <v>2172.8856000000001</v>
      </c>
      <c r="P184" s="85">
        <v>117.6</v>
      </c>
      <c r="Q184" s="73"/>
      <c r="R184" s="83">
        <v>2.5553135650000005</v>
      </c>
      <c r="S184" s="84">
        <v>6.9612805811732923E-6</v>
      </c>
      <c r="T184" s="84">
        <f t="shared" si="5"/>
        <v>1.1054777618434839E-4</v>
      </c>
      <c r="U184" s="84">
        <f>R184/'סכום נכסי הקרן'!$C$42</f>
        <v>3.4762823178657526E-5</v>
      </c>
    </row>
    <row r="185" spans="2:21">
      <c r="B185" s="76" t="s">
        <v>729</v>
      </c>
      <c r="C185" s="73" t="s">
        <v>730</v>
      </c>
      <c r="D185" s="86" t="s">
        <v>115</v>
      </c>
      <c r="E185" s="86" t="s">
        <v>307</v>
      </c>
      <c r="F185" s="73" t="s">
        <v>560</v>
      </c>
      <c r="G185" s="86" t="s">
        <v>423</v>
      </c>
      <c r="H185" s="73" t="s">
        <v>484</v>
      </c>
      <c r="I185" s="73" t="s">
        <v>126</v>
      </c>
      <c r="J185" s="73"/>
      <c r="K185" s="83">
        <v>3.5000000000410942</v>
      </c>
      <c r="L185" s="86" t="s">
        <v>128</v>
      </c>
      <c r="M185" s="87">
        <v>4.0999999999999995E-2</v>
      </c>
      <c r="N185" s="87">
        <v>1.1100000000106847E-2</v>
      </c>
      <c r="O185" s="83">
        <v>21728.856</v>
      </c>
      <c r="P185" s="85">
        <v>111.99</v>
      </c>
      <c r="Q185" s="73"/>
      <c r="R185" s="83">
        <v>24.334145834000001</v>
      </c>
      <c r="S185" s="84">
        <v>7.2429520000000003E-5</v>
      </c>
      <c r="T185" s="84">
        <f t="shared" si="5"/>
        <v>1.0527419194811519E-3</v>
      </c>
      <c r="U185" s="84">
        <f>R185/'סכום נכסי הקרן'!$C$42</f>
        <v>3.3104493335674347E-4</v>
      </c>
    </row>
    <row r="186" spans="2:21">
      <c r="B186" s="76" t="s">
        <v>731</v>
      </c>
      <c r="C186" s="73" t="s">
        <v>732</v>
      </c>
      <c r="D186" s="86" t="s">
        <v>115</v>
      </c>
      <c r="E186" s="86" t="s">
        <v>307</v>
      </c>
      <c r="F186" s="73" t="s">
        <v>576</v>
      </c>
      <c r="G186" s="86" t="s">
        <v>427</v>
      </c>
      <c r="H186" s="73" t="s">
        <v>480</v>
      </c>
      <c r="I186" s="73" t="s">
        <v>311</v>
      </c>
      <c r="J186" s="73"/>
      <c r="K186" s="83">
        <v>7.3399999999743502</v>
      </c>
      <c r="L186" s="86" t="s">
        <v>128</v>
      </c>
      <c r="M186" s="87">
        <v>2.4300000000000002E-2</v>
      </c>
      <c r="N186" s="87">
        <v>1.9799999999957792E-2</v>
      </c>
      <c r="O186" s="83">
        <v>117338.44344300003</v>
      </c>
      <c r="P186" s="85">
        <v>104.99</v>
      </c>
      <c r="Q186" s="73"/>
      <c r="R186" s="83">
        <v>123.193635474</v>
      </c>
      <c r="S186" s="84">
        <v>1.3571178321333775E-4</v>
      </c>
      <c r="T186" s="84">
        <f t="shared" si="5"/>
        <v>5.3295934511723812E-3</v>
      </c>
      <c r="U186" s="84">
        <f>R186/'סכום נכסי הקרן'!$C$42</f>
        <v>1.6759424852498103E-3</v>
      </c>
    </row>
    <row r="187" spans="2:21">
      <c r="B187" s="76" t="s">
        <v>733</v>
      </c>
      <c r="C187" s="73" t="s">
        <v>734</v>
      </c>
      <c r="D187" s="86" t="s">
        <v>115</v>
      </c>
      <c r="E187" s="86" t="s">
        <v>307</v>
      </c>
      <c r="F187" s="73" t="s">
        <v>576</v>
      </c>
      <c r="G187" s="86" t="s">
        <v>427</v>
      </c>
      <c r="H187" s="73" t="s">
        <v>480</v>
      </c>
      <c r="I187" s="73" t="s">
        <v>311</v>
      </c>
      <c r="J187" s="73"/>
      <c r="K187" s="83">
        <v>3.5500000000308596</v>
      </c>
      <c r="L187" s="86" t="s">
        <v>128</v>
      </c>
      <c r="M187" s="87">
        <v>1.7500000000000002E-2</v>
      </c>
      <c r="N187" s="87">
        <v>1.3100000000222727E-2</v>
      </c>
      <c r="O187" s="83">
        <v>36620.993801000004</v>
      </c>
      <c r="P187" s="85">
        <v>101.76</v>
      </c>
      <c r="Q187" s="73"/>
      <c r="R187" s="83">
        <v>37.265524507000009</v>
      </c>
      <c r="S187" s="84">
        <v>5.2722575638812056E-5</v>
      </c>
      <c r="T187" s="84">
        <f t="shared" si="5"/>
        <v>1.6121782152368396E-3</v>
      </c>
      <c r="U187" s="84">
        <f>R187/'סכום נכסי הקרן'!$C$42</f>
        <v>5.0696511646967674E-4</v>
      </c>
    </row>
    <row r="188" spans="2:21">
      <c r="B188" s="76" t="s">
        <v>735</v>
      </c>
      <c r="C188" s="73" t="s">
        <v>736</v>
      </c>
      <c r="D188" s="86" t="s">
        <v>115</v>
      </c>
      <c r="E188" s="86" t="s">
        <v>307</v>
      </c>
      <c r="F188" s="73" t="s">
        <v>576</v>
      </c>
      <c r="G188" s="86" t="s">
        <v>427</v>
      </c>
      <c r="H188" s="73" t="s">
        <v>480</v>
      </c>
      <c r="I188" s="73" t="s">
        <v>311</v>
      </c>
      <c r="J188" s="73"/>
      <c r="K188" s="83">
        <v>2.0899999999922483</v>
      </c>
      <c r="L188" s="86" t="s">
        <v>128</v>
      </c>
      <c r="M188" s="87">
        <v>2.9600000000000001E-2</v>
      </c>
      <c r="N188" s="87">
        <v>6.6999999999612413E-3</v>
      </c>
      <c r="O188" s="83">
        <v>29234.968891000004</v>
      </c>
      <c r="P188" s="85">
        <v>105.9</v>
      </c>
      <c r="Q188" s="73"/>
      <c r="R188" s="83">
        <v>30.959831736000005</v>
      </c>
      <c r="S188" s="84">
        <v>7.1585206665621939E-5</v>
      </c>
      <c r="T188" s="84">
        <f t="shared" si="5"/>
        <v>1.3393818262990413E-3</v>
      </c>
      <c r="U188" s="84">
        <f>R188/'סכום נכסי הקרן'!$C$42</f>
        <v>4.211816393185224E-4</v>
      </c>
    </row>
    <row r="189" spans="2:21">
      <c r="B189" s="76" t="s">
        <v>737</v>
      </c>
      <c r="C189" s="73" t="s">
        <v>738</v>
      </c>
      <c r="D189" s="86" t="s">
        <v>115</v>
      </c>
      <c r="E189" s="86" t="s">
        <v>307</v>
      </c>
      <c r="F189" s="73" t="s">
        <v>581</v>
      </c>
      <c r="G189" s="86" t="s">
        <v>423</v>
      </c>
      <c r="H189" s="73" t="s">
        <v>480</v>
      </c>
      <c r="I189" s="73" t="s">
        <v>311</v>
      </c>
      <c r="J189" s="73"/>
      <c r="K189" s="83">
        <v>3.1500000000777764</v>
      </c>
      <c r="L189" s="86" t="s">
        <v>128</v>
      </c>
      <c r="M189" s="87">
        <v>3.85E-2</v>
      </c>
      <c r="N189" s="87">
        <v>1.0800000000266662E-2</v>
      </c>
      <c r="O189" s="83">
        <v>8205.0650019999994</v>
      </c>
      <c r="P189" s="85">
        <v>109.69</v>
      </c>
      <c r="Q189" s="73"/>
      <c r="R189" s="83">
        <v>9.0001355220000026</v>
      </c>
      <c r="S189" s="84">
        <v>2.0572786473468709E-5</v>
      </c>
      <c r="T189" s="84">
        <f t="shared" si="5"/>
        <v>3.8936316111751223E-4</v>
      </c>
      <c r="U189" s="84">
        <f>R189/'סכום נכסי הקרן'!$C$42</f>
        <v>1.2243903214877684E-4</v>
      </c>
    </row>
    <row r="190" spans="2:21">
      <c r="B190" s="76" t="s">
        <v>739</v>
      </c>
      <c r="C190" s="73" t="s">
        <v>740</v>
      </c>
      <c r="D190" s="86" t="s">
        <v>115</v>
      </c>
      <c r="E190" s="86" t="s">
        <v>307</v>
      </c>
      <c r="F190" s="73" t="s">
        <v>581</v>
      </c>
      <c r="G190" s="86" t="s">
        <v>423</v>
      </c>
      <c r="H190" s="73" t="s">
        <v>484</v>
      </c>
      <c r="I190" s="73" t="s">
        <v>126</v>
      </c>
      <c r="J190" s="73"/>
      <c r="K190" s="83">
        <v>4.4799999999984896</v>
      </c>
      <c r="L190" s="86" t="s">
        <v>128</v>
      </c>
      <c r="M190" s="87">
        <v>3.61E-2</v>
      </c>
      <c r="N190" s="87">
        <v>1.27999999999849E-2</v>
      </c>
      <c r="O190" s="83">
        <v>118776.17122600002</v>
      </c>
      <c r="P190" s="85">
        <v>111.5</v>
      </c>
      <c r="Q190" s="73"/>
      <c r="R190" s="83">
        <v>132.43542696500003</v>
      </c>
      <c r="S190" s="84">
        <v>1.5475722635309449E-4</v>
      </c>
      <c r="T190" s="84">
        <f t="shared" si="5"/>
        <v>5.7294111139763147E-3</v>
      </c>
      <c r="U190" s="84">
        <f>R190/'סכום נכסי הקרן'!$C$42</f>
        <v>1.8016690371125974E-3</v>
      </c>
    </row>
    <row r="191" spans="2:21">
      <c r="B191" s="76" t="s">
        <v>741</v>
      </c>
      <c r="C191" s="73" t="s">
        <v>742</v>
      </c>
      <c r="D191" s="86" t="s">
        <v>115</v>
      </c>
      <c r="E191" s="86" t="s">
        <v>307</v>
      </c>
      <c r="F191" s="73" t="s">
        <v>581</v>
      </c>
      <c r="G191" s="86" t="s">
        <v>423</v>
      </c>
      <c r="H191" s="73" t="s">
        <v>484</v>
      </c>
      <c r="I191" s="73" t="s">
        <v>126</v>
      </c>
      <c r="J191" s="73"/>
      <c r="K191" s="83">
        <v>5.4400000000035194</v>
      </c>
      <c r="L191" s="86" t="s">
        <v>128</v>
      </c>
      <c r="M191" s="87">
        <v>3.3000000000000002E-2</v>
      </c>
      <c r="N191" s="87">
        <v>1.5400000000013197E-2</v>
      </c>
      <c r="O191" s="83">
        <v>41253.436351000004</v>
      </c>
      <c r="P191" s="85">
        <v>110.21</v>
      </c>
      <c r="Q191" s="73"/>
      <c r="R191" s="83">
        <v>45.465412211000007</v>
      </c>
      <c r="S191" s="84">
        <v>1.3378986638667726E-4</v>
      </c>
      <c r="T191" s="84">
        <f t="shared" si="5"/>
        <v>1.966921117655777E-3</v>
      </c>
      <c r="U191" s="84">
        <f>R191/'סכום נכסי הקרן'!$C$42</f>
        <v>6.1851747162613665E-4</v>
      </c>
    </row>
    <row r="192" spans="2:21">
      <c r="B192" s="76" t="s">
        <v>743</v>
      </c>
      <c r="C192" s="73" t="s">
        <v>744</v>
      </c>
      <c r="D192" s="86" t="s">
        <v>115</v>
      </c>
      <c r="E192" s="86" t="s">
        <v>307</v>
      </c>
      <c r="F192" s="73" t="s">
        <v>581</v>
      </c>
      <c r="G192" s="86" t="s">
        <v>423</v>
      </c>
      <c r="H192" s="73" t="s">
        <v>484</v>
      </c>
      <c r="I192" s="73" t="s">
        <v>126</v>
      </c>
      <c r="J192" s="73"/>
      <c r="K192" s="83">
        <v>7.6900000000164246</v>
      </c>
      <c r="L192" s="86" t="s">
        <v>128</v>
      </c>
      <c r="M192" s="87">
        <v>2.6200000000000001E-2</v>
      </c>
      <c r="N192" s="87">
        <v>1.9100000000009474E-2</v>
      </c>
      <c r="O192" s="83">
        <v>118570.74571600002</v>
      </c>
      <c r="P192" s="85">
        <v>106.8</v>
      </c>
      <c r="Q192" s="73"/>
      <c r="R192" s="83">
        <v>126.63355246800002</v>
      </c>
      <c r="S192" s="84">
        <v>1.4821343214500003E-4</v>
      </c>
      <c r="T192" s="84">
        <f t="shared" si="5"/>
        <v>5.4784108719202924E-3</v>
      </c>
      <c r="U192" s="84">
        <f>R192/'סכום נכסי הקרן'!$C$42</f>
        <v>1.7227395702923583E-3</v>
      </c>
    </row>
    <row r="193" spans="2:21">
      <c r="B193" s="76" t="s">
        <v>745</v>
      </c>
      <c r="C193" s="73" t="s">
        <v>746</v>
      </c>
      <c r="D193" s="86" t="s">
        <v>115</v>
      </c>
      <c r="E193" s="86" t="s">
        <v>307</v>
      </c>
      <c r="F193" s="73" t="s">
        <v>587</v>
      </c>
      <c r="G193" s="86" t="s">
        <v>124</v>
      </c>
      <c r="H193" s="73" t="s">
        <v>480</v>
      </c>
      <c r="I193" s="73" t="s">
        <v>311</v>
      </c>
      <c r="J193" s="73"/>
      <c r="K193" s="83">
        <v>2.8499999995059873</v>
      </c>
      <c r="L193" s="86" t="s">
        <v>128</v>
      </c>
      <c r="M193" s="87">
        <v>2.7000000000000003E-2</v>
      </c>
      <c r="N193" s="87">
        <v>2.039999999802395E-2</v>
      </c>
      <c r="O193" s="83">
        <v>1587.6398050000003</v>
      </c>
      <c r="P193" s="85">
        <v>102</v>
      </c>
      <c r="Q193" s="73"/>
      <c r="R193" s="83">
        <v>1.6193926080000005</v>
      </c>
      <c r="S193" s="84">
        <v>9.738097532096981E-6</v>
      </c>
      <c r="T193" s="84">
        <f t="shared" si="5"/>
        <v>7.0058036726217688E-5</v>
      </c>
      <c r="U193" s="84">
        <f>R193/'סכום נכסי הקרן'!$C$42</f>
        <v>2.2030430887149878E-5</v>
      </c>
    </row>
    <row r="194" spans="2:21">
      <c r="B194" s="76" t="s">
        <v>747</v>
      </c>
      <c r="C194" s="73" t="s">
        <v>748</v>
      </c>
      <c r="D194" s="86" t="s">
        <v>115</v>
      </c>
      <c r="E194" s="86" t="s">
        <v>307</v>
      </c>
      <c r="F194" s="73" t="s">
        <v>749</v>
      </c>
      <c r="G194" s="86" t="s">
        <v>655</v>
      </c>
      <c r="H194" s="73" t="s">
        <v>593</v>
      </c>
      <c r="I194" s="73" t="s">
        <v>126</v>
      </c>
      <c r="J194" s="73"/>
      <c r="K194" s="83">
        <v>3.0899999999684402</v>
      </c>
      <c r="L194" s="86" t="s">
        <v>128</v>
      </c>
      <c r="M194" s="87">
        <v>3.7499999999999999E-2</v>
      </c>
      <c r="N194" s="87">
        <v>1.1099999999344532E-2</v>
      </c>
      <c r="O194" s="83">
        <v>7537.4392560000006</v>
      </c>
      <c r="P194" s="85">
        <v>109.3</v>
      </c>
      <c r="Q194" s="73"/>
      <c r="R194" s="83">
        <v>8.238421114000003</v>
      </c>
      <c r="S194" s="84">
        <v>1.9068962769596198E-5</v>
      </c>
      <c r="T194" s="84">
        <f t="shared" si="5"/>
        <v>3.5640993179750219E-4</v>
      </c>
      <c r="U194" s="84">
        <f>R194/'סכום נכסי הקרן'!$C$42</f>
        <v>1.1207656875460638E-4</v>
      </c>
    </row>
    <row r="195" spans="2:21">
      <c r="B195" s="76" t="s">
        <v>750</v>
      </c>
      <c r="C195" s="73" t="s">
        <v>751</v>
      </c>
      <c r="D195" s="86" t="s">
        <v>115</v>
      </c>
      <c r="E195" s="86" t="s">
        <v>307</v>
      </c>
      <c r="F195" s="73" t="s">
        <v>749</v>
      </c>
      <c r="G195" s="86" t="s">
        <v>655</v>
      </c>
      <c r="H195" s="73" t="s">
        <v>752</v>
      </c>
      <c r="I195" s="73" t="s">
        <v>311</v>
      </c>
      <c r="J195" s="73"/>
      <c r="K195" s="83">
        <v>5.6700000000182946</v>
      </c>
      <c r="L195" s="86" t="s">
        <v>128</v>
      </c>
      <c r="M195" s="87">
        <v>3.7499999999999999E-2</v>
      </c>
      <c r="N195" s="87">
        <v>1.620000000005227E-2</v>
      </c>
      <c r="O195" s="83">
        <v>43841.226308000005</v>
      </c>
      <c r="P195" s="85">
        <v>113.46</v>
      </c>
      <c r="Q195" s="73"/>
      <c r="R195" s="83">
        <v>49.742256827000006</v>
      </c>
      <c r="S195" s="84">
        <v>1.1848980083243244E-4</v>
      </c>
      <c r="T195" s="84">
        <f t="shared" si="5"/>
        <v>2.1519456359225999E-3</v>
      </c>
      <c r="U195" s="84">
        <f>R195/'סכום נכסי הקרן'!$C$42</f>
        <v>6.7670023055834674E-4</v>
      </c>
    </row>
    <row r="196" spans="2:21">
      <c r="B196" s="76" t="s">
        <v>753</v>
      </c>
      <c r="C196" s="73" t="s">
        <v>754</v>
      </c>
      <c r="D196" s="86" t="s">
        <v>115</v>
      </c>
      <c r="E196" s="86" t="s">
        <v>307</v>
      </c>
      <c r="F196" s="73" t="s">
        <v>755</v>
      </c>
      <c r="G196" s="86" t="s">
        <v>602</v>
      </c>
      <c r="H196" s="73" t="s">
        <v>593</v>
      </c>
      <c r="I196" s="73" t="s">
        <v>126</v>
      </c>
      <c r="J196" s="73"/>
      <c r="K196" s="83">
        <v>5.1099999999844936</v>
      </c>
      <c r="L196" s="86" t="s">
        <v>128</v>
      </c>
      <c r="M196" s="87">
        <v>2.58E-2</v>
      </c>
      <c r="N196" s="87">
        <v>2.3399999999884999E-2</v>
      </c>
      <c r="O196" s="83">
        <v>56547.646552000006</v>
      </c>
      <c r="P196" s="85">
        <v>101.49</v>
      </c>
      <c r="Q196" s="73"/>
      <c r="R196" s="83">
        <v>57.390209199000005</v>
      </c>
      <c r="S196" s="84">
        <v>2.6927450739047622E-4</v>
      </c>
      <c r="T196" s="84">
        <f t="shared" si="5"/>
        <v>2.4828107550487577E-3</v>
      </c>
      <c r="U196" s="84">
        <f>R196/'סכום נכסי הקרן'!$C$42</f>
        <v>7.8074398457279013E-4</v>
      </c>
    </row>
    <row r="197" spans="2:21">
      <c r="B197" s="76" t="s">
        <v>756</v>
      </c>
      <c r="C197" s="73" t="s">
        <v>757</v>
      </c>
      <c r="D197" s="86" t="s">
        <v>115</v>
      </c>
      <c r="E197" s="86" t="s">
        <v>307</v>
      </c>
      <c r="F197" s="73" t="s">
        <v>758</v>
      </c>
      <c r="G197" s="86" t="s">
        <v>123</v>
      </c>
      <c r="H197" s="73" t="s">
        <v>752</v>
      </c>
      <c r="I197" s="73" t="s">
        <v>311</v>
      </c>
      <c r="J197" s="73"/>
      <c r="K197" s="83">
        <v>1.439999999668754</v>
      </c>
      <c r="L197" s="86" t="s">
        <v>128</v>
      </c>
      <c r="M197" s="87">
        <v>3.4000000000000002E-2</v>
      </c>
      <c r="N197" s="87">
        <v>2.6799999994163763E-2</v>
      </c>
      <c r="O197" s="83">
        <v>2497.1758560000003</v>
      </c>
      <c r="P197" s="85">
        <v>101.55</v>
      </c>
      <c r="Q197" s="73"/>
      <c r="R197" s="83">
        <v>2.5358820110000004</v>
      </c>
      <c r="S197" s="84">
        <v>5.9444449399783441E-6</v>
      </c>
      <c r="T197" s="84">
        <f t="shared" si="5"/>
        <v>1.0970712981048308E-4</v>
      </c>
      <c r="U197" s="84">
        <f>R197/'סכום נכסי הקרן'!$C$42</f>
        <v>3.4498473752019338E-5</v>
      </c>
    </row>
    <row r="198" spans="2:21">
      <c r="B198" s="76" t="s">
        <v>759</v>
      </c>
      <c r="C198" s="73" t="s">
        <v>760</v>
      </c>
      <c r="D198" s="86" t="s">
        <v>115</v>
      </c>
      <c r="E198" s="86" t="s">
        <v>307</v>
      </c>
      <c r="F198" s="73" t="s">
        <v>761</v>
      </c>
      <c r="G198" s="86" t="s">
        <v>124</v>
      </c>
      <c r="H198" s="73" t="s">
        <v>752</v>
      </c>
      <c r="I198" s="73" t="s">
        <v>311</v>
      </c>
      <c r="J198" s="73"/>
      <c r="K198" s="83">
        <v>2.179999999950772</v>
      </c>
      <c r="L198" s="86" t="s">
        <v>128</v>
      </c>
      <c r="M198" s="87">
        <v>2.9500000000000002E-2</v>
      </c>
      <c r="N198" s="87">
        <v>1.3799999999644468E-2</v>
      </c>
      <c r="O198" s="83">
        <v>28072.888242000005</v>
      </c>
      <c r="P198" s="85">
        <v>104.2</v>
      </c>
      <c r="Q198" s="73"/>
      <c r="R198" s="83">
        <v>29.251949558000007</v>
      </c>
      <c r="S198" s="84">
        <v>1.7445323156089958E-4</v>
      </c>
      <c r="T198" s="84">
        <f t="shared" si="5"/>
        <v>1.2654955606959464E-3</v>
      </c>
      <c r="U198" s="84">
        <f>R198/'סכום נכסי הקרן'!$C$42</f>
        <v>3.9794738463565558E-4</v>
      </c>
    </row>
    <row r="199" spans="2:21">
      <c r="B199" s="76" t="s">
        <v>762</v>
      </c>
      <c r="C199" s="73" t="s">
        <v>763</v>
      </c>
      <c r="D199" s="86" t="s">
        <v>115</v>
      </c>
      <c r="E199" s="86" t="s">
        <v>307</v>
      </c>
      <c r="F199" s="73" t="s">
        <v>560</v>
      </c>
      <c r="G199" s="86" t="s">
        <v>423</v>
      </c>
      <c r="H199" s="73" t="s">
        <v>593</v>
      </c>
      <c r="I199" s="73" t="s">
        <v>126</v>
      </c>
      <c r="J199" s="73"/>
      <c r="K199" s="83">
        <v>7.649999999965619</v>
      </c>
      <c r="L199" s="86" t="s">
        <v>128</v>
      </c>
      <c r="M199" s="87">
        <v>3.4300000000000004E-2</v>
      </c>
      <c r="N199" s="87">
        <v>2.0199999999900853E-2</v>
      </c>
      <c r="O199" s="83">
        <v>55748.832240000011</v>
      </c>
      <c r="P199" s="85">
        <v>112.17</v>
      </c>
      <c r="Q199" s="73"/>
      <c r="R199" s="83">
        <v>62.533465131000014</v>
      </c>
      <c r="S199" s="84">
        <v>2.1958733354340637E-4</v>
      </c>
      <c r="T199" s="84">
        <f t="shared" si="5"/>
        <v>2.705317892105168E-3</v>
      </c>
      <c r="U199" s="84">
        <f>R199/'סכום נכסי הקרן'!$C$42</f>
        <v>8.5071351746129019E-4</v>
      </c>
    </row>
    <row r="200" spans="2:21">
      <c r="B200" s="76" t="s">
        <v>764</v>
      </c>
      <c r="C200" s="73" t="s">
        <v>765</v>
      </c>
      <c r="D200" s="86" t="s">
        <v>115</v>
      </c>
      <c r="E200" s="86" t="s">
        <v>307</v>
      </c>
      <c r="F200" s="73" t="s">
        <v>766</v>
      </c>
      <c r="G200" s="86" t="s">
        <v>613</v>
      </c>
      <c r="H200" s="73" t="s">
        <v>752</v>
      </c>
      <c r="I200" s="73" t="s">
        <v>311</v>
      </c>
      <c r="J200" s="73"/>
      <c r="K200" s="83">
        <v>3.6900000000265893</v>
      </c>
      <c r="L200" s="86" t="s">
        <v>128</v>
      </c>
      <c r="M200" s="87">
        <v>3.9E-2</v>
      </c>
      <c r="N200" s="87">
        <v>4.300000000032058E-2</v>
      </c>
      <c r="O200" s="83">
        <v>53034.705282000017</v>
      </c>
      <c r="P200" s="85">
        <v>99.99</v>
      </c>
      <c r="Q200" s="73"/>
      <c r="R200" s="83">
        <v>53.029401811000007</v>
      </c>
      <c r="S200" s="84">
        <v>1.2600609489890475E-4</v>
      </c>
      <c r="T200" s="84">
        <f t="shared" si="5"/>
        <v>2.2941538458871313E-3</v>
      </c>
      <c r="U200" s="84">
        <f>R200/'סכום נכסי הקרן'!$C$42</f>
        <v>7.2141898500263863E-4</v>
      </c>
    </row>
    <row r="201" spans="2:21">
      <c r="B201" s="76" t="s">
        <v>767</v>
      </c>
      <c r="C201" s="73" t="s">
        <v>768</v>
      </c>
      <c r="D201" s="86" t="s">
        <v>115</v>
      </c>
      <c r="E201" s="86" t="s">
        <v>307</v>
      </c>
      <c r="F201" s="73" t="s">
        <v>769</v>
      </c>
      <c r="G201" s="86" t="s">
        <v>152</v>
      </c>
      <c r="H201" s="73" t="s">
        <v>752</v>
      </c>
      <c r="I201" s="73" t="s">
        <v>311</v>
      </c>
      <c r="J201" s="73"/>
      <c r="K201" s="83">
        <v>0.73999999999047827</v>
      </c>
      <c r="L201" s="86" t="s">
        <v>128</v>
      </c>
      <c r="M201" s="87">
        <v>1.24E-2</v>
      </c>
      <c r="N201" s="87">
        <v>7.3000000001341723E-3</v>
      </c>
      <c r="O201" s="83">
        <v>23015.078845</v>
      </c>
      <c r="P201" s="85">
        <v>100.39</v>
      </c>
      <c r="Q201" s="73"/>
      <c r="R201" s="83">
        <v>23.104837653000001</v>
      </c>
      <c r="S201" s="84">
        <v>1.0535299814425553E-4</v>
      </c>
      <c r="T201" s="84">
        <f t="shared" si="5"/>
        <v>9.9955968481682165E-4</v>
      </c>
      <c r="U201" s="84">
        <f>R201/'סכום נכסי הקרן'!$C$42</f>
        <v>3.1432126252686624E-4</v>
      </c>
    </row>
    <row r="202" spans="2:21">
      <c r="B202" s="76" t="s">
        <v>770</v>
      </c>
      <c r="C202" s="73" t="s">
        <v>771</v>
      </c>
      <c r="D202" s="86" t="s">
        <v>115</v>
      </c>
      <c r="E202" s="86" t="s">
        <v>307</v>
      </c>
      <c r="F202" s="73" t="s">
        <v>769</v>
      </c>
      <c r="G202" s="86" t="s">
        <v>152</v>
      </c>
      <c r="H202" s="73" t="s">
        <v>752</v>
      </c>
      <c r="I202" s="73" t="s">
        <v>311</v>
      </c>
      <c r="J202" s="73"/>
      <c r="K202" s="83">
        <v>2.1799999999950765</v>
      </c>
      <c r="L202" s="86" t="s">
        <v>128</v>
      </c>
      <c r="M202" s="87">
        <v>2.1600000000000001E-2</v>
      </c>
      <c r="N202" s="87">
        <v>1.1199999999967175E-2</v>
      </c>
      <c r="O202" s="83">
        <v>59239.099005000004</v>
      </c>
      <c r="P202" s="85">
        <v>102.86</v>
      </c>
      <c r="Q202" s="73"/>
      <c r="R202" s="83">
        <v>60.933334285000008</v>
      </c>
      <c r="S202" s="84">
        <v>1.1579048660353182E-4</v>
      </c>
      <c r="T202" s="84">
        <f t="shared" si="5"/>
        <v>2.6360931562245519E-3</v>
      </c>
      <c r="U202" s="84">
        <f>R202/'סכום נכסי הקרן'!$C$42</f>
        <v>8.2894512612798857E-4</v>
      </c>
    </row>
    <row r="203" spans="2:21">
      <c r="B203" s="76" t="s">
        <v>772</v>
      </c>
      <c r="C203" s="73" t="s">
        <v>773</v>
      </c>
      <c r="D203" s="86" t="s">
        <v>115</v>
      </c>
      <c r="E203" s="86" t="s">
        <v>307</v>
      </c>
      <c r="F203" s="73" t="s">
        <v>769</v>
      </c>
      <c r="G203" s="86" t="s">
        <v>152</v>
      </c>
      <c r="H203" s="73" t="s">
        <v>752</v>
      </c>
      <c r="I203" s="73" t="s">
        <v>311</v>
      </c>
      <c r="J203" s="73"/>
      <c r="K203" s="83">
        <v>4.7200000000242159</v>
      </c>
      <c r="L203" s="86" t="s">
        <v>128</v>
      </c>
      <c r="M203" s="87">
        <v>0.04</v>
      </c>
      <c r="N203" s="87">
        <v>1.8600000000121079E-2</v>
      </c>
      <c r="O203" s="83">
        <v>86010.054999999993</v>
      </c>
      <c r="P203" s="85">
        <v>111.39</v>
      </c>
      <c r="Q203" s="73"/>
      <c r="R203" s="83">
        <v>95.806597394000008</v>
      </c>
      <c r="S203" s="84">
        <v>1.1285569333712273E-4</v>
      </c>
      <c r="T203" s="84">
        <f t="shared" si="5"/>
        <v>4.1447775454109036E-3</v>
      </c>
      <c r="U203" s="84">
        <f>R203/'סכום נכסי הקרן'!$C$42</f>
        <v>1.3033656026306317E-3</v>
      </c>
    </row>
    <row r="204" spans="2:21">
      <c r="B204" s="76" t="s">
        <v>774</v>
      </c>
      <c r="C204" s="73" t="s">
        <v>775</v>
      </c>
      <c r="D204" s="86" t="s">
        <v>115</v>
      </c>
      <c r="E204" s="86" t="s">
        <v>307</v>
      </c>
      <c r="F204" s="73" t="s">
        <v>776</v>
      </c>
      <c r="G204" s="86" t="s">
        <v>123</v>
      </c>
      <c r="H204" s="73" t="s">
        <v>593</v>
      </c>
      <c r="I204" s="73" t="s">
        <v>126</v>
      </c>
      <c r="J204" s="73"/>
      <c r="K204" s="83">
        <v>3.0299999999848257</v>
      </c>
      <c r="L204" s="86" t="s">
        <v>128</v>
      </c>
      <c r="M204" s="87">
        <v>0.03</v>
      </c>
      <c r="N204" s="87">
        <v>2.0799999999928126E-2</v>
      </c>
      <c r="O204" s="83">
        <v>48591.12739500001</v>
      </c>
      <c r="P204" s="85">
        <v>103.08</v>
      </c>
      <c r="Q204" s="73"/>
      <c r="R204" s="83">
        <v>50.087732492000008</v>
      </c>
      <c r="S204" s="84">
        <v>1.3035074130804191E-4</v>
      </c>
      <c r="T204" s="84">
        <f t="shared" si="5"/>
        <v>2.1668915772014579E-3</v>
      </c>
      <c r="U204" s="84">
        <f>R204/'סכום נכסי הקרן'!$C$42</f>
        <v>6.814001271265882E-4</v>
      </c>
    </row>
    <row r="205" spans="2:21">
      <c r="B205" s="76" t="s">
        <v>777</v>
      </c>
      <c r="C205" s="73" t="s">
        <v>778</v>
      </c>
      <c r="D205" s="86" t="s">
        <v>115</v>
      </c>
      <c r="E205" s="86" t="s">
        <v>307</v>
      </c>
      <c r="F205" s="73" t="s">
        <v>776</v>
      </c>
      <c r="G205" s="86" t="s">
        <v>123</v>
      </c>
      <c r="H205" s="73" t="s">
        <v>593</v>
      </c>
      <c r="I205" s="73" t="s">
        <v>126</v>
      </c>
      <c r="J205" s="73"/>
      <c r="K205" s="83">
        <v>4.0500000000197538</v>
      </c>
      <c r="L205" s="86" t="s">
        <v>128</v>
      </c>
      <c r="M205" s="87">
        <v>2.5499999999999998E-2</v>
      </c>
      <c r="N205" s="87">
        <v>2.1900000000092176E-2</v>
      </c>
      <c r="O205" s="83">
        <v>59740.207039000008</v>
      </c>
      <c r="P205" s="85">
        <v>101.69</v>
      </c>
      <c r="Q205" s="73"/>
      <c r="R205" s="83">
        <v>60.74981677600001</v>
      </c>
      <c r="S205" s="84">
        <v>2.2199629322100774E-4</v>
      </c>
      <c r="T205" s="84">
        <f t="shared" si="5"/>
        <v>2.6281538360609846E-3</v>
      </c>
      <c r="U205" s="84">
        <f>R205/'סכום נכסי הקרן'!$C$42</f>
        <v>8.2644852970125825E-4</v>
      </c>
    </row>
    <row r="206" spans="2:21">
      <c r="B206" s="76" t="s">
        <v>779</v>
      </c>
      <c r="C206" s="73" t="s">
        <v>780</v>
      </c>
      <c r="D206" s="86" t="s">
        <v>115</v>
      </c>
      <c r="E206" s="86" t="s">
        <v>307</v>
      </c>
      <c r="F206" s="73" t="s">
        <v>781</v>
      </c>
      <c r="G206" s="86" t="s">
        <v>782</v>
      </c>
      <c r="H206" s="73" t="s">
        <v>752</v>
      </c>
      <c r="I206" s="73" t="s">
        <v>311</v>
      </c>
      <c r="J206" s="73"/>
      <c r="K206" s="83">
        <v>4.9400000000050053</v>
      </c>
      <c r="L206" s="86" t="s">
        <v>128</v>
      </c>
      <c r="M206" s="87">
        <v>2.6200000000000001E-2</v>
      </c>
      <c r="N206" s="87">
        <v>1.4800000000041223E-2</v>
      </c>
      <c r="O206" s="83">
        <v>63850.158251000008</v>
      </c>
      <c r="P206" s="85">
        <v>106.38</v>
      </c>
      <c r="Q206" s="73"/>
      <c r="R206" s="83">
        <v>67.923797639000014</v>
      </c>
      <c r="S206" s="84">
        <v>8.9453501405561817E-5</v>
      </c>
      <c r="T206" s="84">
        <f t="shared" si="5"/>
        <v>2.93851403672533E-3</v>
      </c>
      <c r="U206" s="84">
        <f>R206/'סכום נכסי הקרן'!$C$42</f>
        <v>9.2404431271724289E-4</v>
      </c>
    </row>
    <row r="207" spans="2:21">
      <c r="B207" s="76" t="s">
        <v>783</v>
      </c>
      <c r="C207" s="73" t="s">
        <v>784</v>
      </c>
      <c r="D207" s="86" t="s">
        <v>115</v>
      </c>
      <c r="E207" s="86" t="s">
        <v>307</v>
      </c>
      <c r="F207" s="73" t="s">
        <v>781</v>
      </c>
      <c r="G207" s="86" t="s">
        <v>782</v>
      </c>
      <c r="H207" s="73" t="s">
        <v>752</v>
      </c>
      <c r="I207" s="73" t="s">
        <v>311</v>
      </c>
      <c r="J207" s="73"/>
      <c r="K207" s="83">
        <v>2.900000000028979</v>
      </c>
      <c r="L207" s="86" t="s">
        <v>128</v>
      </c>
      <c r="M207" s="87">
        <v>3.3500000000000002E-2</v>
      </c>
      <c r="N207" s="87">
        <v>8.7000000001231596E-3</v>
      </c>
      <c r="O207" s="83">
        <v>21349.294804000001</v>
      </c>
      <c r="P207" s="85">
        <v>107.3</v>
      </c>
      <c r="Q207" s="83">
        <v>4.6989798020000002</v>
      </c>
      <c r="R207" s="83">
        <v>27.606773118</v>
      </c>
      <c r="S207" s="84">
        <v>7.4564021159185772E-5</v>
      </c>
      <c r="T207" s="84">
        <f t="shared" si="5"/>
        <v>1.1943220658403812E-3</v>
      </c>
      <c r="U207" s="84">
        <f>R207/'סכום נכסי הקרן'!$C$42</f>
        <v>3.7556618709310916E-4</v>
      </c>
    </row>
    <row r="208" spans="2:21">
      <c r="B208" s="76" t="s">
        <v>785</v>
      </c>
      <c r="C208" s="73" t="s">
        <v>786</v>
      </c>
      <c r="D208" s="86" t="s">
        <v>115</v>
      </c>
      <c r="E208" s="86" t="s">
        <v>307</v>
      </c>
      <c r="F208" s="73" t="s">
        <v>601</v>
      </c>
      <c r="G208" s="86" t="s">
        <v>602</v>
      </c>
      <c r="H208" s="73" t="s">
        <v>603</v>
      </c>
      <c r="I208" s="73" t="s">
        <v>126</v>
      </c>
      <c r="J208" s="73"/>
      <c r="K208" s="83">
        <v>3.849999999964473</v>
      </c>
      <c r="L208" s="86" t="s">
        <v>128</v>
      </c>
      <c r="M208" s="87">
        <v>2.9500000000000002E-2</v>
      </c>
      <c r="N208" s="87">
        <v>2.2799999999756394E-2</v>
      </c>
      <c r="O208" s="83">
        <v>47653.191946000006</v>
      </c>
      <c r="P208" s="85">
        <v>103.37</v>
      </c>
      <c r="Q208" s="73"/>
      <c r="R208" s="83">
        <v>49.259104515000004</v>
      </c>
      <c r="S208" s="84">
        <v>1.5013135044894616E-4</v>
      </c>
      <c r="T208" s="84">
        <f t="shared" si="5"/>
        <v>2.1310435382773246E-3</v>
      </c>
      <c r="U208" s="84">
        <f>R208/'סכום נכסי הקרן'!$C$42</f>
        <v>6.7012736270351053E-4</v>
      </c>
    </row>
    <row r="209" spans="2:21">
      <c r="B209" s="76" t="s">
        <v>787</v>
      </c>
      <c r="C209" s="73" t="s">
        <v>788</v>
      </c>
      <c r="D209" s="86" t="s">
        <v>115</v>
      </c>
      <c r="E209" s="86" t="s">
        <v>307</v>
      </c>
      <c r="F209" s="73" t="s">
        <v>789</v>
      </c>
      <c r="G209" s="86" t="s">
        <v>423</v>
      </c>
      <c r="H209" s="73" t="s">
        <v>603</v>
      </c>
      <c r="I209" s="73" t="s">
        <v>126</v>
      </c>
      <c r="J209" s="73"/>
      <c r="K209" s="83">
        <v>1.7300000022559781</v>
      </c>
      <c r="L209" s="86" t="s">
        <v>128</v>
      </c>
      <c r="M209" s="87">
        <v>4.3499999999999997E-2</v>
      </c>
      <c r="N209" s="87">
        <v>1.1500000032228262E-2</v>
      </c>
      <c r="O209" s="83">
        <v>116.46304700000002</v>
      </c>
      <c r="P209" s="85">
        <v>106.57</v>
      </c>
      <c r="Q209" s="73"/>
      <c r="R209" s="83">
        <v>0.12411466400000003</v>
      </c>
      <c r="S209" s="84">
        <v>6.7407348864129659E-7</v>
      </c>
      <c r="T209" s="84">
        <f t="shared" si="5"/>
        <v>5.3694389154419102E-6</v>
      </c>
      <c r="U209" s="84">
        <f>R209/'סכום נכסי הקרן'!$C$42</f>
        <v>1.6884722789433832E-6</v>
      </c>
    </row>
    <row r="210" spans="2:21">
      <c r="B210" s="76" t="s">
        <v>790</v>
      </c>
      <c r="C210" s="73" t="s">
        <v>791</v>
      </c>
      <c r="D210" s="86" t="s">
        <v>115</v>
      </c>
      <c r="E210" s="86" t="s">
        <v>307</v>
      </c>
      <c r="F210" s="73" t="s">
        <v>789</v>
      </c>
      <c r="G210" s="86" t="s">
        <v>423</v>
      </c>
      <c r="H210" s="73" t="s">
        <v>603</v>
      </c>
      <c r="I210" s="73" t="s">
        <v>126</v>
      </c>
      <c r="J210" s="73"/>
      <c r="K210" s="83">
        <v>4.7199999999410069</v>
      </c>
      <c r="L210" s="86" t="s">
        <v>128</v>
      </c>
      <c r="M210" s="87">
        <v>3.27E-2</v>
      </c>
      <c r="N210" s="87">
        <v>1.9899999999673987E-2</v>
      </c>
      <c r="O210" s="83">
        <v>23968.271736000002</v>
      </c>
      <c r="P210" s="85">
        <v>107.5</v>
      </c>
      <c r="Q210" s="73"/>
      <c r="R210" s="83">
        <v>25.765892116000007</v>
      </c>
      <c r="S210" s="84">
        <v>7.594677871815915E-5</v>
      </c>
      <c r="T210" s="84">
        <f t="shared" si="5"/>
        <v>1.114682015484716E-3</v>
      </c>
      <c r="U210" s="84">
        <f>R210/'סכום נכסי הקרן'!$C$42</f>
        <v>3.5052259884546657E-4</v>
      </c>
    </row>
    <row r="211" spans="2:21">
      <c r="B211" s="76" t="s">
        <v>792</v>
      </c>
      <c r="C211" s="73" t="s">
        <v>793</v>
      </c>
      <c r="D211" s="86" t="s">
        <v>115</v>
      </c>
      <c r="E211" s="86" t="s">
        <v>307</v>
      </c>
      <c r="F211" s="73" t="s">
        <v>794</v>
      </c>
      <c r="G211" s="86" t="s">
        <v>124</v>
      </c>
      <c r="H211" s="73" t="s">
        <v>607</v>
      </c>
      <c r="I211" s="73" t="s">
        <v>311</v>
      </c>
      <c r="J211" s="73"/>
      <c r="K211" s="83">
        <v>0.61000000001279109</v>
      </c>
      <c r="L211" s="86" t="s">
        <v>128</v>
      </c>
      <c r="M211" s="87">
        <v>3.3000000000000002E-2</v>
      </c>
      <c r="N211" s="87">
        <v>7.3799999996048984E-2</v>
      </c>
      <c r="O211" s="83">
        <v>7173.1732740000007</v>
      </c>
      <c r="P211" s="85">
        <v>98.09</v>
      </c>
      <c r="Q211" s="73"/>
      <c r="R211" s="83">
        <v>7.0361654310000015</v>
      </c>
      <c r="S211" s="84">
        <v>3.9973452395209034E-5</v>
      </c>
      <c r="T211" s="84">
        <f t="shared" si="5"/>
        <v>3.0439804019207997E-4</v>
      </c>
      <c r="U211" s="84">
        <f>R211/'סכום נכסי הקרן'!$C$42</f>
        <v>9.5720923679922478E-5</v>
      </c>
    </row>
    <row r="212" spans="2:21">
      <c r="B212" s="76" t="s">
        <v>795</v>
      </c>
      <c r="C212" s="73" t="s">
        <v>796</v>
      </c>
      <c r="D212" s="86" t="s">
        <v>115</v>
      </c>
      <c r="E212" s="86" t="s">
        <v>307</v>
      </c>
      <c r="F212" s="73" t="s">
        <v>606</v>
      </c>
      <c r="G212" s="86" t="s">
        <v>124</v>
      </c>
      <c r="H212" s="73" t="s">
        <v>607</v>
      </c>
      <c r="I212" s="73" t="s">
        <v>311</v>
      </c>
      <c r="J212" s="73"/>
      <c r="K212" s="83">
        <v>2.9300000000009425</v>
      </c>
      <c r="L212" s="86" t="s">
        <v>128</v>
      </c>
      <c r="M212" s="87">
        <v>2.7999999999999997E-2</v>
      </c>
      <c r="N212" s="87">
        <v>6.1800000000009424E-2</v>
      </c>
      <c r="O212" s="83">
        <v>46405.314610000009</v>
      </c>
      <c r="P212" s="85">
        <v>91.48</v>
      </c>
      <c r="Q212" s="73"/>
      <c r="R212" s="83">
        <v>42.451580772000007</v>
      </c>
      <c r="S212" s="84">
        <v>1.7433201569326884E-4</v>
      </c>
      <c r="T212" s="84">
        <f t="shared" si="5"/>
        <v>1.836536976961903E-3</v>
      </c>
      <c r="U212" s="84">
        <f>R212/'סכום נכסי הקרן'!$C$42</f>
        <v>5.7751691074028086E-4</v>
      </c>
    </row>
    <row r="213" spans="2:21">
      <c r="B213" s="76" t="s">
        <v>797</v>
      </c>
      <c r="C213" s="73" t="s">
        <v>798</v>
      </c>
      <c r="D213" s="86" t="s">
        <v>115</v>
      </c>
      <c r="E213" s="86" t="s">
        <v>307</v>
      </c>
      <c r="F213" s="73" t="s">
        <v>606</v>
      </c>
      <c r="G213" s="86" t="s">
        <v>124</v>
      </c>
      <c r="H213" s="73" t="s">
        <v>607</v>
      </c>
      <c r="I213" s="73" t="s">
        <v>311</v>
      </c>
      <c r="J213" s="73"/>
      <c r="K213" s="83">
        <v>0.40999999998113057</v>
      </c>
      <c r="L213" s="86" t="s">
        <v>128</v>
      </c>
      <c r="M213" s="87">
        <v>4.2999999999999997E-2</v>
      </c>
      <c r="N213" s="87">
        <v>7.2000000003483611E-2</v>
      </c>
      <c r="O213" s="83">
        <v>6940.097369000001</v>
      </c>
      <c r="P213" s="85">
        <v>99.27</v>
      </c>
      <c r="Q213" s="73"/>
      <c r="R213" s="83">
        <v>6.8894348930000007</v>
      </c>
      <c r="S213" s="84">
        <v>1.0445284146046565E-4</v>
      </c>
      <c r="T213" s="84">
        <f t="shared" si="5"/>
        <v>2.9805019509924769E-4</v>
      </c>
      <c r="U213" s="84">
        <f>R213/'סכום נכסי הקרן'!$C$42</f>
        <v>9.3724782064557428E-5</v>
      </c>
    </row>
    <row r="214" spans="2:21">
      <c r="B214" s="76" t="s">
        <v>799</v>
      </c>
      <c r="C214" s="73" t="s">
        <v>800</v>
      </c>
      <c r="D214" s="86" t="s">
        <v>115</v>
      </c>
      <c r="E214" s="86" t="s">
        <v>307</v>
      </c>
      <c r="F214" s="73" t="s">
        <v>606</v>
      </c>
      <c r="G214" s="86" t="s">
        <v>124</v>
      </c>
      <c r="H214" s="73" t="s">
        <v>607</v>
      </c>
      <c r="I214" s="73" t="s">
        <v>311</v>
      </c>
      <c r="J214" s="73"/>
      <c r="K214" s="83">
        <v>1.1100000000166426</v>
      </c>
      <c r="L214" s="86" t="s">
        <v>128</v>
      </c>
      <c r="M214" s="87">
        <v>4.2500000000000003E-2</v>
      </c>
      <c r="N214" s="87">
        <v>6.1399999999967786E-2</v>
      </c>
      <c r="O214" s="83">
        <v>18669.814145</v>
      </c>
      <c r="P214" s="85">
        <v>99.77</v>
      </c>
      <c r="Q214" s="73"/>
      <c r="R214" s="83">
        <v>18.626873779000004</v>
      </c>
      <c r="S214" s="84">
        <v>7.2825056647497167E-5</v>
      </c>
      <c r="T214" s="84">
        <f t="shared" si="5"/>
        <v>8.0583436089378703E-4</v>
      </c>
      <c r="U214" s="84">
        <f>R214/'סכום נכסי הקרן'!$C$42</f>
        <v>2.534024506501414E-4</v>
      </c>
    </row>
    <row r="215" spans="2:21">
      <c r="B215" s="76" t="s">
        <v>801</v>
      </c>
      <c r="C215" s="73" t="s">
        <v>802</v>
      </c>
      <c r="D215" s="86" t="s">
        <v>115</v>
      </c>
      <c r="E215" s="86" t="s">
        <v>307</v>
      </c>
      <c r="F215" s="73" t="s">
        <v>606</v>
      </c>
      <c r="G215" s="86" t="s">
        <v>124</v>
      </c>
      <c r="H215" s="73" t="s">
        <v>607</v>
      </c>
      <c r="I215" s="73" t="s">
        <v>311</v>
      </c>
      <c r="J215" s="73"/>
      <c r="K215" s="83">
        <v>1.0400000000031424</v>
      </c>
      <c r="L215" s="86" t="s">
        <v>128</v>
      </c>
      <c r="M215" s="87">
        <v>3.7000000000000005E-2</v>
      </c>
      <c r="N215" s="87">
        <v>5.0100000000204273E-2</v>
      </c>
      <c r="O215" s="83">
        <v>38085.545512000004</v>
      </c>
      <c r="P215" s="85">
        <v>100.26</v>
      </c>
      <c r="Q215" s="73"/>
      <c r="R215" s="83">
        <v>38.184569622000012</v>
      </c>
      <c r="S215" s="84">
        <v>1.936634063694522E-4</v>
      </c>
      <c r="T215" s="84">
        <f t="shared" si="5"/>
        <v>1.6519378733343534E-3</v>
      </c>
      <c r="U215" s="84">
        <f>R215/'סכום נכסי הקרן'!$C$42</f>
        <v>5.1946792757808717E-4</v>
      </c>
    </row>
    <row r="216" spans="2:21">
      <c r="B216" s="76" t="s">
        <v>803</v>
      </c>
      <c r="C216" s="73" t="s">
        <v>804</v>
      </c>
      <c r="D216" s="86" t="s">
        <v>115</v>
      </c>
      <c r="E216" s="86" t="s">
        <v>307</v>
      </c>
      <c r="F216" s="73" t="s">
        <v>805</v>
      </c>
      <c r="G216" s="86" t="s">
        <v>602</v>
      </c>
      <c r="H216" s="73" t="s">
        <v>603</v>
      </c>
      <c r="I216" s="73" t="s">
        <v>126</v>
      </c>
      <c r="J216" s="73"/>
      <c r="K216" s="83">
        <v>4.9599999999674464</v>
      </c>
      <c r="L216" s="86" t="s">
        <v>128</v>
      </c>
      <c r="M216" s="87">
        <v>2.4E-2</v>
      </c>
      <c r="N216" s="87">
        <v>2.1899999999881629E-2</v>
      </c>
      <c r="O216" s="83">
        <v>26742.789522000003</v>
      </c>
      <c r="P216" s="85">
        <v>101.09</v>
      </c>
      <c r="Q216" s="73"/>
      <c r="R216" s="83">
        <v>27.03428592800001</v>
      </c>
      <c r="S216" s="84">
        <v>9.2355367110552426E-5</v>
      </c>
      <c r="T216" s="84">
        <f t="shared" ref="T216:T232" si="6">R216/$R$11</f>
        <v>1.1695551696694507E-3</v>
      </c>
      <c r="U216" s="84">
        <f>R216/'סכום נכסי הקרן'!$C$42</f>
        <v>3.6777799576089736E-4</v>
      </c>
    </row>
    <row r="217" spans="2:21">
      <c r="B217" s="76" t="s">
        <v>806</v>
      </c>
      <c r="C217" s="73" t="s">
        <v>807</v>
      </c>
      <c r="D217" s="86" t="s">
        <v>115</v>
      </c>
      <c r="E217" s="86" t="s">
        <v>307</v>
      </c>
      <c r="F217" s="73" t="s">
        <v>626</v>
      </c>
      <c r="G217" s="86" t="s">
        <v>152</v>
      </c>
      <c r="H217" s="73" t="s">
        <v>607</v>
      </c>
      <c r="I217" s="73" t="s">
        <v>311</v>
      </c>
      <c r="J217" s="73"/>
      <c r="K217" s="83">
        <v>2.5999999999847558</v>
      </c>
      <c r="L217" s="86" t="s">
        <v>128</v>
      </c>
      <c r="M217" s="87">
        <v>4.1399999999999999E-2</v>
      </c>
      <c r="N217" s="87">
        <v>2.7799999999687484E-2</v>
      </c>
      <c r="O217" s="83">
        <v>25087.153907000004</v>
      </c>
      <c r="P217" s="85">
        <v>104.59</v>
      </c>
      <c r="Q217" s="73"/>
      <c r="R217" s="83">
        <v>26.238654269000001</v>
      </c>
      <c r="S217" s="84">
        <v>4.457506108346809E-5</v>
      </c>
      <c r="T217" s="84">
        <f t="shared" si="6"/>
        <v>1.1351346148815631E-3</v>
      </c>
      <c r="U217" s="84">
        <f>R217/'סכום נכסי הקרן'!$C$42</f>
        <v>3.5695411760520057E-4</v>
      </c>
    </row>
    <row r="218" spans="2:21">
      <c r="B218" s="76" t="s">
        <v>808</v>
      </c>
      <c r="C218" s="73" t="s">
        <v>809</v>
      </c>
      <c r="D218" s="86" t="s">
        <v>115</v>
      </c>
      <c r="E218" s="86" t="s">
        <v>307</v>
      </c>
      <c r="F218" s="73" t="s">
        <v>626</v>
      </c>
      <c r="G218" s="86" t="s">
        <v>152</v>
      </c>
      <c r="H218" s="73" t="s">
        <v>607</v>
      </c>
      <c r="I218" s="73" t="s">
        <v>311</v>
      </c>
      <c r="J218" s="73"/>
      <c r="K218" s="83">
        <v>4.5599999999913567</v>
      </c>
      <c r="L218" s="86" t="s">
        <v>128</v>
      </c>
      <c r="M218" s="87">
        <v>2.5000000000000001E-2</v>
      </c>
      <c r="N218" s="87">
        <v>4.1399999999936841E-2</v>
      </c>
      <c r="O218" s="83">
        <v>127070.05654800002</v>
      </c>
      <c r="P218" s="85">
        <v>94.7</v>
      </c>
      <c r="Q218" s="73"/>
      <c r="R218" s="83">
        <v>120.33534073400003</v>
      </c>
      <c r="S218" s="84">
        <v>1.5402830412771965E-4</v>
      </c>
      <c r="T218" s="84">
        <f t="shared" si="6"/>
        <v>5.2059381270218134E-3</v>
      </c>
      <c r="U218" s="84">
        <f>R218/'סכום נכסי הקרן'!$C$42</f>
        <v>1.6370578661564562E-3</v>
      </c>
    </row>
    <row r="219" spans="2:21">
      <c r="B219" s="76" t="s">
        <v>810</v>
      </c>
      <c r="C219" s="73" t="s">
        <v>811</v>
      </c>
      <c r="D219" s="86" t="s">
        <v>115</v>
      </c>
      <c r="E219" s="86" t="s">
        <v>307</v>
      </c>
      <c r="F219" s="73" t="s">
        <v>626</v>
      </c>
      <c r="G219" s="86" t="s">
        <v>152</v>
      </c>
      <c r="H219" s="73" t="s">
        <v>607</v>
      </c>
      <c r="I219" s="73" t="s">
        <v>311</v>
      </c>
      <c r="J219" s="73"/>
      <c r="K219" s="83">
        <v>3.2100000000113011</v>
      </c>
      <c r="L219" s="86" t="s">
        <v>128</v>
      </c>
      <c r="M219" s="87">
        <v>3.5499999999999997E-2</v>
      </c>
      <c r="N219" s="87">
        <v>3.6500000000154104E-2</v>
      </c>
      <c r="O219" s="83">
        <v>48367.885708000009</v>
      </c>
      <c r="P219" s="85">
        <v>100.62</v>
      </c>
      <c r="Q219" s="73"/>
      <c r="R219" s="83">
        <v>48.66776444500001</v>
      </c>
      <c r="S219" s="84">
        <v>6.8063005299493146E-5</v>
      </c>
      <c r="T219" s="84">
        <f t="shared" si="6"/>
        <v>2.1054610302819912E-3</v>
      </c>
      <c r="U219" s="84">
        <f>R219/'סכום נכסי הקרן'!$C$42</f>
        <v>6.6208269430217297E-4</v>
      </c>
    </row>
    <row r="220" spans="2:21">
      <c r="B220" s="76" t="s">
        <v>812</v>
      </c>
      <c r="C220" s="73" t="s">
        <v>813</v>
      </c>
      <c r="D220" s="86" t="s">
        <v>115</v>
      </c>
      <c r="E220" s="86" t="s">
        <v>307</v>
      </c>
      <c r="F220" s="73" t="s">
        <v>814</v>
      </c>
      <c r="G220" s="86" t="s">
        <v>613</v>
      </c>
      <c r="H220" s="73" t="s">
        <v>603</v>
      </c>
      <c r="I220" s="73" t="s">
        <v>126</v>
      </c>
      <c r="J220" s="73"/>
      <c r="K220" s="83">
        <v>4.1599999999414923</v>
      </c>
      <c r="L220" s="86" t="s">
        <v>128</v>
      </c>
      <c r="M220" s="87">
        <v>4.99E-2</v>
      </c>
      <c r="N220" s="87">
        <v>4.2299999999524614E-2</v>
      </c>
      <c r="O220" s="83">
        <v>26297.347974000004</v>
      </c>
      <c r="P220" s="85">
        <v>103.99</v>
      </c>
      <c r="Q220" s="73"/>
      <c r="R220" s="83">
        <v>27.346612910000005</v>
      </c>
      <c r="S220" s="84">
        <v>1.0518939189600001E-4</v>
      </c>
      <c r="T220" s="84">
        <f t="shared" si="6"/>
        <v>1.1830670352093136E-3</v>
      </c>
      <c r="U220" s="84">
        <f>R220/'סכום נכסי הקרן'!$C$42</f>
        <v>3.7202693326817728E-4</v>
      </c>
    </row>
    <row r="221" spans="2:21">
      <c r="B221" s="76" t="s">
        <v>815</v>
      </c>
      <c r="C221" s="73" t="s">
        <v>816</v>
      </c>
      <c r="D221" s="86" t="s">
        <v>115</v>
      </c>
      <c r="E221" s="86" t="s">
        <v>307</v>
      </c>
      <c r="F221" s="73" t="s">
        <v>776</v>
      </c>
      <c r="G221" s="86" t="s">
        <v>123</v>
      </c>
      <c r="H221" s="73" t="s">
        <v>603</v>
      </c>
      <c r="I221" s="73" t="s">
        <v>126</v>
      </c>
      <c r="J221" s="73"/>
      <c r="K221" s="83">
        <v>1.8799999999715755</v>
      </c>
      <c r="L221" s="86" t="s">
        <v>128</v>
      </c>
      <c r="M221" s="87">
        <v>2.6499999999999999E-2</v>
      </c>
      <c r="N221" s="87">
        <v>1.1799999999879745E-2</v>
      </c>
      <c r="O221" s="83">
        <v>17761.636473000002</v>
      </c>
      <c r="P221" s="85">
        <v>103</v>
      </c>
      <c r="Q221" s="73"/>
      <c r="R221" s="83">
        <v>18.294484979000003</v>
      </c>
      <c r="S221" s="84">
        <v>6.7287944657703672E-5</v>
      </c>
      <c r="T221" s="84">
        <f t="shared" si="6"/>
        <v>7.914545825480387E-4</v>
      </c>
      <c r="U221" s="84">
        <f>R221/'סכום נכסי הקרן'!$C$42</f>
        <v>2.4888058952153807E-4</v>
      </c>
    </row>
    <row r="222" spans="2:21">
      <c r="B222" s="76" t="s">
        <v>817</v>
      </c>
      <c r="C222" s="73" t="s">
        <v>818</v>
      </c>
      <c r="D222" s="86" t="s">
        <v>115</v>
      </c>
      <c r="E222" s="86" t="s">
        <v>307</v>
      </c>
      <c r="F222" s="73" t="s">
        <v>819</v>
      </c>
      <c r="G222" s="86" t="s">
        <v>613</v>
      </c>
      <c r="H222" s="73" t="s">
        <v>607</v>
      </c>
      <c r="I222" s="73" t="s">
        <v>311</v>
      </c>
      <c r="J222" s="73"/>
      <c r="K222" s="83">
        <v>0.9800000000181065</v>
      </c>
      <c r="L222" s="86" t="s">
        <v>128</v>
      </c>
      <c r="M222" s="87">
        <v>7.0000000000000007E-2</v>
      </c>
      <c r="N222" s="87">
        <v>4.5600000000047228E-2</v>
      </c>
      <c r="O222" s="83">
        <v>23944.448399000004</v>
      </c>
      <c r="P222" s="85">
        <v>102.4</v>
      </c>
      <c r="Q222" s="124">
        <v>0.8860796336094301</v>
      </c>
      <c r="R222" s="83">
        <v>25.405380273000002</v>
      </c>
      <c r="S222" s="84">
        <v>5.6522145081650671E-5</v>
      </c>
      <c r="T222" s="84">
        <f t="shared" si="6"/>
        <v>1.0990855802457508E-3</v>
      </c>
      <c r="U222" s="84">
        <f>R222/'סכום נכסי הקרן'!$C$42</f>
        <v>3.4561814812611972E-4</v>
      </c>
    </row>
    <row r="223" spans="2:21">
      <c r="B223" s="76" t="s">
        <v>820</v>
      </c>
      <c r="C223" s="73" t="s">
        <v>821</v>
      </c>
      <c r="D223" s="86" t="s">
        <v>115</v>
      </c>
      <c r="E223" s="86" t="s">
        <v>307</v>
      </c>
      <c r="F223" s="73" t="s">
        <v>633</v>
      </c>
      <c r="G223" s="86" t="s">
        <v>427</v>
      </c>
      <c r="H223" s="73" t="s">
        <v>630</v>
      </c>
      <c r="I223" s="73" t="s">
        <v>126</v>
      </c>
      <c r="J223" s="73"/>
      <c r="K223" s="83">
        <v>5.0800000000014762</v>
      </c>
      <c r="L223" s="86" t="s">
        <v>128</v>
      </c>
      <c r="M223" s="87">
        <v>4.4500000000000005E-2</v>
      </c>
      <c r="N223" s="87">
        <v>1.959999999999262E-2</v>
      </c>
      <c r="O223" s="83">
        <v>47459.525079000006</v>
      </c>
      <c r="P223" s="85">
        <v>114.19</v>
      </c>
      <c r="Q223" s="73"/>
      <c r="R223" s="83">
        <v>54.194032224000011</v>
      </c>
      <c r="S223" s="84">
        <v>1.7539145680212277E-4</v>
      </c>
      <c r="T223" s="84">
        <f t="shared" si="6"/>
        <v>2.344537995995852E-3</v>
      </c>
      <c r="U223" s="84">
        <f>R223/'סכום נכסי הקרן'!$C$42</f>
        <v>7.3726277093566018E-4</v>
      </c>
    </row>
    <row r="224" spans="2:21">
      <c r="B224" s="76" t="s">
        <v>822</v>
      </c>
      <c r="C224" s="73" t="s">
        <v>823</v>
      </c>
      <c r="D224" s="86" t="s">
        <v>115</v>
      </c>
      <c r="E224" s="86" t="s">
        <v>307</v>
      </c>
      <c r="F224" s="73" t="s">
        <v>824</v>
      </c>
      <c r="G224" s="86" t="s">
        <v>151</v>
      </c>
      <c r="H224" s="73" t="s">
        <v>630</v>
      </c>
      <c r="I224" s="73" t="s">
        <v>126</v>
      </c>
      <c r="J224" s="73"/>
      <c r="K224" s="83">
        <v>4.3000000000138883</v>
      </c>
      <c r="L224" s="86" t="s">
        <v>128</v>
      </c>
      <c r="M224" s="87">
        <v>3.4500000000000003E-2</v>
      </c>
      <c r="N224" s="87">
        <v>1.9800000000162684E-2</v>
      </c>
      <c r="O224" s="83">
        <v>47230.547988000006</v>
      </c>
      <c r="P224" s="85">
        <v>106.72</v>
      </c>
      <c r="Q224" s="73"/>
      <c r="R224" s="83">
        <v>50.404439241000006</v>
      </c>
      <c r="S224" s="84">
        <v>8.8774337612974904E-5</v>
      </c>
      <c r="T224" s="84">
        <f t="shared" si="6"/>
        <v>2.1805929198797386E-3</v>
      </c>
      <c r="U224" s="84">
        <f>R224/'סכום נכסי הקרן'!$C$42</f>
        <v>6.8570864756250366E-4</v>
      </c>
    </row>
    <row r="225" spans="2:21">
      <c r="B225" s="76" t="s">
        <v>825</v>
      </c>
      <c r="C225" s="73" t="s">
        <v>826</v>
      </c>
      <c r="D225" s="86" t="s">
        <v>115</v>
      </c>
      <c r="E225" s="86" t="s">
        <v>307</v>
      </c>
      <c r="F225" s="73" t="s">
        <v>827</v>
      </c>
      <c r="G225" s="86" t="s">
        <v>427</v>
      </c>
      <c r="H225" s="73" t="s">
        <v>637</v>
      </c>
      <c r="I225" s="73" t="s">
        <v>311</v>
      </c>
      <c r="J225" s="73"/>
      <c r="K225" s="83">
        <v>2.3299999999992731</v>
      </c>
      <c r="L225" s="86" t="s">
        <v>128</v>
      </c>
      <c r="M225" s="87">
        <v>5.9000000000000004E-2</v>
      </c>
      <c r="N225" s="87">
        <v>3.9400000000050853E-2</v>
      </c>
      <c r="O225" s="83">
        <v>51842.770136000014</v>
      </c>
      <c r="P225" s="85">
        <v>106.2</v>
      </c>
      <c r="Q225" s="73"/>
      <c r="R225" s="83">
        <v>55.057021888000016</v>
      </c>
      <c r="S225" s="84">
        <v>5.7948783566499406E-5</v>
      </c>
      <c r="T225" s="84">
        <f t="shared" si="6"/>
        <v>2.3818725875434372E-3</v>
      </c>
      <c r="U225" s="84">
        <f>R225/'סכום נכסי הקרן'!$C$42</f>
        <v>7.4900299628629784E-4</v>
      </c>
    </row>
    <row r="226" spans="2:21">
      <c r="B226" s="76" t="s">
        <v>828</v>
      </c>
      <c r="C226" s="73" t="s">
        <v>829</v>
      </c>
      <c r="D226" s="86" t="s">
        <v>115</v>
      </c>
      <c r="E226" s="86" t="s">
        <v>307</v>
      </c>
      <c r="F226" s="73" t="s">
        <v>827</v>
      </c>
      <c r="G226" s="86" t="s">
        <v>427</v>
      </c>
      <c r="H226" s="73" t="s">
        <v>637</v>
      </c>
      <c r="I226" s="73" t="s">
        <v>311</v>
      </c>
      <c r="J226" s="73"/>
      <c r="K226" s="83">
        <v>5.0500000000413312</v>
      </c>
      <c r="L226" s="86" t="s">
        <v>128</v>
      </c>
      <c r="M226" s="87">
        <v>2.7000000000000003E-2</v>
      </c>
      <c r="N226" s="87">
        <v>5.2299999999972445E-2</v>
      </c>
      <c r="O226" s="83">
        <v>8211.0479250000026</v>
      </c>
      <c r="P226" s="85">
        <v>88.4</v>
      </c>
      <c r="Q226" s="73"/>
      <c r="R226" s="83">
        <v>7.2585663740000008</v>
      </c>
      <c r="S226" s="84">
        <v>9.5737225795074924E-6</v>
      </c>
      <c r="T226" s="84">
        <f t="shared" si="6"/>
        <v>3.140195324452047E-4</v>
      </c>
      <c r="U226" s="84">
        <f>R226/'סכום נכסי הקרן'!$C$42</f>
        <v>9.8746495477517379E-5</v>
      </c>
    </row>
    <row r="227" spans="2:21">
      <c r="B227" s="76" t="s">
        <v>830</v>
      </c>
      <c r="C227" s="73" t="s">
        <v>831</v>
      </c>
      <c r="D227" s="86" t="s">
        <v>115</v>
      </c>
      <c r="E227" s="86" t="s">
        <v>307</v>
      </c>
      <c r="F227" s="73" t="s">
        <v>832</v>
      </c>
      <c r="G227" s="86" t="s">
        <v>613</v>
      </c>
      <c r="H227" s="73" t="s">
        <v>630</v>
      </c>
      <c r="I227" s="73" t="s">
        <v>126</v>
      </c>
      <c r="J227" s="73"/>
      <c r="K227" s="83">
        <v>2.6599999999757902</v>
      </c>
      <c r="L227" s="86" t="s">
        <v>128</v>
      </c>
      <c r="M227" s="87">
        <v>4.5999999999999999E-2</v>
      </c>
      <c r="N227" s="87">
        <v>5.7799999999792497E-2</v>
      </c>
      <c r="O227" s="83">
        <v>23797.634322999998</v>
      </c>
      <c r="P227" s="85">
        <v>97.2</v>
      </c>
      <c r="Q227" s="73"/>
      <c r="R227" s="83">
        <v>23.131300566000004</v>
      </c>
      <c r="S227" s="84">
        <v>1.0581952062922735E-4</v>
      </c>
      <c r="T227" s="84">
        <f t="shared" si="6"/>
        <v>1.0007045212954361E-3</v>
      </c>
      <c r="U227" s="84">
        <f>R227/'סכום נכסי הקרן'!$C$42</f>
        <v>3.1468126748986232E-4</v>
      </c>
    </row>
    <row r="228" spans="2:21">
      <c r="B228" s="76" t="s">
        <v>833</v>
      </c>
      <c r="C228" s="73" t="s">
        <v>834</v>
      </c>
      <c r="D228" s="86" t="s">
        <v>115</v>
      </c>
      <c r="E228" s="86" t="s">
        <v>307</v>
      </c>
      <c r="F228" s="73" t="s">
        <v>835</v>
      </c>
      <c r="G228" s="86" t="s">
        <v>836</v>
      </c>
      <c r="H228" s="73" t="s">
        <v>630</v>
      </c>
      <c r="I228" s="73" t="s">
        <v>126</v>
      </c>
      <c r="J228" s="73"/>
      <c r="K228" s="83">
        <v>2.7800000000442542</v>
      </c>
      <c r="L228" s="86" t="s">
        <v>128</v>
      </c>
      <c r="M228" s="87">
        <v>0.04</v>
      </c>
      <c r="N228" s="87">
        <v>0.1059000000014247</v>
      </c>
      <c r="O228" s="83">
        <v>30413.075776000005</v>
      </c>
      <c r="P228" s="85">
        <v>84.7</v>
      </c>
      <c r="Q228" s="73"/>
      <c r="R228" s="83">
        <v>25.759875187000006</v>
      </c>
      <c r="S228" s="84">
        <v>4.156677041499697E-5</v>
      </c>
      <c r="T228" s="84">
        <f t="shared" si="6"/>
        <v>1.1144217115715211E-3</v>
      </c>
      <c r="U228" s="84">
        <f>R228/'סכום נכסי הקרן'!$C$42</f>
        <v>3.5044074374878862E-4</v>
      </c>
    </row>
    <row r="229" spans="2:21">
      <c r="B229" s="76" t="s">
        <v>837</v>
      </c>
      <c r="C229" s="73" t="s">
        <v>838</v>
      </c>
      <c r="D229" s="86" t="s">
        <v>115</v>
      </c>
      <c r="E229" s="86" t="s">
        <v>307</v>
      </c>
      <c r="F229" s="73" t="s">
        <v>835</v>
      </c>
      <c r="G229" s="86" t="s">
        <v>836</v>
      </c>
      <c r="H229" s="73" t="s">
        <v>630</v>
      </c>
      <c r="I229" s="73" t="s">
        <v>126</v>
      </c>
      <c r="J229" s="73"/>
      <c r="K229" s="83">
        <v>4.7000000000027899</v>
      </c>
      <c r="L229" s="86" t="s">
        <v>128</v>
      </c>
      <c r="M229" s="87">
        <v>2.9100000000000001E-2</v>
      </c>
      <c r="N229" s="87">
        <v>7.9799999999871654E-2</v>
      </c>
      <c r="O229" s="83">
        <v>45268.45</v>
      </c>
      <c r="P229" s="85">
        <v>79.17</v>
      </c>
      <c r="Q229" s="73"/>
      <c r="R229" s="83">
        <v>35.839033377000007</v>
      </c>
      <c r="S229" s="84">
        <v>1.9766069487077602E-4</v>
      </c>
      <c r="T229" s="84">
        <f t="shared" si="6"/>
        <v>1.5504654672093001E-3</v>
      </c>
      <c r="U229" s="84">
        <f>R229/'סכום נכסי הקרן'!$C$42</f>
        <v>4.8755894276272755E-4</v>
      </c>
    </row>
    <row r="230" spans="2:21">
      <c r="B230" s="76" t="s">
        <v>839</v>
      </c>
      <c r="C230" s="73" t="s">
        <v>840</v>
      </c>
      <c r="D230" s="86" t="s">
        <v>115</v>
      </c>
      <c r="E230" s="86" t="s">
        <v>307</v>
      </c>
      <c r="F230" s="73" t="s">
        <v>841</v>
      </c>
      <c r="G230" s="86" t="s">
        <v>613</v>
      </c>
      <c r="H230" s="73" t="s">
        <v>842</v>
      </c>
      <c r="I230" s="73" t="s">
        <v>126</v>
      </c>
      <c r="J230" s="73"/>
      <c r="K230" s="83">
        <v>2.9899999999948466</v>
      </c>
      <c r="L230" s="86" t="s">
        <v>128</v>
      </c>
      <c r="M230" s="87">
        <v>4.4500000000000005E-2</v>
      </c>
      <c r="N230" s="87">
        <v>0.16620000000029628</v>
      </c>
      <c r="O230" s="83">
        <v>43127.89761700001</v>
      </c>
      <c r="P230" s="85">
        <v>72</v>
      </c>
      <c r="Q230" s="73"/>
      <c r="R230" s="83">
        <v>31.052086284000008</v>
      </c>
      <c r="S230" s="84">
        <v>7.444227194114063E-5</v>
      </c>
      <c r="T230" s="84">
        <f t="shared" si="6"/>
        <v>1.3433729353605599E-3</v>
      </c>
      <c r="U230" s="84">
        <f>R230/'סכום נכסי הקרן'!$C$42</f>
        <v>4.2243668237213335E-4</v>
      </c>
    </row>
    <row r="231" spans="2:21">
      <c r="B231" s="76" t="s">
        <v>843</v>
      </c>
      <c r="C231" s="73" t="s">
        <v>844</v>
      </c>
      <c r="D231" s="86" t="s">
        <v>115</v>
      </c>
      <c r="E231" s="86" t="s">
        <v>307</v>
      </c>
      <c r="F231" s="73" t="s">
        <v>841</v>
      </c>
      <c r="G231" s="86" t="s">
        <v>613</v>
      </c>
      <c r="H231" s="73" t="s">
        <v>842</v>
      </c>
      <c r="I231" s="73" t="s">
        <v>126</v>
      </c>
      <c r="J231" s="73"/>
      <c r="K231" s="83">
        <v>3.4299999999784547</v>
      </c>
      <c r="L231" s="86" t="s">
        <v>128</v>
      </c>
      <c r="M231" s="87">
        <v>3.5000000000000003E-2</v>
      </c>
      <c r="N231" s="87">
        <v>6.5699999999769693E-2</v>
      </c>
      <c r="O231" s="83">
        <v>73957.697767000005</v>
      </c>
      <c r="P231" s="85">
        <v>91</v>
      </c>
      <c r="Q231" s="73"/>
      <c r="R231" s="83">
        <v>67.30150251500001</v>
      </c>
      <c r="S231" s="84">
        <v>9.0166034249773553E-5</v>
      </c>
      <c r="T231" s="84">
        <f t="shared" si="6"/>
        <v>2.9115923535977394E-3</v>
      </c>
      <c r="U231" s="84">
        <f>R231/'סכום נכסי הקרן'!$C$42</f>
        <v>9.1557852767353812E-4</v>
      </c>
    </row>
    <row r="232" spans="2:21">
      <c r="B232" s="76" t="s">
        <v>845</v>
      </c>
      <c r="C232" s="73" t="s">
        <v>846</v>
      </c>
      <c r="D232" s="86" t="s">
        <v>115</v>
      </c>
      <c r="E232" s="86" t="s">
        <v>307</v>
      </c>
      <c r="F232" s="73" t="s">
        <v>824</v>
      </c>
      <c r="G232" s="86" t="s">
        <v>151</v>
      </c>
      <c r="H232" s="73" t="s">
        <v>641</v>
      </c>
      <c r="I232" s="73"/>
      <c r="J232" s="73"/>
      <c r="K232" s="83">
        <v>3.4600000000713127</v>
      </c>
      <c r="L232" s="86" t="s">
        <v>128</v>
      </c>
      <c r="M232" s="87">
        <v>4.2500000000000003E-2</v>
      </c>
      <c r="N232" s="87">
        <v>1.3199999999924933E-2</v>
      </c>
      <c r="O232" s="83">
        <v>4807.9325050000007</v>
      </c>
      <c r="P232" s="85">
        <v>110.83</v>
      </c>
      <c r="Q232" s="73"/>
      <c r="R232" s="83">
        <v>5.3286316470000008</v>
      </c>
      <c r="S232" s="84">
        <v>4.1411994013781226E-5</v>
      </c>
      <c r="T232" s="84">
        <f t="shared" si="6"/>
        <v>2.3052684678304507E-4</v>
      </c>
      <c r="U232" s="84">
        <f>R232/'סכום נכסי הקרן'!$C$42</f>
        <v>7.2491408595038562E-5</v>
      </c>
    </row>
    <row r="233" spans="2:21">
      <c r="B233" s="72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83"/>
      <c r="P233" s="85"/>
      <c r="Q233" s="73"/>
      <c r="R233" s="73"/>
      <c r="S233" s="73"/>
      <c r="T233" s="84"/>
      <c r="U233" s="73"/>
    </row>
    <row r="234" spans="2:21">
      <c r="B234" s="89" t="s">
        <v>46</v>
      </c>
      <c r="C234" s="71"/>
      <c r="D234" s="71"/>
      <c r="E234" s="71"/>
      <c r="F234" s="71"/>
      <c r="G234" s="71"/>
      <c r="H234" s="71"/>
      <c r="I234" s="71"/>
      <c r="J234" s="71"/>
      <c r="K234" s="80">
        <v>3.5912878365876146</v>
      </c>
      <c r="L234" s="71"/>
      <c r="M234" s="71"/>
      <c r="N234" s="91">
        <v>6.8323361390923043E-2</v>
      </c>
      <c r="O234" s="80"/>
      <c r="P234" s="82"/>
      <c r="Q234" s="71"/>
      <c r="R234" s="80">
        <v>670.73866352100003</v>
      </c>
      <c r="S234" s="71"/>
      <c r="T234" s="81">
        <f t="shared" ref="T234:T240" si="7">R234/$R$11</f>
        <v>2.9017443756695457E-2</v>
      </c>
      <c r="U234" s="81">
        <f>R234/'סכום נכסי הקרן'!$C$42</f>
        <v>9.1248173525308972E-3</v>
      </c>
    </row>
    <row r="235" spans="2:21">
      <c r="B235" s="76" t="s">
        <v>847</v>
      </c>
      <c r="C235" s="73" t="s">
        <v>848</v>
      </c>
      <c r="D235" s="86" t="s">
        <v>115</v>
      </c>
      <c r="E235" s="86" t="s">
        <v>307</v>
      </c>
      <c r="F235" s="73" t="s">
        <v>849</v>
      </c>
      <c r="G235" s="86" t="s">
        <v>122</v>
      </c>
      <c r="H235" s="73" t="s">
        <v>393</v>
      </c>
      <c r="I235" s="73" t="s">
        <v>311</v>
      </c>
      <c r="J235" s="73"/>
      <c r="K235" s="83">
        <v>2.3399999999973033</v>
      </c>
      <c r="L235" s="86" t="s">
        <v>128</v>
      </c>
      <c r="M235" s="87">
        <v>3.49E-2</v>
      </c>
      <c r="N235" s="87">
        <v>4.2599999999941816E-2</v>
      </c>
      <c r="O235" s="83">
        <v>296726.28766300005</v>
      </c>
      <c r="P235" s="85">
        <v>94.98</v>
      </c>
      <c r="Q235" s="73"/>
      <c r="R235" s="83">
        <v>281.83063776400002</v>
      </c>
      <c r="S235" s="84">
        <v>1.60647723169177E-4</v>
      </c>
      <c r="T235" s="84">
        <f t="shared" si="7"/>
        <v>1.2192535073646366E-2</v>
      </c>
      <c r="U235" s="84">
        <f>R235/'סכום נכסי הקרן'!$C$42</f>
        <v>3.8340612131169943E-3</v>
      </c>
    </row>
    <row r="236" spans="2:21">
      <c r="B236" s="76" t="s">
        <v>850</v>
      </c>
      <c r="C236" s="73" t="s">
        <v>851</v>
      </c>
      <c r="D236" s="86" t="s">
        <v>115</v>
      </c>
      <c r="E236" s="86" t="s">
        <v>307</v>
      </c>
      <c r="F236" s="73" t="s">
        <v>852</v>
      </c>
      <c r="G236" s="86" t="s">
        <v>122</v>
      </c>
      <c r="H236" s="73" t="s">
        <v>593</v>
      </c>
      <c r="I236" s="73" t="s">
        <v>126</v>
      </c>
      <c r="J236" s="73"/>
      <c r="K236" s="83">
        <v>4.720000000014263</v>
      </c>
      <c r="L236" s="86" t="s">
        <v>128</v>
      </c>
      <c r="M236" s="87">
        <v>4.6900000000000004E-2</v>
      </c>
      <c r="N236" s="87">
        <v>9.1300000000204801E-2</v>
      </c>
      <c r="O236" s="83">
        <v>136631.91685900002</v>
      </c>
      <c r="P236" s="85">
        <v>80.05</v>
      </c>
      <c r="Q236" s="73"/>
      <c r="R236" s="83">
        <v>109.37385215200001</v>
      </c>
      <c r="S236" s="84">
        <v>7.2976788938137083E-5</v>
      </c>
      <c r="T236" s="84">
        <f t="shared" si="7"/>
        <v>4.7317230627699136E-3</v>
      </c>
      <c r="U236" s="84">
        <f>R236/'סכום נכסי הקרן'!$C$42</f>
        <v>1.4879363279741392E-3</v>
      </c>
    </row>
    <row r="237" spans="2:21">
      <c r="B237" s="76" t="s">
        <v>853</v>
      </c>
      <c r="C237" s="73" t="s">
        <v>854</v>
      </c>
      <c r="D237" s="86" t="s">
        <v>115</v>
      </c>
      <c r="E237" s="86" t="s">
        <v>307</v>
      </c>
      <c r="F237" s="73" t="s">
        <v>852</v>
      </c>
      <c r="G237" s="86" t="s">
        <v>122</v>
      </c>
      <c r="H237" s="73" t="s">
        <v>593</v>
      </c>
      <c r="I237" s="73" t="s">
        <v>126</v>
      </c>
      <c r="J237" s="73"/>
      <c r="K237" s="83">
        <v>4.9300000000010282</v>
      </c>
      <c r="L237" s="86" t="s">
        <v>128</v>
      </c>
      <c r="M237" s="87">
        <v>4.6900000000000004E-2</v>
      </c>
      <c r="N237" s="87">
        <v>9.1599999999989287E-2</v>
      </c>
      <c r="O237" s="83">
        <v>277295.85334800003</v>
      </c>
      <c r="P237" s="85">
        <v>80.7</v>
      </c>
      <c r="Q237" s="73"/>
      <c r="R237" s="83">
        <v>223.77775258900004</v>
      </c>
      <c r="S237" s="84">
        <v>1.78853835656067E-4</v>
      </c>
      <c r="T237" s="84">
        <f t="shared" si="7"/>
        <v>9.6810556821997143E-3</v>
      </c>
      <c r="U237" s="84">
        <f>R237/'סכום נכסי הקרן'!$C$42</f>
        <v>3.0443020970574225E-3</v>
      </c>
    </row>
    <row r="238" spans="2:21">
      <c r="B238" s="76" t="s">
        <v>855</v>
      </c>
      <c r="C238" s="73" t="s">
        <v>856</v>
      </c>
      <c r="D238" s="86" t="s">
        <v>115</v>
      </c>
      <c r="E238" s="86" t="s">
        <v>307</v>
      </c>
      <c r="F238" s="73" t="s">
        <v>857</v>
      </c>
      <c r="G238" s="86" t="s">
        <v>122</v>
      </c>
      <c r="H238" s="73" t="s">
        <v>603</v>
      </c>
      <c r="I238" s="73" t="s">
        <v>126</v>
      </c>
      <c r="J238" s="73"/>
      <c r="K238" s="83">
        <v>1.2199999998263662</v>
      </c>
      <c r="L238" s="86" t="s">
        <v>128</v>
      </c>
      <c r="M238" s="87">
        <v>4.4999999999999998E-2</v>
      </c>
      <c r="N238" s="87">
        <v>8.019999998920449E-2</v>
      </c>
      <c r="O238" s="83">
        <v>3035.3464469999999</v>
      </c>
      <c r="P238" s="85">
        <v>87.28</v>
      </c>
      <c r="Q238" s="73"/>
      <c r="R238" s="83">
        <v>2.6492504430000001</v>
      </c>
      <c r="S238" s="84">
        <v>1.9904067750041311E-6</v>
      </c>
      <c r="T238" s="84">
        <f t="shared" si="7"/>
        <v>1.1461166607513773E-4</v>
      </c>
      <c r="U238" s="84">
        <f>R238/'סכום נכסי הקרן'!$C$42</f>
        <v>3.604075287174751E-5</v>
      </c>
    </row>
    <row r="239" spans="2:21">
      <c r="B239" s="76" t="s">
        <v>858</v>
      </c>
      <c r="C239" s="73" t="s">
        <v>859</v>
      </c>
      <c r="D239" s="86" t="s">
        <v>115</v>
      </c>
      <c r="E239" s="86" t="s">
        <v>307</v>
      </c>
      <c r="F239" s="73" t="s">
        <v>827</v>
      </c>
      <c r="G239" s="86" t="s">
        <v>427</v>
      </c>
      <c r="H239" s="73" t="s">
        <v>637</v>
      </c>
      <c r="I239" s="73" t="s">
        <v>311</v>
      </c>
      <c r="J239" s="73"/>
      <c r="K239" s="83">
        <v>1.849999999988555</v>
      </c>
      <c r="L239" s="86" t="s">
        <v>128</v>
      </c>
      <c r="M239" s="87">
        <v>6.7000000000000004E-2</v>
      </c>
      <c r="N239" s="87">
        <v>5.8500000000212549E-2</v>
      </c>
      <c r="O239" s="83">
        <v>33425.785109000004</v>
      </c>
      <c r="P239" s="85">
        <v>91.49</v>
      </c>
      <c r="Q239" s="73"/>
      <c r="R239" s="83">
        <v>30.581251571000003</v>
      </c>
      <c r="S239" s="84">
        <v>3.2653450960183367E-5</v>
      </c>
      <c r="T239" s="84">
        <f t="shared" si="7"/>
        <v>1.3230037207226895E-3</v>
      </c>
      <c r="U239" s="84">
        <f>R239/'סכום נכסי הקרן'!$C$42</f>
        <v>4.1603138476068618E-4</v>
      </c>
    </row>
    <row r="240" spans="2:21">
      <c r="B240" s="76" t="s">
        <v>860</v>
      </c>
      <c r="C240" s="73" t="s">
        <v>861</v>
      </c>
      <c r="D240" s="86" t="s">
        <v>115</v>
      </c>
      <c r="E240" s="86" t="s">
        <v>307</v>
      </c>
      <c r="F240" s="73" t="s">
        <v>827</v>
      </c>
      <c r="G240" s="86" t="s">
        <v>427</v>
      </c>
      <c r="H240" s="73" t="s">
        <v>637</v>
      </c>
      <c r="I240" s="73" t="s">
        <v>311</v>
      </c>
      <c r="J240" s="73"/>
      <c r="K240" s="83">
        <v>3.1099999999902335</v>
      </c>
      <c r="L240" s="86" t="s">
        <v>128</v>
      </c>
      <c r="M240" s="87">
        <v>4.7E-2</v>
      </c>
      <c r="N240" s="87">
        <v>5.9300000000062164E-2</v>
      </c>
      <c r="O240" s="83">
        <v>24811.013266000009</v>
      </c>
      <c r="P240" s="85">
        <v>90.79</v>
      </c>
      <c r="Q240" s="73"/>
      <c r="R240" s="83">
        <v>22.525919001999998</v>
      </c>
      <c r="S240" s="84">
        <v>3.5705022741774736E-5</v>
      </c>
      <c r="T240" s="84">
        <f t="shared" si="7"/>
        <v>9.745145512816372E-4</v>
      </c>
      <c r="U240" s="84">
        <f>R240/'סכום נכסי הקרן'!$C$42</f>
        <v>3.0644557674990757E-4</v>
      </c>
    </row>
    <row r="241" spans="2:21">
      <c r="B241" s="72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83"/>
      <c r="P241" s="85"/>
      <c r="Q241" s="73"/>
      <c r="R241" s="73"/>
      <c r="S241" s="73"/>
      <c r="T241" s="84"/>
      <c r="U241" s="73"/>
    </row>
    <row r="242" spans="2:21">
      <c r="B242" s="70" t="s">
        <v>192</v>
      </c>
      <c r="C242" s="71"/>
      <c r="D242" s="71"/>
      <c r="E242" s="71"/>
      <c r="F242" s="71"/>
      <c r="G242" s="71"/>
      <c r="H242" s="71"/>
      <c r="I242" s="71"/>
      <c r="J242" s="71"/>
      <c r="K242" s="80">
        <v>8.3156230525695225</v>
      </c>
      <c r="L242" s="71"/>
      <c r="M242" s="71"/>
      <c r="N242" s="91">
        <v>3.4350982532275955E-2</v>
      </c>
      <c r="O242" s="80"/>
      <c r="P242" s="82"/>
      <c r="Q242" s="71"/>
      <c r="R242" s="80">
        <v>4608.7004577390026</v>
      </c>
      <c r="S242" s="71"/>
      <c r="T242" s="81">
        <f t="shared" ref="T242:T250" si="8">R242/$R$11</f>
        <v>0.19938123981384456</v>
      </c>
      <c r="U242" s="81">
        <f>R242/'סכום נכסי הקרן'!$C$42</f>
        <v>6.2697369626251304E-2</v>
      </c>
    </row>
    <row r="243" spans="2:21">
      <c r="B243" s="89" t="s">
        <v>64</v>
      </c>
      <c r="C243" s="71"/>
      <c r="D243" s="71"/>
      <c r="E243" s="71"/>
      <c r="F243" s="71"/>
      <c r="G243" s="71"/>
      <c r="H243" s="71"/>
      <c r="I243" s="71"/>
      <c r="J243" s="71"/>
      <c r="K243" s="80">
        <v>6.5698279408009981</v>
      </c>
      <c r="L243" s="71"/>
      <c r="M243" s="71"/>
      <c r="N243" s="91">
        <v>3.8870061232606223E-2</v>
      </c>
      <c r="O243" s="80"/>
      <c r="P243" s="82"/>
      <c r="Q243" s="71"/>
      <c r="R243" s="80">
        <v>375.2146841</v>
      </c>
      <c r="S243" s="71"/>
      <c r="T243" s="81">
        <f t="shared" si="8"/>
        <v>1.6232508404097866E-2</v>
      </c>
      <c r="U243" s="81">
        <f>R243/'סכום נכסי הקרן'!$C$42</f>
        <v>5.1044701112460695E-3</v>
      </c>
    </row>
    <row r="244" spans="2:21">
      <c r="B244" s="76" t="s">
        <v>862</v>
      </c>
      <c r="C244" s="73" t="s">
        <v>863</v>
      </c>
      <c r="D244" s="86" t="s">
        <v>28</v>
      </c>
      <c r="E244" s="86" t="s">
        <v>864</v>
      </c>
      <c r="F244" s="73" t="s">
        <v>330</v>
      </c>
      <c r="G244" s="86" t="s">
        <v>317</v>
      </c>
      <c r="H244" s="73" t="s">
        <v>865</v>
      </c>
      <c r="I244" s="73" t="s">
        <v>300</v>
      </c>
      <c r="J244" s="73"/>
      <c r="K244" s="83">
        <v>4.8999999999933266</v>
      </c>
      <c r="L244" s="86" t="s">
        <v>127</v>
      </c>
      <c r="M244" s="87">
        <v>3.2750000000000001E-2</v>
      </c>
      <c r="N244" s="87">
        <v>3.0800000000026685E-2</v>
      </c>
      <c r="O244" s="83">
        <v>21536.927168000002</v>
      </c>
      <c r="P244" s="85">
        <v>101.10493</v>
      </c>
      <c r="Q244" s="73"/>
      <c r="R244" s="83">
        <v>74.927414585000022</v>
      </c>
      <c r="S244" s="84">
        <v>2.871590289066667E-5</v>
      </c>
      <c r="T244" s="84">
        <f t="shared" si="8"/>
        <v>3.241503966897488E-3</v>
      </c>
      <c r="U244" s="84">
        <f>R244/'סכום נכסי הקרן'!$C$42</f>
        <v>1.0193224425090548E-3</v>
      </c>
    </row>
    <row r="245" spans="2:21">
      <c r="B245" s="76" t="s">
        <v>866</v>
      </c>
      <c r="C245" s="73" t="s">
        <v>867</v>
      </c>
      <c r="D245" s="86" t="s">
        <v>28</v>
      </c>
      <c r="E245" s="86" t="s">
        <v>864</v>
      </c>
      <c r="F245" s="73" t="s">
        <v>868</v>
      </c>
      <c r="G245" s="86" t="s">
        <v>869</v>
      </c>
      <c r="H245" s="73" t="s">
        <v>870</v>
      </c>
      <c r="I245" s="73" t="s">
        <v>871</v>
      </c>
      <c r="J245" s="73"/>
      <c r="K245" s="83">
        <v>2.9999999999999996</v>
      </c>
      <c r="L245" s="86" t="s">
        <v>127</v>
      </c>
      <c r="M245" s="87">
        <v>5.0819999999999997E-2</v>
      </c>
      <c r="N245" s="87">
        <v>4.6400000000035371E-2</v>
      </c>
      <c r="O245" s="83">
        <v>12886.971327000001</v>
      </c>
      <c r="P245" s="85">
        <v>102.00362</v>
      </c>
      <c r="Q245" s="73"/>
      <c r="R245" s="83">
        <v>45.232553481000011</v>
      </c>
      <c r="S245" s="84">
        <v>4.0271785396875006E-5</v>
      </c>
      <c r="T245" s="84">
        <f t="shared" si="8"/>
        <v>1.956847201436962E-3</v>
      </c>
      <c r="U245" s="84">
        <f>R245/'סכום נכסי הקרן'!$C$42</f>
        <v>6.1534963071319712E-4</v>
      </c>
    </row>
    <row r="246" spans="2:21">
      <c r="B246" s="76" t="s">
        <v>872</v>
      </c>
      <c r="C246" s="73" t="s">
        <v>873</v>
      </c>
      <c r="D246" s="86" t="s">
        <v>28</v>
      </c>
      <c r="E246" s="86" t="s">
        <v>864</v>
      </c>
      <c r="F246" s="73" t="s">
        <v>868</v>
      </c>
      <c r="G246" s="86" t="s">
        <v>869</v>
      </c>
      <c r="H246" s="73" t="s">
        <v>870</v>
      </c>
      <c r="I246" s="73" t="s">
        <v>871</v>
      </c>
      <c r="J246" s="73"/>
      <c r="K246" s="83">
        <v>4.5799999999685337</v>
      </c>
      <c r="L246" s="86" t="s">
        <v>127</v>
      </c>
      <c r="M246" s="87">
        <v>5.4120000000000001E-2</v>
      </c>
      <c r="N246" s="87">
        <v>5.0799999999764804E-2</v>
      </c>
      <c r="O246" s="83">
        <v>17907.604539000004</v>
      </c>
      <c r="P246" s="85">
        <v>102.114</v>
      </c>
      <c r="Q246" s="73"/>
      <c r="R246" s="83">
        <v>62.922715431000007</v>
      </c>
      <c r="S246" s="84">
        <v>5.5961264184375014E-5</v>
      </c>
      <c r="T246" s="84">
        <f t="shared" si="8"/>
        <v>2.7221576082298265E-3</v>
      </c>
      <c r="U246" s="84">
        <f>R246/'סכום נכסי הקרן'!$C$42</f>
        <v>8.5600892994470458E-4</v>
      </c>
    </row>
    <row r="247" spans="2:21">
      <c r="B247" s="76" t="s">
        <v>874</v>
      </c>
      <c r="C247" s="73" t="s">
        <v>875</v>
      </c>
      <c r="D247" s="86" t="s">
        <v>28</v>
      </c>
      <c r="E247" s="86" t="s">
        <v>864</v>
      </c>
      <c r="F247" s="73" t="s">
        <v>669</v>
      </c>
      <c r="G247" s="86" t="s">
        <v>479</v>
      </c>
      <c r="H247" s="73" t="s">
        <v>870</v>
      </c>
      <c r="I247" s="73" t="s">
        <v>300</v>
      </c>
      <c r="J247" s="73"/>
      <c r="K247" s="83">
        <v>11.270000000024543</v>
      </c>
      <c r="L247" s="86" t="s">
        <v>127</v>
      </c>
      <c r="M247" s="87">
        <v>6.3750000000000001E-2</v>
      </c>
      <c r="N247" s="87">
        <v>4.1300000000112157E-2</v>
      </c>
      <c r="O247" s="83">
        <v>27772.860000000004</v>
      </c>
      <c r="P247" s="85">
        <v>128.75899999999999</v>
      </c>
      <c r="Q247" s="73"/>
      <c r="R247" s="83">
        <v>123.05035547400001</v>
      </c>
      <c r="S247" s="84">
        <v>4.6288100000000008E-5</v>
      </c>
      <c r="T247" s="84">
        <f t="shared" si="8"/>
        <v>5.3233948829854308E-3</v>
      </c>
      <c r="U247" s="84">
        <f>R247/'סכום נכסי הקרן'!$C$42</f>
        <v>1.6739932852090562E-3</v>
      </c>
    </row>
    <row r="248" spans="2:21">
      <c r="B248" s="76" t="s">
        <v>876</v>
      </c>
      <c r="C248" s="73" t="s">
        <v>877</v>
      </c>
      <c r="D248" s="86" t="s">
        <v>28</v>
      </c>
      <c r="E248" s="86" t="s">
        <v>864</v>
      </c>
      <c r="F248" s="73" t="s">
        <v>878</v>
      </c>
      <c r="G248" s="86" t="s">
        <v>879</v>
      </c>
      <c r="H248" s="73" t="s">
        <v>880</v>
      </c>
      <c r="I248" s="73" t="s">
        <v>300</v>
      </c>
      <c r="J248" s="73"/>
      <c r="K248" s="83">
        <v>3.6499999999743182</v>
      </c>
      <c r="L248" s="86" t="s">
        <v>129</v>
      </c>
      <c r="M248" s="87">
        <v>0.06</v>
      </c>
      <c r="N248" s="87">
        <v>5.2199999999443102E-2</v>
      </c>
      <c r="O248" s="83">
        <v>8887.3152000000009</v>
      </c>
      <c r="P248" s="85">
        <v>103.38800000000001</v>
      </c>
      <c r="Q248" s="73"/>
      <c r="R248" s="83">
        <v>36.990730923000001</v>
      </c>
      <c r="S248" s="84">
        <v>8.8873152000000014E-6</v>
      </c>
      <c r="T248" s="84">
        <f t="shared" si="8"/>
        <v>1.600290116634378E-3</v>
      </c>
      <c r="U248" s="84">
        <f>R248/'סכום נכסי הקרן'!$C$42</f>
        <v>5.0322678826523895E-4</v>
      </c>
    </row>
    <row r="249" spans="2:21">
      <c r="B249" s="76" t="s">
        <v>881</v>
      </c>
      <c r="C249" s="73" t="s">
        <v>882</v>
      </c>
      <c r="D249" s="86" t="s">
        <v>28</v>
      </c>
      <c r="E249" s="86" t="s">
        <v>864</v>
      </c>
      <c r="F249" s="73" t="s">
        <v>883</v>
      </c>
      <c r="G249" s="86" t="s">
        <v>884</v>
      </c>
      <c r="H249" s="73" t="s">
        <v>641</v>
      </c>
      <c r="I249" s="73"/>
      <c r="J249" s="73"/>
      <c r="K249" s="83">
        <v>4.1200000001060246</v>
      </c>
      <c r="L249" s="86" t="s">
        <v>127</v>
      </c>
      <c r="M249" s="87">
        <v>0</v>
      </c>
      <c r="N249" s="87">
        <v>5.199999999545608E-3</v>
      </c>
      <c r="O249" s="83">
        <v>2360.6931000000004</v>
      </c>
      <c r="P249" s="85">
        <v>97.531999999999996</v>
      </c>
      <c r="Q249" s="73"/>
      <c r="R249" s="83">
        <v>7.9226657430000014</v>
      </c>
      <c r="S249" s="84">
        <v>4.1055532173913048E-6</v>
      </c>
      <c r="T249" s="84">
        <f t="shared" si="8"/>
        <v>3.4274974756006831E-4</v>
      </c>
      <c r="U249" s="84">
        <f>R249/'סכום נכסי הקרן'!$C$42</f>
        <v>1.0778099099063654E-4</v>
      </c>
    </row>
    <row r="250" spans="2:21">
      <c r="B250" s="76" t="s">
        <v>885</v>
      </c>
      <c r="C250" s="73" t="s">
        <v>886</v>
      </c>
      <c r="D250" s="86" t="s">
        <v>28</v>
      </c>
      <c r="E250" s="86" t="s">
        <v>864</v>
      </c>
      <c r="F250" s="73" t="s">
        <v>887</v>
      </c>
      <c r="G250" s="86" t="s">
        <v>153</v>
      </c>
      <c r="H250" s="73" t="s">
        <v>641</v>
      </c>
      <c r="I250" s="73"/>
      <c r="J250" s="73"/>
      <c r="K250" s="83">
        <v>4.9500000000475834</v>
      </c>
      <c r="L250" s="86" t="s">
        <v>127</v>
      </c>
      <c r="M250" s="87">
        <v>0</v>
      </c>
      <c r="N250" s="87">
        <v>-3.0000000000413763E-3</v>
      </c>
      <c r="O250" s="83">
        <v>6989.5031000000008</v>
      </c>
      <c r="P250" s="85">
        <v>100.488</v>
      </c>
      <c r="Q250" s="73"/>
      <c r="R250" s="83">
        <v>24.168248463000005</v>
      </c>
      <c r="S250" s="84">
        <v>1.5194571956521741E-5</v>
      </c>
      <c r="T250" s="84">
        <f t="shared" si="8"/>
        <v>1.0455648803537135E-3</v>
      </c>
      <c r="U250" s="84">
        <f>R250/'סכום נכסי הקרן'!$C$42</f>
        <v>3.2878804361418187E-4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89" t="s">
        <v>63</v>
      </c>
      <c r="C252" s="71"/>
      <c r="D252" s="71"/>
      <c r="E252" s="71"/>
      <c r="F252" s="71"/>
      <c r="G252" s="71"/>
      <c r="H252" s="71"/>
      <c r="I252" s="71"/>
      <c r="J252" s="71"/>
      <c r="K252" s="80">
        <v>8.4703532491604818</v>
      </c>
      <c r="L252" s="71"/>
      <c r="M252" s="71"/>
      <c r="N252" s="91">
        <v>3.3950455614198016E-2</v>
      </c>
      <c r="O252" s="80"/>
      <c r="P252" s="82"/>
      <c r="Q252" s="71"/>
      <c r="R252" s="80">
        <v>4233.485773639004</v>
      </c>
      <c r="S252" s="71"/>
      <c r="T252" s="81">
        <f t="shared" ref="T252:T315" si="9">R252/$R$11</f>
        <v>0.18314873140974677</v>
      </c>
      <c r="U252" s="81">
        <f>R252/'סכום נכסי הקרן'!$C$42</f>
        <v>5.759289951500525E-2</v>
      </c>
    </row>
    <row r="253" spans="2:21">
      <c r="B253" s="76" t="s">
        <v>888</v>
      </c>
      <c r="C253" s="73" t="s">
        <v>889</v>
      </c>
      <c r="D253" s="86" t="s">
        <v>28</v>
      </c>
      <c r="E253" s="86" t="s">
        <v>864</v>
      </c>
      <c r="F253" s="73"/>
      <c r="G253" s="86" t="s">
        <v>884</v>
      </c>
      <c r="H253" s="73" t="s">
        <v>890</v>
      </c>
      <c r="I253" s="73" t="s">
        <v>300</v>
      </c>
      <c r="J253" s="73"/>
      <c r="K253" s="83">
        <v>21.900000000143621</v>
      </c>
      <c r="L253" s="86" t="s">
        <v>127</v>
      </c>
      <c r="M253" s="87">
        <v>3.85E-2</v>
      </c>
      <c r="N253" s="87">
        <v>3.0900000000261666E-2</v>
      </c>
      <c r="O253" s="83">
        <v>12497.787000000002</v>
      </c>
      <c r="P253" s="85">
        <v>118.19031</v>
      </c>
      <c r="Q253" s="73"/>
      <c r="R253" s="83">
        <v>50.827605063000014</v>
      </c>
      <c r="S253" s="84">
        <v>3.5707962857142861E-6</v>
      </c>
      <c r="T253" s="84">
        <f t="shared" si="9"/>
        <v>2.198899886672412E-3</v>
      </c>
      <c r="U253" s="84">
        <f>R253/'סכום נכסי הקרן'!$C$42</f>
        <v>6.9146545128590008E-4</v>
      </c>
    </row>
    <row r="254" spans="2:21">
      <c r="B254" s="76" t="s">
        <v>891</v>
      </c>
      <c r="C254" s="73" t="s">
        <v>892</v>
      </c>
      <c r="D254" s="86" t="s">
        <v>28</v>
      </c>
      <c r="E254" s="86" t="s">
        <v>864</v>
      </c>
      <c r="F254" s="73"/>
      <c r="G254" s="86" t="s">
        <v>893</v>
      </c>
      <c r="H254" s="73" t="s">
        <v>890</v>
      </c>
      <c r="I254" s="73" t="s">
        <v>871</v>
      </c>
      <c r="J254" s="73"/>
      <c r="K254" s="83">
        <v>8.2700000000518994</v>
      </c>
      <c r="L254" s="86" t="s">
        <v>127</v>
      </c>
      <c r="M254" s="87">
        <v>2.9500000000000002E-2</v>
      </c>
      <c r="N254" s="87">
        <v>2.4000000000090786E-2</v>
      </c>
      <c r="O254" s="83">
        <v>18283.799500000005</v>
      </c>
      <c r="P254" s="85">
        <v>105.04575</v>
      </c>
      <c r="Q254" s="73"/>
      <c r="R254" s="83">
        <v>66.089065191000017</v>
      </c>
      <c r="S254" s="84">
        <v>2.4378399333333341E-5</v>
      </c>
      <c r="T254" s="84">
        <f t="shared" si="9"/>
        <v>2.859139984633345E-3</v>
      </c>
      <c r="U254" s="84">
        <f>R254/'סכום נכסי הקרן'!$C$42</f>
        <v>8.9908437021015981E-4</v>
      </c>
    </row>
    <row r="255" spans="2:21">
      <c r="B255" s="76" t="s">
        <v>894</v>
      </c>
      <c r="C255" s="73" t="s">
        <v>895</v>
      </c>
      <c r="D255" s="86" t="s">
        <v>28</v>
      </c>
      <c r="E255" s="86" t="s">
        <v>864</v>
      </c>
      <c r="F255" s="73"/>
      <c r="G255" s="86" t="s">
        <v>896</v>
      </c>
      <c r="H255" s="73" t="s">
        <v>890</v>
      </c>
      <c r="I255" s="73" t="s">
        <v>300</v>
      </c>
      <c r="J255" s="73"/>
      <c r="K255" s="83">
        <v>21.689999999866014</v>
      </c>
      <c r="L255" s="86" t="s">
        <v>127</v>
      </c>
      <c r="M255" s="87">
        <v>3.7999999999999999E-2</v>
      </c>
      <c r="N255" s="87">
        <v>3.0999999999872397E-2</v>
      </c>
      <c r="O255" s="83">
        <v>9720.501000000002</v>
      </c>
      <c r="P255" s="85">
        <v>117.14511</v>
      </c>
      <c r="Q255" s="73"/>
      <c r="R255" s="83">
        <v>39.182982525000007</v>
      </c>
      <c r="S255" s="84">
        <v>6.480334000000001E-6</v>
      </c>
      <c r="T255" s="84">
        <f t="shared" si="9"/>
        <v>1.6951311344871813E-3</v>
      </c>
      <c r="U255" s="84">
        <f>R255/'סכום נכסי הקרן'!$C$42</f>
        <v>5.3305046855531518E-4</v>
      </c>
    </row>
    <row r="256" spans="2:21">
      <c r="B256" s="76" t="s">
        <v>897</v>
      </c>
      <c r="C256" s="73" t="s">
        <v>898</v>
      </c>
      <c r="D256" s="86" t="s">
        <v>28</v>
      </c>
      <c r="E256" s="86" t="s">
        <v>864</v>
      </c>
      <c r="F256" s="73"/>
      <c r="G256" s="86" t="s">
        <v>899</v>
      </c>
      <c r="H256" s="73" t="s">
        <v>890</v>
      </c>
      <c r="I256" s="73" t="s">
        <v>300</v>
      </c>
      <c r="J256" s="73"/>
      <c r="K256" s="83">
        <v>6.520000000007192</v>
      </c>
      <c r="L256" s="86" t="s">
        <v>127</v>
      </c>
      <c r="M256" s="87">
        <v>5.1249999999999997E-2</v>
      </c>
      <c r="N256" s="87">
        <v>2.9299999999748215E-2</v>
      </c>
      <c r="O256" s="83">
        <v>5570.7728349999998</v>
      </c>
      <c r="P256" s="85">
        <v>116.0271</v>
      </c>
      <c r="Q256" s="73"/>
      <c r="R256" s="83">
        <v>22.241268292000004</v>
      </c>
      <c r="S256" s="84">
        <v>1.114154567E-5</v>
      </c>
      <c r="T256" s="84">
        <f t="shared" si="9"/>
        <v>9.6220001446282793E-4</v>
      </c>
      <c r="U256" s="84">
        <f>R256/'סכום נכסי הקרן'!$C$42</f>
        <v>3.0257315090168919E-4</v>
      </c>
    </row>
    <row r="257" spans="2:21">
      <c r="B257" s="76" t="s">
        <v>900</v>
      </c>
      <c r="C257" s="73" t="s">
        <v>901</v>
      </c>
      <c r="D257" s="86" t="s">
        <v>28</v>
      </c>
      <c r="E257" s="86" t="s">
        <v>864</v>
      </c>
      <c r="F257" s="73"/>
      <c r="G257" s="86" t="s">
        <v>902</v>
      </c>
      <c r="H257" s="73" t="s">
        <v>903</v>
      </c>
      <c r="I257" s="73" t="s">
        <v>871</v>
      </c>
      <c r="J257" s="73"/>
      <c r="K257" s="83">
        <v>7.7700000000504401</v>
      </c>
      <c r="L257" s="86" t="s">
        <v>127</v>
      </c>
      <c r="M257" s="87">
        <v>3.61E-2</v>
      </c>
      <c r="N257" s="87">
        <v>2.4900000000180965E-2</v>
      </c>
      <c r="O257" s="83">
        <v>13886.430000000002</v>
      </c>
      <c r="P257" s="85">
        <v>108.70653</v>
      </c>
      <c r="Q257" s="73"/>
      <c r="R257" s="83">
        <v>51.943463694000009</v>
      </c>
      <c r="S257" s="84">
        <v>1.1109144000000002E-5</v>
      </c>
      <c r="T257" s="84">
        <f t="shared" si="9"/>
        <v>2.2471740757514969E-3</v>
      </c>
      <c r="U257" s="84">
        <f>R257/'סכום נכסי הקרן'!$C$42</f>
        <v>7.0664573945606506E-4</v>
      </c>
    </row>
    <row r="258" spans="2:21">
      <c r="B258" s="76" t="s">
        <v>904</v>
      </c>
      <c r="C258" s="73" t="s">
        <v>905</v>
      </c>
      <c r="D258" s="86" t="s">
        <v>28</v>
      </c>
      <c r="E258" s="86" t="s">
        <v>864</v>
      </c>
      <c r="F258" s="73"/>
      <c r="G258" s="86" t="s">
        <v>906</v>
      </c>
      <c r="H258" s="73" t="s">
        <v>903</v>
      </c>
      <c r="I258" s="73" t="s">
        <v>871</v>
      </c>
      <c r="J258" s="73"/>
      <c r="K258" s="83">
        <v>17.14000000009888</v>
      </c>
      <c r="L258" s="86" t="s">
        <v>127</v>
      </c>
      <c r="M258" s="87">
        <v>5.1249999999999997E-2</v>
      </c>
      <c r="N258" s="87">
        <v>3.1100000000227987E-2</v>
      </c>
      <c r="O258" s="83">
        <v>8100.4175000000014</v>
      </c>
      <c r="P258" s="85">
        <v>140.05843999999999</v>
      </c>
      <c r="Q258" s="73"/>
      <c r="R258" s="83">
        <v>39.039241800999996</v>
      </c>
      <c r="S258" s="84">
        <v>6.480334000000001E-6</v>
      </c>
      <c r="T258" s="84">
        <f t="shared" si="9"/>
        <v>1.6889126344944694E-3</v>
      </c>
      <c r="U258" s="84">
        <f>R258/'סכום נכסי הקרן'!$C$42</f>
        <v>5.310950007644241E-4</v>
      </c>
    </row>
    <row r="259" spans="2:21">
      <c r="B259" s="76" t="s">
        <v>907</v>
      </c>
      <c r="C259" s="73" t="s">
        <v>908</v>
      </c>
      <c r="D259" s="86" t="s">
        <v>28</v>
      </c>
      <c r="E259" s="86" t="s">
        <v>864</v>
      </c>
      <c r="F259" s="73"/>
      <c r="G259" s="86" t="s">
        <v>909</v>
      </c>
      <c r="H259" s="73" t="s">
        <v>903</v>
      </c>
      <c r="I259" s="73" t="s">
        <v>871</v>
      </c>
      <c r="J259" s="73"/>
      <c r="K259" s="83">
        <v>18.24000000008763</v>
      </c>
      <c r="L259" s="86" t="s">
        <v>127</v>
      </c>
      <c r="M259" s="87">
        <v>4.2000000000000003E-2</v>
      </c>
      <c r="N259" s="87">
        <v>3.0300000000188912E-2</v>
      </c>
      <c r="O259" s="83">
        <v>14812.192000000003</v>
      </c>
      <c r="P259" s="85">
        <v>123.59</v>
      </c>
      <c r="Q259" s="73"/>
      <c r="R259" s="83">
        <v>62.992281427000009</v>
      </c>
      <c r="S259" s="84">
        <v>1.9749589333333338E-5</v>
      </c>
      <c r="T259" s="84">
        <f t="shared" si="9"/>
        <v>2.725167166923986E-3</v>
      </c>
      <c r="U259" s="84">
        <f>R259/'סכום נכסי הקרן'!$C$42</f>
        <v>8.5695531494078435E-4</v>
      </c>
    </row>
    <row r="260" spans="2:21">
      <c r="B260" s="76" t="s">
        <v>910</v>
      </c>
      <c r="C260" s="73" t="s">
        <v>911</v>
      </c>
      <c r="D260" s="86" t="s">
        <v>28</v>
      </c>
      <c r="E260" s="86" t="s">
        <v>864</v>
      </c>
      <c r="F260" s="73"/>
      <c r="G260" s="86" t="s">
        <v>902</v>
      </c>
      <c r="H260" s="73" t="s">
        <v>903</v>
      </c>
      <c r="I260" s="73" t="s">
        <v>871</v>
      </c>
      <c r="J260" s="73"/>
      <c r="K260" s="83">
        <v>7.5899999999942009</v>
      </c>
      <c r="L260" s="86" t="s">
        <v>127</v>
      </c>
      <c r="M260" s="87">
        <v>3.9329999999999997E-2</v>
      </c>
      <c r="N260" s="87">
        <v>2.4900000000006441E-2</v>
      </c>
      <c r="O260" s="83">
        <v>12104.338150000001</v>
      </c>
      <c r="P260" s="85">
        <v>111.80865</v>
      </c>
      <c r="Q260" s="73"/>
      <c r="R260" s="83">
        <v>46.569451653000002</v>
      </c>
      <c r="S260" s="84">
        <v>8.0695587666666678E-6</v>
      </c>
      <c r="T260" s="84">
        <f t="shared" si="9"/>
        <v>2.0146839859020104E-3</v>
      </c>
      <c r="U260" s="84">
        <f>R260/'סכום נכסי הקרן'!$C$42</f>
        <v>6.3353696998836976E-4</v>
      </c>
    </row>
    <row r="261" spans="2:21">
      <c r="B261" s="76" t="s">
        <v>912</v>
      </c>
      <c r="C261" s="73" t="s">
        <v>913</v>
      </c>
      <c r="D261" s="86" t="s">
        <v>28</v>
      </c>
      <c r="E261" s="86" t="s">
        <v>864</v>
      </c>
      <c r="F261" s="73"/>
      <c r="G261" s="86" t="s">
        <v>899</v>
      </c>
      <c r="H261" s="73" t="s">
        <v>903</v>
      </c>
      <c r="I261" s="73" t="s">
        <v>300</v>
      </c>
      <c r="J261" s="73"/>
      <c r="K261" s="83">
        <v>3.699999945174302</v>
      </c>
      <c r="L261" s="86" t="s">
        <v>127</v>
      </c>
      <c r="M261" s="87">
        <v>4.4999999999999998E-2</v>
      </c>
      <c r="N261" s="87">
        <v>2.8699999533981564E-2</v>
      </c>
      <c r="O261" s="83">
        <v>6.0174530000000006</v>
      </c>
      <c r="P261" s="85">
        <v>105.706</v>
      </c>
      <c r="Q261" s="73"/>
      <c r="R261" s="83">
        <v>2.1887546000000001E-2</v>
      </c>
      <c r="S261" s="84">
        <v>1.2034906000000001E-8</v>
      </c>
      <c r="T261" s="84">
        <f t="shared" si="9"/>
        <v>9.4689730824977219E-7</v>
      </c>
      <c r="U261" s="84">
        <f>R261/'סכום נכסי הקרן'!$C$42</f>
        <v>2.9776106613073635E-7</v>
      </c>
    </row>
    <row r="262" spans="2:21">
      <c r="B262" s="76" t="s">
        <v>914</v>
      </c>
      <c r="C262" s="73" t="s">
        <v>915</v>
      </c>
      <c r="D262" s="86" t="s">
        <v>28</v>
      </c>
      <c r="E262" s="86" t="s">
        <v>864</v>
      </c>
      <c r="F262" s="73"/>
      <c r="G262" s="86" t="s">
        <v>902</v>
      </c>
      <c r="H262" s="73" t="s">
        <v>903</v>
      </c>
      <c r="I262" s="73" t="s">
        <v>871</v>
      </c>
      <c r="J262" s="73"/>
      <c r="K262" s="83">
        <v>7.5199999999008416</v>
      </c>
      <c r="L262" s="86" t="s">
        <v>127</v>
      </c>
      <c r="M262" s="87">
        <v>4.1100000000000005E-2</v>
      </c>
      <c r="N262" s="87">
        <v>2.5199999999767284E-2</v>
      </c>
      <c r="O262" s="83">
        <v>10183.382000000001</v>
      </c>
      <c r="P262" s="85">
        <v>112.81950000000001</v>
      </c>
      <c r="Q262" s="73"/>
      <c r="R262" s="83">
        <v>39.533100696000005</v>
      </c>
      <c r="S262" s="84">
        <v>8.1467056000000011E-6</v>
      </c>
      <c r="T262" s="84">
        <f t="shared" si="9"/>
        <v>1.7102779194985861E-3</v>
      </c>
      <c r="U262" s="84">
        <f>R262/'סכום נכסי הקרן'!$C$42</f>
        <v>5.3781352238824382E-4</v>
      </c>
    </row>
    <row r="263" spans="2:21">
      <c r="B263" s="76" t="s">
        <v>916</v>
      </c>
      <c r="C263" s="73" t="s">
        <v>917</v>
      </c>
      <c r="D263" s="86" t="s">
        <v>28</v>
      </c>
      <c r="E263" s="86" t="s">
        <v>864</v>
      </c>
      <c r="F263" s="73"/>
      <c r="G263" s="86" t="s">
        <v>918</v>
      </c>
      <c r="H263" s="73" t="s">
        <v>919</v>
      </c>
      <c r="I263" s="73" t="s">
        <v>920</v>
      </c>
      <c r="J263" s="73"/>
      <c r="K263" s="83">
        <v>16.030000000113631</v>
      </c>
      <c r="L263" s="86" t="s">
        <v>127</v>
      </c>
      <c r="M263" s="87">
        <v>4.4500000000000005E-2</v>
      </c>
      <c r="N263" s="87">
        <v>3.30000000002195E-2</v>
      </c>
      <c r="O263" s="83">
        <v>14280.804612000002</v>
      </c>
      <c r="P263" s="85">
        <v>120.52511</v>
      </c>
      <c r="Q263" s="73"/>
      <c r="R263" s="83">
        <v>59.226339309000011</v>
      </c>
      <c r="S263" s="84">
        <v>7.1404023060000008E-6</v>
      </c>
      <c r="T263" s="84">
        <f t="shared" si="9"/>
        <v>2.5622452726851964E-3</v>
      </c>
      <c r="U263" s="84">
        <f>R263/'סכום נכסי הקרן'!$C$42</f>
        <v>8.0572294105828873E-4</v>
      </c>
    </row>
    <row r="264" spans="2:21">
      <c r="B264" s="76" t="s">
        <v>921</v>
      </c>
      <c r="C264" s="73" t="s">
        <v>922</v>
      </c>
      <c r="D264" s="86" t="s">
        <v>28</v>
      </c>
      <c r="E264" s="86" t="s">
        <v>864</v>
      </c>
      <c r="F264" s="73"/>
      <c r="G264" s="86" t="s">
        <v>2489</v>
      </c>
      <c r="H264" s="73" t="s">
        <v>865</v>
      </c>
      <c r="I264" s="73" t="s">
        <v>300</v>
      </c>
      <c r="J264" s="73"/>
      <c r="K264" s="83">
        <v>16.200000000119044</v>
      </c>
      <c r="L264" s="86" t="s">
        <v>127</v>
      </c>
      <c r="M264" s="87">
        <v>5.5500000000000001E-2</v>
      </c>
      <c r="N264" s="87">
        <v>3.5700000000230651E-2</v>
      </c>
      <c r="O264" s="83">
        <v>11572.025000000001</v>
      </c>
      <c r="P264" s="85">
        <v>135.01292000000001</v>
      </c>
      <c r="Q264" s="73"/>
      <c r="R264" s="83">
        <v>53.761249668000005</v>
      </c>
      <c r="S264" s="84">
        <v>2.8930062500000005E-6</v>
      </c>
      <c r="T264" s="84">
        <f t="shared" si="9"/>
        <v>2.3258149908067884E-3</v>
      </c>
      <c r="U264" s="84">
        <f>R264/'סכום נכסי הקרן'!$C$42</f>
        <v>7.3137513989299566E-4</v>
      </c>
    </row>
    <row r="265" spans="2:21">
      <c r="B265" s="76" t="s">
        <v>923</v>
      </c>
      <c r="C265" s="73" t="s">
        <v>924</v>
      </c>
      <c r="D265" s="86" t="s">
        <v>28</v>
      </c>
      <c r="E265" s="86" t="s">
        <v>864</v>
      </c>
      <c r="F265" s="73"/>
      <c r="G265" s="86" t="s">
        <v>925</v>
      </c>
      <c r="H265" s="73" t="s">
        <v>865</v>
      </c>
      <c r="I265" s="73" t="s">
        <v>871</v>
      </c>
      <c r="J265" s="73"/>
      <c r="K265" s="83">
        <v>8.429999999972603</v>
      </c>
      <c r="L265" s="86" t="s">
        <v>127</v>
      </c>
      <c r="M265" s="87">
        <v>3.875E-2</v>
      </c>
      <c r="N265" s="87">
        <v>2.8299999999870221E-2</v>
      </c>
      <c r="O265" s="83">
        <v>18413.406180000005</v>
      </c>
      <c r="P265" s="85">
        <v>109.45126</v>
      </c>
      <c r="Q265" s="73"/>
      <c r="R265" s="83">
        <v>69.348901630000015</v>
      </c>
      <c r="S265" s="84">
        <v>4.6033515450000016E-5</v>
      </c>
      <c r="T265" s="84">
        <f t="shared" si="9"/>
        <v>3.0001667744536209E-3</v>
      </c>
      <c r="U265" s="84">
        <f>R265/'סכום נכסי הקרן'!$C$42</f>
        <v>9.4343161560205815E-4</v>
      </c>
    </row>
    <row r="266" spans="2:21">
      <c r="B266" s="76" t="s">
        <v>926</v>
      </c>
      <c r="C266" s="73" t="s">
        <v>927</v>
      </c>
      <c r="D266" s="86" t="s">
        <v>28</v>
      </c>
      <c r="E266" s="86" t="s">
        <v>864</v>
      </c>
      <c r="F266" s="73"/>
      <c r="G266" s="86" t="s">
        <v>2489</v>
      </c>
      <c r="H266" s="73" t="s">
        <v>865</v>
      </c>
      <c r="I266" s="73" t="s">
        <v>300</v>
      </c>
      <c r="J266" s="73"/>
      <c r="K266" s="83">
        <v>14.430000000024522</v>
      </c>
      <c r="L266" s="86" t="s">
        <v>129</v>
      </c>
      <c r="M266" s="87">
        <v>3.7000000000000005E-2</v>
      </c>
      <c r="N266" s="87">
        <v>1.9100000000156044E-2</v>
      </c>
      <c r="O266" s="83">
        <v>6017.4530000000013</v>
      </c>
      <c r="P266" s="85">
        <v>129.62144000000001</v>
      </c>
      <c r="Q266" s="73"/>
      <c r="R266" s="83">
        <v>31.400875661000004</v>
      </c>
      <c r="S266" s="84">
        <v>3.4385445714285722E-6</v>
      </c>
      <c r="T266" s="84">
        <f t="shared" si="9"/>
        <v>1.3584622341895564E-3</v>
      </c>
      <c r="U266" s="84">
        <f>R266/'סכום נכסי הקרן'!$C$42</f>
        <v>4.2718165911601291E-4</v>
      </c>
    </row>
    <row r="267" spans="2:21">
      <c r="B267" s="76" t="s">
        <v>928</v>
      </c>
      <c r="C267" s="73" t="s">
        <v>929</v>
      </c>
      <c r="D267" s="86" t="s">
        <v>28</v>
      </c>
      <c r="E267" s="86" t="s">
        <v>864</v>
      </c>
      <c r="F267" s="73"/>
      <c r="G267" s="86" t="s">
        <v>930</v>
      </c>
      <c r="H267" s="73" t="s">
        <v>865</v>
      </c>
      <c r="I267" s="73" t="s">
        <v>871</v>
      </c>
      <c r="J267" s="73"/>
      <c r="K267" s="83">
        <v>21.319999999940126</v>
      </c>
      <c r="L267" s="86" t="s">
        <v>127</v>
      </c>
      <c r="M267" s="87">
        <v>3.5000000000000003E-2</v>
      </c>
      <c r="N267" s="87">
        <v>3.7299999999762273E-2</v>
      </c>
      <c r="O267" s="83">
        <v>6943.2150000000011</v>
      </c>
      <c r="P267" s="85">
        <v>95.077439999999996</v>
      </c>
      <c r="Q267" s="73"/>
      <c r="R267" s="83">
        <v>22.715525398000004</v>
      </c>
      <c r="S267" s="84">
        <v>4.6288100000000003E-6</v>
      </c>
      <c r="T267" s="84">
        <f t="shared" si="9"/>
        <v>9.8271728839978401E-4</v>
      </c>
      <c r="U267" s="84">
        <f>R267/'סכום נכסי הקרן'!$C$42</f>
        <v>3.0902500719945034E-4</v>
      </c>
    </row>
    <row r="268" spans="2:21">
      <c r="B268" s="76" t="s">
        <v>931</v>
      </c>
      <c r="C268" s="73" t="s">
        <v>932</v>
      </c>
      <c r="D268" s="86" t="s">
        <v>28</v>
      </c>
      <c r="E268" s="86" t="s">
        <v>864</v>
      </c>
      <c r="F268" s="73"/>
      <c r="G268" s="86" t="s">
        <v>930</v>
      </c>
      <c r="H268" s="73" t="s">
        <v>865</v>
      </c>
      <c r="I268" s="73" t="s">
        <v>871</v>
      </c>
      <c r="J268" s="73"/>
      <c r="K268" s="83">
        <v>20.810000000017368</v>
      </c>
      <c r="L268" s="86" t="s">
        <v>127</v>
      </c>
      <c r="M268" s="87">
        <v>3.6499999999999998E-2</v>
      </c>
      <c r="N268" s="87">
        <v>3.7800000000063491E-2</v>
      </c>
      <c r="O268" s="83">
        <v>16072.616963000002</v>
      </c>
      <c r="P268" s="85">
        <v>96.830669999999998</v>
      </c>
      <c r="Q268" s="73"/>
      <c r="R268" s="83">
        <v>53.553047447000004</v>
      </c>
      <c r="S268" s="84">
        <v>2.4727099215830894E-6</v>
      </c>
      <c r="T268" s="84">
        <f t="shared" si="9"/>
        <v>2.316807762557604E-3</v>
      </c>
      <c r="U268" s="84">
        <f>R268/'סכום נכסי הקרן'!$C$42</f>
        <v>7.2854272938449247E-4</v>
      </c>
    </row>
    <row r="269" spans="2:21">
      <c r="B269" s="76" t="s">
        <v>933</v>
      </c>
      <c r="C269" s="73" t="s">
        <v>934</v>
      </c>
      <c r="D269" s="86" t="s">
        <v>28</v>
      </c>
      <c r="E269" s="86" t="s">
        <v>864</v>
      </c>
      <c r="F269" s="73"/>
      <c r="G269" s="86" t="s">
        <v>869</v>
      </c>
      <c r="H269" s="73" t="s">
        <v>865</v>
      </c>
      <c r="I269" s="73" t="s">
        <v>871</v>
      </c>
      <c r="J269" s="73"/>
      <c r="K269" s="83">
        <v>7.6699999999910471</v>
      </c>
      <c r="L269" s="86" t="s">
        <v>127</v>
      </c>
      <c r="M269" s="87">
        <v>4.8750000000000002E-2</v>
      </c>
      <c r="N269" s="87">
        <v>3.9699999999863352E-2</v>
      </c>
      <c r="O269" s="83">
        <v>17126.597000000005</v>
      </c>
      <c r="P269" s="85">
        <v>108.03308</v>
      </c>
      <c r="Q269" s="73"/>
      <c r="R269" s="83">
        <v>63.666726771000008</v>
      </c>
      <c r="S269" s="84">
        <v>6.8506388000000019E-6</v>
      </c>
      <c r="T269" s="84">
        <f t="shared" si="9"/>
        <v>2.7543449688025154E-3</v>
      </c>
      <c r="U269" s="84">
        <f>R269/'סכום נכסי הקרן'!$C$42</f>
        <v>8.66130558464035E-4</v>
      </c>
    </row>
    <row r="270" spans="2:21">
      <c r="B270" s="76" t="s">
        <v>935</v>
      </c>
      <c r="C270" s="73" t="s">
        <v>936</v>
      </c>
      <c r="D270" s="86" t="s">
        <v>28</v>
      </c>
      <c r="E270" s="86" t="s">
        <v>864</v>
      </c>
      <c r="F270" s="73"/>
      <c r="G270" s="86" t="s">
        <v>937</v>
      </c>
      <c r="H270" s="73" t="s">
        <v>865</v>
      </c>
      <c r="I270" s="73" t="s">
        <v>300</v>
      </c>
      <c r="J270" s="73"/>
      <c r="K270" s="83">
        <v>2.6399999887682206</v>
      </c>
      <c r="L270" s="86" t="s">
        <v>127</v>
      </c>
      <c r="M270" s="87">
        <v>6.5000000000000002E-2</v>
      </c>
      <c r="N270" s="87">
        <v>1.6099999878322394E-2</v>
      </c>
      <c r="O270" s="83">
        <v>21.755407000000005</v>
      </c>
      <c r="P270" s="85">
        <v>114.17494000000001</v>
      </c>
      <c r="Q270" s="73"/>
      <c r="R270" s="83">
        <v>8.5471764000000006E-2</v>
      </c>
      <c r="S270" s="84">
        <v>8.7021628000000014E-9</v>
      </c>
      <c r="T270" s="84">
        <f t="shared" si="9"/>
        <v>3.6976727890353624E-6</v>
      </c>
      <c r="U270" s="84">
        <f>R270/'סכום נכסי הקרן'!$C$42</f>
        <v>1.1627691643784413E-6</v>
      </c>
    </row>
    <row r="271" spans="2:21">
      <c r="B271" s="76" t="s">
        <v>938</v>
      </c>
      <c r="C271" s="73" t="s">
        <v>939</v>
      </c>
      <c r="D271" s="86" t="s">
        <v>28</v>
      </c>
      <c r="E271" s="86" t="s">
        <v>864</v>
      </c>
      <c r="F271" s="73"/>
      <c r="G271" s="86" t="s">
        <v>940</v>
      </c>
      <c r="H271" s="73" t="s">
        <v>865</v>
      </c>
      <c r="I271" s="73" t="s">
        <v>871</v>
      </c>
      <c r="J271" s="73"/>
      <c r="K271" s="83">
        <v>8.1599999999462316</v>
      </c>
      <c r="L271" s="86" t="s">
        <v>127</v>
      </c>
      <c r="M271" s="87">
        <v>3.2500000000000001E-2</v>
      </c>
      <c r="N271" s="87">
        <v>2.2199999999910385E-2</v>
      </c>
      <c r="O271" s="83">
        <v>14812.192000000003</v>
      </c>
      <c r="P271" s="85">
        <v>109.46644000000001</v>
      </c>
      <c r="Q271" s="73"/>
      <c r="R271" s="83">
        <v>55.793681325000009</v>
      </c>
      <c r="S271" s="84">
        <v>1.9749589333333338E-5</v>
      </c>
      <c r="T271" s="84">
        <f t="shared" si="9"/>
        <v>2.4137418906618443E-3</v>
      </c>
      <c r="U271" s="84">
        <f>R271/'סכום נכסי הקרן'!$C$42</f>
        <v>7.5902460854636506E-4</v>
      </c>
    </row>
    <row r="272" spans="2:21">
      <c r="B272" s="76" t="s">
        <v>941</v>
      </c>
      <c r="C272" s="73" t="s">
        <v>942</v>
      </c>
      <c r="D272" s="86" t="s">
        <v>28</v>
      </c>
      <c r="E272" s="86" t="s">
        <v>864</v>
      </c>
      <c r="F272" s="73"/>
      <c r="G272" s="86" t="s">
        <v>943</v>
      </c>
      <c r="H272" s="73" t="s">
        <v>865</v>
      </c>
      <c r="I272" s="73" t="s">
        <v>871</v>
      </c>
      <c r="J272" s="73"/>
      <c r="K272" s="83">
        <v>14.920000000279007</v>
      </c>
      <c r="L272" s="86" t="s">
        <v>127</v>
      </c>
      <c r="M272" s="87">
        <v>5.0999999999999997E-2</v>
      </c>
      <c r="N272" s="87">
        <v>3.3500000000489492E-2</v>
      </c>
      <c r="O272" s="83">
        <v>5554.572000000001</v>
      </c>
      <c r="P272" s="85">
        <v>128.26249999999999</v>
      </c>
      <c r="Q272" s="73"/>
      <c r="R272" s="83">
        <v>24.515173648000008</v>
      </c>
      <c r="S272" s="84">
        <v>7.4060960000000017E-6</v>
      </c>
      <c r="T272" s="84">
        <f t="shared" si="9"/>
        <v>1.060573530653777E-3</v>
      </c>
      <c r="U272" s="84">
        <f>R272/'סכום נכסי הקרן'!$C$42</f>
        <v>3.3350765964391878E-4</v>
      </c>
    </row>
    <row r="273" spans="2:21">
      <c r="B273" s="76" t="s">
        <v>944</v>
      </c>
      <c r="C273" s="73" t="s">
        <v>945</v>
      </c>
      <c r="D273" s="86" t="s">
        <v>28</v>
      </c>
      <c r="E273" s="86" t="s">
        <v>864</v>
      </c>
      <c r="F273" s="73"/>
      <c r="G273" s="86" t="s">
        <v>946</v>
      </c>
      <c r="H273" s="73" t="s">
        <v>865</v>
      </c>
      <c r="I273" s="73" t="s">
        <v>871</v>
      </c>
      <c r="J273" s="73"/>
      <c r="K273" s="83">
        <v>8.1500000000197872</v>
      </c>
      <c r="L273" s="86" t="s">
        <v>127</v>
      </c>
      <c r="M273" s="87">
        <v>3.4000000000000002E-2</v>
      </c>
      <c r="N273" s="87">
        <v>2.5100000000079149E-2</v>
      </c>
      <c r="O273" s="83">
        <v>21755.407000000003</v>
      </c>
      <c r="P273" s="85">
        <v>108.01678</v>
      </c>
      <c r="Q273" s="73"/>
      <c r="R273" s="83">
        <v>80.861743836000002</v>
      </c>
      <c r="S273" s="84">
        <v>2.5594596470588239E-5</v>
      </c>
      <c r="T273" s="84">
        <f t="shared" si="9"/>
        <v>3.4982344561921654E-3</v>
      </c>
      <c r="U273" s="84">
        <f>R273/'סכום נכסי הקרן'!$C$42</f>
        <v>1.1000538412939422E-3</v>
      </c>
    </row>
    <row r="274" spans="2:21">
      <c r="B274" s="76" t="s">
        <v>947</v>
      </c>
      <c r="C274" s="73" t="s">
        <v>948</v>
      </c>
      <c r="D274" s="86" t="s">
        <v>28</v>
      </c>
      <c r="E274" s="86" t="s">
        <v>864</v>
      </c>
      <c r="F274" s="73"/>
      <c r="G274" s="86" t="s">
        <v>2489</v>
      </c>
      <c r="H274" s="73" t="s">
        <v>865</v>
      </c>
      <c r="I274" s="73" t="s">
        <v>871</v>
      </c>
      <c r="J274" s="73"/>
      <c r="K274" s="83">
        <v>18.410000000029939</v>
      </c>
      <c r="L274" s="86" t="s">
        <v>127</v>
      </c>
      <c r="M274" s="87">
        <v>3.7999999999999999E-2</v>
      </c>
      <c r="N274" s="87">
        <v>2.9900000000181767E-2</v>
      </c>
      <c r="O274" s="83">
        <v>9257.6200000000026</v>
      </c>
      <c r="P274" s="85">
        <v>117.43778</v>
      </c>
      <c r="Q274" s="73"/>
      <c r="R274" s="83">
        <v>37.410356568000012</v>
      </c>
      <c r="S274" s="84">
        <v>1.2343493333333337E-5</v>
      </c>
      <c r="T274" s="84">
        <f t="shared" si="9"/>
        <v>1.6184439285657421E-3</v>
      </c>
      <c r="U274" s="84">
        <f>R274/'סכום נכסי הקרן'!$C$42</f>
        <v>5.0893543095323151E-4</v>
      </c>
    </row>
    <row r="275" spans="2:21">
      <c r="B275" s="76" t="s">
        <v>949</v>
      </c>
      <c r="C275" s="73" t="s">
        <v>950</v>
      </c>
      <c r="D275" s="86" t="s">
        <v>28</v>
      </c>
      <c r="E275" s="86" t="s">
        <v>864</v>
      </c>
      <c r="F275" s="73"/>
      <c r="G275" s="86" t="s">
        <v>899</v>
      </c>
      <c r="H275" s="73" t="s">
        <v>865</v>
      </c>
      <c r="I275" s="73" t="s">
        <v>300</v>
      </c>
      <c r="J275" s="73"/>
      <c r="K275" s="83">
        <v>6.0699999999851304</v>
      </c>
      <c r="L275" s="86" t="s">
        <v>127</v>
      </c>
      <c r="M275" s="87">
        <v>4.4999999999999998E-2</v>
      </c>
      <c r="N275" s="87">
        <v>3.5299999999818275E-2</v>
      </c>
      <c r="O275" s="83">
        <v>8378.1461000000018</v>
      </c>
      <c r="P275" s="85">
        <v>104.979</v>
      </c>
      <c r="Q275" s="73"/>
      <c r="R275" s="83">
        <v>30.264606635000003</v>
      </c>
      <c r="S275" s="84">
        <v>1.117086146666667E-5</v>
      </c>
      <c r="T275" s="84">
        <f t="shared" si="9"/>
        <v>1.3093050521935945E-3</v>
      </c>
      <c r="U275" s="84">
        <f>R275/'סכום נכסי הקרן'!$C$42</f>
        <v>4.1172370523698536E-4</v>
      </c>
    </row>
    <row r="276" spans="2:21">
      <c r="B276" s="76" t="s">
        <v>951</v>
      </c>
      <c r="C276" s="73" t="s">
        <v>952</v>
      </c>
      <c r="D276" s="86" t="s">
        <v>28</v>
      </c>
      <c r="E276" s="86" t="s">
        <v>864</v>
      </c>
      <c r="F276" s="73"/>
      <c r="G276" s="86" t="s">
        <v>909</v>
      </c>
      <c r="H276" s="73" t="s">
        <v>865</v>
      </c>
      <c r="I276" s="73" t="s">
        <v>300</v>
      </c>
      <c r="J276" s="73"/>
      <c r="K276" s="83">
        <v>18.780000000040502</v>
      </c>
      <c r="L276" s="86" t="s">
        <v>127</v>
      </c>
      <c r="M276" s="87">
        <v>3.5000000000000003E-2</v>
      </c>
      <c r="N276" s="87">
        <v>3.1700000000020538E-2</v>
      </c>
      <c r="O276" s="83">
        <v>18515.240000000005</v>
      </c>
      <c r="P276" s="85">
        <v>106.95628000000001</v>
      </c>
      <c r="Q276" s="73"/>
      <c r="R276" s="83">
        <v>68.142850858000017</v>
      </c>
      <c r="S276" s="84">
        <v>1.4812192000000003E-5</v>
      </c>
      <c r="T276" s="84">
        <f t="shared" si="9"/>
        <v>2.9479907000038237E-3</v>
      </c>
      <c r="U276" s="84">
        <f>R276/'סכום נכסי הקרן'!$C$42</f>
        <v>9.2702434163546008E-4</v>
      </c>
    </row>
    <row r="277" spans="2:21">
      <c r="B277" s="76" t="s">
        <v>953</v>
      </c>
      <c r="C277" s="73" t="s">
        <v>954</v>
      </c>
      <c r="D277" s="86" t="s">
        <v>28</v>
      </c>
      <c r="E277" s="86" t="s">
        <v>864</v>
      </c>
      <c r="F277" s="73"/>
      <c r="G277" s="86" t="s">
        <v>955</v>
      </c>
      <c r="H277" s="73" t="s">
        <v>865</v>
      </c>
      <c r="I277" s="73" t="s">
        <v>871</v>
      </c>
      <c r="J277" s="73"/>
      <c r="K277" s="83">
        <v>9.250000000032939</v>
      </c>
      <c r="L277" s="86" t="s">
        <v>127</v>
      </c>
      <c r="M277" s="87">
        <v>2.4500000000000001E-2</v>
      </c>
      <c r="N277" s="87">
        <v>2.4799999999968386E-2</v>
      </c>
      <c r="O277" s="83">
        <v>11062.855900000002</v>
      </c>
      <c r="P277" s="85">
        <v>99.696309999999997</v>
      </c>
      <c r="Q277" s="73"/>
      <c r="R277" s="83">
        <v>37.951678918999995</v>
      </c>
      <c r="S277" s="84">
        <v>2.2125711800000004E-5</v>
      </c>
      <c r="T277" s="84">
        <f t="shared" si="9"/>
        <v>1.6418625739021049E-3</v>
      </c>
      <c r="U277" s="84">
        <f>R277/'סכום נכסי הקרן'!$C$42</f>
        <v>5.1629965170023318E-4</v>
      </c>
    </row>
    <row r="278" spans="2:21">
      <c r="B278" s="76" t="s">
        <v>956</v>
      </c>
      <c r="C278" s="73" t="s">
        <v>957</v>
      </c>
      <c r="D278" s="86" t="s">
        <v>28</v>
      </c>
      <c r="E278" s="86" t="s">
        <v>864</v>
      </c>
      <c r="F278" s="73"/>
      <c r="G278" s="86" t="s">
        <v>958</v>
      </c>
      <c r="H278" s="73" t="s">
        <v>865</v>
      </c>
      <c r="I278" s="73" t="s">
        <v>871</v>
      </c>
      <c r="J278" s="73"/>
      <c r="K278" s="83">
        <v>18.719999999863276</v>
      </c>
      <c r="L278" s="86" t="s">
        <v>127</v>
      </c>
      <c r="M278" s="87">
        <v>3.6249999999999998E-2</v>
      </c>
      <c r="N278" s="87">
        <v>2.9300000000071671E-2</v>
      </c>
      <c r="O278" s="83">
        <v>4642.69643</v>
      </c>
      <c r="P278" s="85">
        <v>113.54151</v>
      </c>
      <c r="Q278" s="73"/>
      <c r="R278" s="83">
        <v>18.138845459000002</v>
      </c>
      <c r="S278" s="84">
        <v>9.2853928599999992E-6</v>
      </c>
      <c r="T278" s="84">
        <f t="shared" si="9"/>
        <v>7.8472131777064936E-4</v>
      </c>
      <c r="U278" s="84">
        <f>R278/'סכום נכסי הקרן'!$C$42</f>
        <v>2.4676324893857477E-4</v>
      </c>
    </row>
    <row r="279" spans="2:21">
      <c r="B279" s="76" t="s">
        <v>959</v>
      </c>
      <c r="C279" s="73" t="s">
        <v>960</v>
      </c>
      <c r="D279" s="86" t="s">
        <v>28</v>
      </c>
      <c r="E279" s="86" t="s">
        <v>864</v>
      </c>
      <c r="F279" s="73"/>
      <c r="G279" s="86" t="s">
        <v>893</v>
      </c>
      <c r="H279" s="73" t="s">
        <v>865</v>
      </c>
      <c r="I279" s="73" t="s">
        <v>300</v>
      </c>
      <c r="J279" s="73"/>
      <c r="K279" s="83">
        <v>17.390000000006726</v>
      </c>
      <c r="L279" s="86" t="s">
        <v>127</v>
      </c>
      <c r="M279" s="87">
        <v>4.5999999999999999E-2</v>
      </c>
      <c r="N279" s="87">
        <v>3.3299999999966384E-2</v>
      </c>
      <c r="O279" s="83">
        <v>13886.430000000002</v>
      </c>
      <c r="P279" s="85">
        <v>124.52021999999999</v>
      </c>
      <c r="Q279" s="73"/>
      <c r="R279" s="83">
        <v>59.499753840000004</v>
      </c>
      <c r="S279" s="84">
        <v>2.7772860000000004E-5</v>
      </c>
      <c r="T279" s="84">
        <f t="shared" si="9"/>
        <v>2.5740737108043109E-3</v>
      </c>
      <c r="U279" s="84">
        <f>R279/'סכום נכסי הקרן'!$C$42</f>
        <v>8.0944250844360423E-4</v>
      </c>
    </row>
    <row r="280" spans="2:21">
      <c r="B280" s="76" t="s">
        <v>961</v>
      </c>
      <c r="C280" s="73" t="s">
        <v>962</v>
      </c>
      <c r="D280" s="86" t="s">
        <v>28</v>
      </c>
      <c r="E280" s="86" t="s">
        <v>864</v>
      </c>
      <c r="F280" s="73"/>
      <c r="G280" s="86" t="s">
        <v>955</v>
      </c>
      <c r="H280" s="73" t="s">
        <v>870</v>
      </c>
      <c r="I280" s="73" t="s">
        <v>300</v>
      </c>
      <c r="J280" s="73"/>
      <c r="K280" s="83">
        <v>4.0799999999862848</v>
      </c>
      <c r="L280" s="86" t="s">
        <v>127</v>
      </c>
      <c r="M280" s="87">
        <v>6.5000000000000002E-2</v>
      </c>
      <c r="N280" s="87">
        <v>4.5499999999723789E-2</v>
      </c>
      <c r="O280" s="83">
        <v>13886.430000000002</v>
      </c>
      <c r="P280" s="85">
        <v>109.86221999999999</v>
      </c>
      <c r="Q280" s="73"/>
      <c r="R280" s="83">
        <v>52.495691559000008</v>
      </c>
      <c r="S280" s="84">
        <v>1.1109144000000002E-5</v>
      </c>
      <c r="T280" s="84">
        <f t="shared" si="9"/>
        <v>2.2710645145841107E-3</v>
      </c>
      <c r="U280" s="84">
        <f>R280/'סכום נכסי הקרן'!$C$42</f>
        <v>7.1415832025564405E-4</v>
      </c>
    </row>
    <row r="281" spans="2:21">
      <c r="B281" s="76" t="s">
        <v>963</v>
      </c>
      <c r="C281" s="73" t="s">
        <v>964</v>
      </c>
      <c r="D281" s="86" t="s">
        <v>28</v>
      </c>
      <c r="E281" s="86" t="s">
        <v>864</v>
      </c>
      <c r="F281" s="73"/>
      <c r="G281" s="86" t="s">
        <v>955</v>
      </c>
      <c r="H281" s="73" t="s">
        <v>870</v>
      </c>
      <c r="I281" s="73" t="s">
        <v>300</v>
      </c>
      <c r="J281" s="73"/>
      <c r="K281" s="83">
        <v>3.7400000000388411</v>
      </c>
      <c r="L281" s="86" t="s">
        <v>127</v>
      </c>
      <c r="M281" s="87">
        <v>4.2500000000000003E-2</v>
      </c>
      <c r="N281" s="87">
        <v>3.4400000000442368E-2</v>
      </c>
      <c r="O281" s="83">
        <v>10183.382000000001</v>
      </c>
      <c r="P281" s="85">
        <v>105.79903</v>
      </c>
      <c r="Q281" s="73"/>
      <c r="R281" s="83">
        <v>37.073055794000005</v>
      </c>
      <c r="S281" s="84">
        <v>1.6972303333333335E-5</v>
      </c>
      <c r="T281" s="84">
        <f t="shared" si="9"/>
        <v>1.6038516487838438E-3</v>
      </c>
      <c r="U281" s="84">
        <f>R281/'סכום נכסי הקרן'!$C$42</f>
        <v>5.0434674668168439E-4</v>
      </c>
    </row>
    <row r="282" spans="2:21">
      <c r="B282" s="76" t="s">
        <v>965</v>
      </c>
      <c r="C282" s="73" t="s">
        <v>966</v>
      </c>
      <c r="D282" s="86" t="s">
        <v>28</v>
      </c>
      <c r="E282" s="86" t="s">
        <v>864</v>
      </c>
      <c r="F282" s="73"/>
      <c r="G282" s="86" t="s">
        <v>955</v>
      </c>
      <c r="H282" s="73" t="s">
        <v>870</v>
      </c>
      <c r="I282" s="73" t="s">
        <v>300</v>
      </c>
      <c r="J282" s="73"/>
      <c r="K282" s="83">
        <v>0.82000000001015882</v>
      </c>
      <c r="L282" s="86" t="s">
        <v>127</v>
      </c>
      <c r="M282" s="87">
        <v>5.2499999999999998E-2</v>
      </c>
      <c r="N282" s="87">
        <v>3.0500000000148152E-2</v>
      </c>
      <c r="O282" s="83">
        <v>12895.401779000002</v>
      </c>
      <c r="P282" s="85">
        <v>106.48542</v>
      </c>
      <c r="Q282" s="73"/>
      <c r="R282" s="83">
        <v>47.250856485999996</v>
      </c>
      <c r="S282" s="84">
        <v>2.1492336298333335E-5</v>
      </c>
      <c r="T282" s="84">
        <f t="shared" si="9"/>
        <v>2.0441628686509528E-3</v>
      </c>
      <c r="U282" s="84">
        <f>R282/'סכום נכסי הקרן'!$C$42</f>
        <v>6.4280689131900753E-4</v>
      </c>
    </row>
    <row r="283" spans="2:21">
      <c r="B283" s="76" t="s">
        <v>967</v>
      </c>
      <c r="C283" s="73" t="s">
        <v>968</v>
      </c>
      <c r="D283" s="86" t="s">
        <v>28</v>
      </c>
      <c r="E283" s="86" t="s">
        <v>864</v>
      </c>
      <c r="F283" s="73"/>
      <c r="G283" s="86" t="s">
        <v>969</v>
      </c>
      <c r="H283" s="73" t="s">
        <v>870</v>
      </c>
      <c r="I283" s="73" t="s">
        <v>300</v>
      </c>
      <c r="J283" s="73"/>
      <c r="K283" s="83">
        <v>6.9300000000030124</v>
      </c>
      <c r="L283" s="86" t="s">
        <v>127</v>
      </c>
      <c r="M283" s="87">
        <v>4.7500000000000001E-2</v>
      </c>
      <c r="N283" s="87">
        <v>2.5499999999991148E-2</v>
      </c>
      <c r="O283" s="83">
        <v>13886.430000000002</v>
      </c>
      <c r="P283" s="85">
        <v>118.10508</v>
      </c>
      <c r="Q283" s="73"/>
      <c r="R283" s="83">
        <v>56.434394831000006</v>
      </c>
      <c r="S283" s="84">
        <v>4.6336521665140081E-6</v>
      </c>
      <c r="T283" s="84">
        <f t="shared" si="9"/>
        <v>2.4414603883952438E-3</v>
      </c>
      <c r="U283" s="84">
        <f>R283/'סכום נכסי הקרן'!$C$42</f>
        <v>7.6774095969102613E-4</v>
      </c>
    </row>
    <row r="284" spans="2:21">
      <c r="B284" s="76" t="s">
        <v>970</v>
      </c>
      <c r="C284" s="73" t="s">
        <v>971</v>
      </c>
      <c r="D284" s="86" t="s">
        <v>28</v>
      </c>
      <c r="E284" s="86" t="s">
        <v>864</v>
      </c>
      <c r="F284" s="73"/>
      <c r="G284" s="86" t="s">
        <v>909</v>
      </c>
      <c r="H284" s="73" t="s">
        <v>972</v>
      </c>
      <c r="I284" s="73" t="s">
        <v>920</v>
      </c>
      <c r="J284" s="73"/>
      <c r="K284" s="83">
        <v>8.0900000000467234</v>
      </c>
      <c r="L284" s="86" t="s">
        <v>127</v>
      </c>
      <c r="M284" s="87">
        <v>3.875E-2</v>
      </c>
      <c r="N284" s="87">
        <v>3.7300000000150574E-2</v>
      </c>
      <c r="O284" s="83">
        <v>18515.240000000005</v>
      </c>
      <c r="P284" s="85">
        <v>101.11349</v>
      </c>
      <c r="Q284" s="73"/>
      <c r="R284" s="83">
        <v>64.420353311000014</v>
      </c>
      <c r="S284" s="84">
        <v>2.8484984615384624E-5</v>
      </c>
      <c r="T284" s="84">
        <f t="shared" si="9"/>
        <v>2.7869483014078059E-3</v>
      </c>
      <c r="U284" s="84">
        <f>R284/'סכום נכסי הקרן'!$C$42</f>
        <v>8.7638299343389503E-4</v>
      </c>
    </row>
    <row r="285" spans="2:21">
      <c r="B285" s="76" t="s">
        <v>973</v>
      </c>
      <c r="C285" s="73" t="s">
        <v>974</v>
      </c>
      <c r="D285" s="86" t="s">
        <v>28</v>
      </c>
      <c r="E285" s="86" t="s">
        <v>864</v>
      </c>
      <c r="F285" s="73"/>
      <c r="G285" s="86" t="s">
        <v>955</v>
      </c>
      <c r="H285" s="73" t="s">
        <v>870</v>
      </c>
      <c r="I285" s="73" t="s">
        <v>871</v>
      </c>
      <c r="J285" s="73"/>
      <c r="K285" s="83">
        <v>17.290000000011052</v>
      </c>
      <c r="L285" s="86" t="s">
        <v>127</v>
      </c>
      <c r="M285" s="87">
        <v>5.9299999999999999E-2</v>
      </c>
      <c r="N285" s="87">
        <v>4.6200000000080399E-2</v>
      </c>
      <c r="O285" s="83">
        <v>23144.050000000003</v>
      </c>
      <c r="P285" s="85">
        <v>124.93994000000001</v>
      </c>
      <c r="Q285" s="73"/>
      <c r="R285" s="83">
        <v>99.500517610000031</v>
      </c>
      <c r="S285" s="84">
        <v>6.6125857142857149E-6</v>
      </c>
      <c r="T285" s="84">
        <f t="shared" si="9"/>
        <v>4.3045836337416762E-3</v>
      </c>
      <c r="U285" s="84">
        <f>R285/'סכום נכסי הקרן'!$C$42</f>
        <v>1.3536181810475105E-3</v>
      </c>
    </row>
    <row r="286" spans="2:21">
      <c r="B286" s="76" t="s">
        <v>975</v>
      </c>
      <c r="C286" s="73" t="s">
        <v>976</v>
      </c>
      <c r="D286" s="86" t="s">
        <v>28</v>
      </c>
      <c r="E286" s="86" t="s">
        <v>864</v>
      </c>
      <c r="F286" s="73"/>
      <c r="G286" s="86" t="s">
        <v>969</v>
      </c>
      <c r="H286" s="73" t="s">
        <v>870</v>
      </c>
      <c r="I286" s="73" t="s">
        <v>300</v>
      </c>
      <c r="J286" s="73"/>
      <c r="K286" s="83">
        <v>7.5500000000457863</v>
      </c>
      <c r="L286" s="86" t="s">
        <v>127</v>
      </c>
      <c r="M286" s="87">
        <v>0.05</v>
      </c>
      <c r="N286" s="87">
        <v>2.7800000000026165E-2</v>
      </c>
      <c r="O286" s="83">
        <v>9257.6200000000026</v>
      </c>
      <c r="P286" s="85">
        <v>119.979</v>
      </c>
      <c r="Q286" s="73"/>
      <c r="R286" s="83">
        <v>38.219874855000008</v>
      </c>
      <c r="S286" s="84">
        <v>4.1191661660993584E-6</v>
      </c>
      <c r="T286" s="84">
        <f t="shared" si="9"/>
        <v>1.6534652455712788E-3</v>
      </c>
      <c r="U286" s="84">
        <f>R286/'סכום נכסי הקרן'!$C$42</f>
        <v>5.1994822463003051E-4</v>
      </c>
    </row>
    <row r="287" spans="2:21">
      <c r="B287" s="76" t="s">
        <v>977</v>
      </c>
      <c r="C287" s="73" t="s">
        <v>978</v>
      </c>
      <c r="D287" s="86" t="s">
        <v>28</v>
      </c>
      <c r="E287" s="86" t="s">
        <v>864</v>
      </c>
      <c r="F287" s="73"/>
      <c r="G287" s="86" t="s">
        <v>869</v>
      </c>
      <c r="H287" s="73" t="s">
        <v>972</v>
      </c>
      <c r="I287" s="73" t="s">
        <v>920</v>
      </c>
      <c r="J287" s="73"/>
      <c r="K287" s="83">
        <v>7.3899999999497838</v>
      </c>
      <c r="L287" s="86" t="s">
        <v>127</v>
      </c>
      <c r="M287" s="87">
        <v>3.7000000000000005E-2</v>
      </c>
      <c r="N287" s="87">
        <v>3.1799999999768236E-2</v>
      </c>
      <c r="O287" s="83">
        <v>7174.6555000000008</v>
      </c>
      <c r="P287" s="85">
        <v>104.8625</v>
      </c>
      <c r="Q287" s="73"/>
      <c r="R287" s="83">
        <v>25.888443070000005</v>
      </c>
      <c r="S287" s="84">
        <v>4.783103666666667E-6</v>
      </c>
      <c r="T287" s="84">
        <f t="shared" si="9"/>
        <v>1.1199838053000768E-3</v>
      </c>
      <c r="U287" s="84">
        <f>R287/'סכום נכסי הקרן'!$C$42</f>
        <v>3.5218979820707513E-4</v>
      </c>
    </row>
    <row r="288" spans="2:21">
      <c r="B288" s="76" t="s">
        <v>979</v>
      </c>
      <c r="C288" s="73" t="s">
        <v>980</v>
      </c>
      <c r="D288" s="86" t="s">
        <v>28</v>
      </c>
      <c r="E288" s="86" t="s">
        <v>864</v>
      </c>
      <c r="F288" s="73"/>
      <c r="G288" s="86" t="s">
        <v>869</v>
      </c>
      <c r="H288" s="73" t="s">
        <v>972</v>
      </c>
      <c r="I288" s="73" t="s">
        <v>920</v>
      </c>
      <c r="J288" s="73"/>
      <c r="K288" s="83">
        <v>2.940000000030901</v>
      </c>
      <c r="L288" s="86" t="s">
        <v>127</v>
      </c>
      <c r="M288" s="87">
        <v>7.0000000000000007E-2</v>
      </c>
      <c r="N288" s="87">
        <v>2.1100000000240135E-2</v>
      </c>
      <c r="O288" s="83">
        <v>13371.706328000002</v>
      </c>
      <c r="P288" s="85">
        <v>116.752</v>
      </c>
      <c r="Q288" s="73"/>
      <c r="R288" s="83">
        <v>53.719978661000006</v>
      </c>
      <c r="S288" s="84">
        <v>1.0697964148392312E-5</v>
      </c>
      <c r="T288" s="84">
        <f t="shared" si="9"/>
        <v>2.3240295277202894E-3</v>
      </c>
      <c r="U288" s="84">
        <f>R288/'סכום נכסי הקרן'!$C$42</f>
        <v>7.3081368366374961E-4</v>
      </c>
    </row>
    <row r="289" spans="2:21">
      <c r="B289" s="76" t="s">
        <v>981</v>
      </c>
      <c r="C289" s="73" t="s">
        <v>982</v>
      </c>
      <c r="D289" s="86" t="s">
        <v>28</v>
      </c>
      <c r="E289" s="86" t="s">
        <v>864</v>
      </c>
      <c r="F289" s="73"/>
      <c r="G289" s="86" t="s">
        <v>869</v>
      </c>
      <c r="H289" s="73" t="s">
        <v>972</v>
      </c>
      <c r="I289" s="73" t="s">
        <v>920</v>
      </c>
      <c r="J289" s="73"/>
      <c r="K289" s="83">
        <v>5.4100000000923503</v>
      </c>
      <c r="L289" s="86" t="s">
        <v>127</v>
      </c>
      <c r="M289" s="87">
        <v>5.1249999999999997E-2</v>
      </c>
      <c r="N289" s="87">
        <v>3.0900000000525941E-2</v>
      </c>
      <c r="O289" s="83">
        <v>6248.893500000001</v>
      </c>
      <c r="P289" s="85">
        <v>112.29925</v>
      </c>
      <c r="Q289" s="73"/>
      <c r="R289" s="83">
        <v>24.147081697000004</v>
      </c>
      <c r="S289" s="84">
        <v>4.1659290000000004E-6</v>
      </c>
      <c r="T289" s="84">
        <f t="shared" si="9"/>
        <v>1.0446491653736169E-3</v>
      </c>
      <c r="U289" s="84">
        <f>R289/'סכום נכסי הקרן'!$C$42</f>
        <v>3.2850008813435329E-4</v>
      </c>
    </row>
    <row r="290" spans="2:21">
      <c r="B290" s="76" t="s">
        <v>983</v>
      </c>
      <c r="C290" s="73" t="s">
        <v>984</v>
      </c>
      <c r="D290" s="86" t="s">
        <v>28</v>
      </c>
      <c r="E290" s="86" t="s">
        <v>864</v>
      </c>
      <c r="F290" s="73"/>
      <c r="G290" s="86" t="s">
        <v>946</v>
      </c>
      <c r="H290" s="73" t="s">
        <v>870</v>
      </c>
      <c r="I290" s="73" t="s">
        <v>300</v>
      </c>
      <c r="J290" s="73"/>
      <c r="K290" s="83">
        <v>7.2399999999447155</v>
      </c>
      <c r="L290" s="86" t="s">
        <v>127</v>
      </c>
      <c r="M290" s="87">
        <v>5.2999999999999999E-2</v>
      </c>
      <c r="N290" s="87">
        <v>3.3599999999746617E-2</v>
      </c>
      <c r="O290" s="83">
        <v>8655.8747000000021</v>
      </c>
      <c r="P290" s="85">
        <v>116.60227999999999</v>
      </c>
      <c r="Q290" s="73"/>
      <c r="R290" s="83">
        <v>34.729830833000008</v>
      </c>
      <c r="S290" s="84">
        <v>4.9462141142857156E-6</v>
      </c>
      <c r="T290" s="84">
        <f t="shared" si="9"/>
        <v>1.502479233246964E-3</v>
      </c>
      <c r="U290" s="84">
        <f>R290/'סכום נכסי הקרן'!$C$42</f>
        <v>4.724692048790761E-4</v>
      </c>
    </row>
    <row r="291" spans="2:21">
      <c r="B291" s="76" t="s">
        <v>985</v>
      </c>
      <c r="C291" s="73" t="s">
        <v>986</v>
      </c>
      <c r="D291" s="86" t="s">
        <v>28</v>
      </c>
      <c r="E291" s="86" t="s">
        <v>864</v>
      </c>
      <c r="F291" s="73"/>
      <c r="G291" s="86" t="s">
        <v>946</v>
      </c>
      <c r="H291" s="73" t="s">
        <v>870</v>
      </c>
      <c r="I291" s="73" t="s">
        <v>300</v>
      </c>
      <c r="J291" s="73"/>
      <c r="K291" s="83">
        <v>7.4799999998978706</v>
      </c>
      <c r="L291" s="86" t="s">
        <v>127</v>
      </c>
      <c r="M291" s="87">
        <v>6.2E-2</v>
      </c>
      <c r="N291" s="87">
        <v>3.6599999999515319E-2</v>
      </c>
      <c r="O291" s="83">
        <v>5554.572000000001</v>
      </c>
      <c r="P291" s="85">
        <v>120.89967</v>
      </c>
      <c r="Q291" s="73"/>
      <c r="R291" s="83">
        <v>23.107894532000003</v>
      </c>
      <c r="S291" s="84">
        <v>7.4060960000000017E-6</v>
      </c>
      <c r="T291" s="84">
        <f t="shared" si="9"/>
        <v>9.9969193127774267E-4</v>
      </c>
      <c r="U291" s="84">
        <f>R291/'סכום נכסי הקרן'!$C$42</f>
        <v>3.1436284871245659E-4</v>
      </c>
    </row>
    <row r="292" spans="2:21">
      <c r="B292" s="76" t="s">
        <v>987</v>
      </c>
      <c r="C292" s="73" t="s">
        <v>988</v>
      </c>
      <c r="D292" s="86" t="s">
        <v>28</v>
      </c>
      <c r="E292" s="86" t="s">
        <v>864</v>
      </c>
      <c r="F292" s="73"/>
      <c r="G292" s="86" t="s">
        <v>869</v>
      </c>
      <c r="H292" s="73" t="s">
        <v>870</v>
      </c>
      <c r="I292" s="73" t="s">
        <v>300</v>
      </c>
      <c r="J292" s="73"/>
      <c r="K292" s="83">
        <v>6.7400000000057441</v>
      </c>
      <c r="L292" s="86" t="s">
        <v>127</v>
      </c>
      <c r="M292" s="87">
        <v>5.2499999999999998E-2</v>
      </c>
      <c r="N292" s="87">
        <v>4.1199999999986484E-2</v>
      </c>
      <c r="O292" s="83">
        <v>15671.299136000001</v>
      </c>
      <c r="P292" s="85">
        <v>109.76625</v>
      </c>
      <c r="Q292" s="73"/>
      <c r="R292" s="83">
        <v>59.191384809000013</v>
      </c>
      <c r="S292" s="84">
        <v>1.0447532757333334E-5</v>
      </c>
      <c r="T292" s="84">
        <f t="shared" si="9"/>
        <v>2.5607330738319669E-3</v>
      </c>
      <c r="U292" s="84">
        <f>R292/'סכום נכסי הקרן'!$C$42</f>
        <v>8.0524741542439327E-4</v>
      </c>
    </row>
    <row r="293" spans="2:21">
      <c r="B293" s="76" t="s">
        <v>989</v>
      </c>
      <c r="C293" s="73" t="s">
        <v>990</v>
      </c>
      <c r="D293" s="86" t="s">
        <v>28</v>
      </c>
      <c r="E293" s="86" t="s">
        <v>864</v>
      </c>
      <c r="F293" s="73"/>
      <c r="G293" s="86" t="s">
        <v>906</v>
      </c>
      <c r="H293" s="73" t="s">
        <v>870</v>
      </c>
      <c r="I293" s="73" t="s">
        <v>300</v>
      </c>
      <c r="J293" s="73"/>
      <c r="K293" s="83">
        <v>3.7999999999739797</v>
      </c>
      <c r="L293" s="86" t="s">
        <v>127</v>
      </c>
      <c r="M293" s="87">
        <v>6.25E-2</v>
      </c>
      <c r="N293" s="87">
        <v>3.7099999999706347E-2</v>
      </c>
      <c r="O293" s="83">
        <v>13886.430000000002</v>
      </c>
      <c r="P293" s="85">
        <v>112.60336</v>
      </c>
      <c r="Q293" s="73"/>
      <c r="R293" s="83">
        <v>53.805495598000007</v>
      </c>
      <c r="S293" s="84">
        <v>6.9432150000000009E-6</v>
      </c>
      <c r="T293" s="84">
        <f t="shared" si="9"/>
        <v>2.3277291547801281E-3</v>
      </c>
      <c r="U293" s="84">
        <f>R293/'סכום נכסי הקרן'!$C$42</f>
        <v>7.3197706736758544E-4</v>
      </c>
    </row>
    <row r="294" spans="2:21">
      <c r="B294" s="76" t="s">
        <v>991</v>
      </c>
      <c r="C294" s="73" t="s">
        <v>992</v>
      </c>
      <c r="D294" s="86" t="s">
        <v>28</v>
      </c>
      <c r="E294" s="86" t="s">
        <v>864</v>
      </c>
      <c r="F294" s="73"/>
      <c r="G294" s="86" t="s">
        <v>946</v>
      </c>
      <c r="H294" s="73" t="s">
        <v>870</v>
      </c>
      <c r="I294" s="73" t="s">
        <v>300</v>
      </c>
      <c r="J294" s="73"/>
      <c r="K294" s="83">
        <v>7.6299999999554178</v>
      </c>
      <c r="L294" s="86" t="s">
        <v>127</v>
      </c>
      <c r="M294" s="87">
        <v>4.8750000000000002E-2</v>
      </c>
      <c r="N294" s="87">
        <v>3.1299999999916638E-2</v>
      </c>
      <c r="O294" s="83">
        <v>13886.430000000002</v>
      </c>
      <c r="P294" s="85">
        <v>115.47775</v>
      </c>
      <c r="Q294" s="73"/>
      <c r="R294" s="83">
        <v>55.178970742000004</v>
      </c>
      <c r="S294" s="84">
        <v>2.1363738461538465E-5</v>
      </c>
      <c r="T294" s="84">
        <f t="shared" si="9"/>
        <v>2.3871483293555493E-3</v>
      </c>
      <c r="U294" s="84">
        <f>R294/'סכום נכסי הקרן'!$C$42</f>
        <v>7.506620045999963E-4</v>
      </c>
    </row>
    <row r="295" spans="2:21">
      <c r="B295" s="76" t="s">
        <v>993</v>
      </c>
      <c r="C295" s="73" t="s">
        <v>994</v>
      </c>
      <c r="D295" s="86" t="s">
        <v>28</v>
      </c>
      <c r="E295" s="86" t="s">
        <v>864</v>
      </c>
      <c r="F295" s="73"/>
      <c r="G295" s="86" t="s">
        <v>955</v>
      </c>
      <c r="H295" s="73" t="s">
        <v>870</v>
      </c>
      <c r="I295" s="73" t="s">
        <v>300</v>
      </c>
      <c r="J295" s="73"/>
      <c r="K295" s="83">
        <v>8.5099999998827478</v>
      </c>
      <c r="L295" s="86" t="s">
        <v>127</v>
      </c>
      <c r="M295" s="87">
        <v>3.5000000000000003E-2</v>
      </c>
      <c r="N295" s="87">
        <v>3.5999999999441659E-2</v>
      </c>
      <c r="O295" s="83">
        <v>11572.025000000001</v>
      </c>
      <c r="P295" s="85">
        <v>98.952500000000001</v>
      </c>
      <c r="Q295" s="73"/>
      <c r="R295" s="83">
        <v>39.402230462000006</v>
      </c>
      <c r="S295" s="84">
        <v>2.3144050000000004E-5</v>
      </c>
      <c r="T295" s="84">
        <f t="shared" si="9"/>
        <v>1.7046162216406071E-3</v>
      </c>
      <c r="U295" s="84">
        <f>R295/'סכום נכסי הקרן'!$C$42</f>
        <v>5.3603314644291779E-4</v>
      </c>
    </row>
    <row r="296" spans="2:21">
      <c r="B296" s="76" t="s">
        <v>995</v>
      </c>
      <c r="C296" s="73" t="s">
        <v>996</v>
      </c>
      <c r="D296" s="86" t="s">
        <v>28</v>
      </c>
      <c r="E296" s="86" t="s">
        <v>864</v>
      </c>
      <c r="F296" s="73"/>
      <c r="G296" s="86" t="s">
        <v>937</v>
      </c>
      <c r="H296" s="73" t="s">
        <v>870</v>
      </c>
      <c r="I296" s="73" t="s">
        <v>300</v>
      </c>
      <c r="J296" s="73"/>
      <c r="K296" s="83">
        <v>3.9800000000569504</v>
      </c>
      <c r="L296" s="86" t="s">
        <v>127</v>
      </c>
      <c r="M296" s="87">
        <v>4.1250000000000002E-2</v>
      </c>
      <c r="N296" s="87">
        <v>4.22000000004355E-2</v>
      </c>
      <c r="O296" s="83">
        <v>6943.2150000000011</v>
      </c>
      <c r="P296" s="85">
        <v>99.953040000000001</v>
      </c>
      <c r="Q296" s="73"/>
      <c r="R296" s="83">
        <v>23.880383718000004</v>
      </c>
      <c r="S296" s="84">
        <v>1.4772797872340427E-5</v>
      </c>
      <c r="T296" s="84">
        <f t="shared" si="9"/>
        <v>1.033111298203366E-3</v>
      </c>
      <c r="U296" s="84">
        <f>R296/'סכום נכסי הקרן'!$C$42</f>
        <v>3.2487189360939591E-4</v>
      </c>
    </row>
    <row r="297" spans="2:21">
      <c r="B297" s="76" t="s">
        <v>997</v>
      </c>
      <c r="C297" s="73" t="s">
        <v>998</v>
      </c>
      <c r="D297" s="86" t="s">
        <v>28</v>
      </c>
      <c r="E297" s="86" t="s">
        <v>864</v>
      </c>
      <c r="F297" s="73"/>
      <c r="G297" s="86" t="s">
        <v>999</v>
      </c>
      <c r="H297" s="73" t="s">
        <v>870</v>
      </c>
      <c r="I297" s="73" t="s">
        <v>300</v>
      </c>
      <c r="J297" s="73"/>
      <c r="K297" s="83">
        <v>5.7100000000336486</v>
      </c>
      <c r="L297" s="86" t="s">
        <v>127</v>
      </c>
      <c r="M297" s="87">
        <v>6.8000000000000005E-2</v>
      </c>
      <c r="N297" s="87">
        <v>3.2500000000133512E-2</v>
      </c>
      <c r="O297" s="83">
        <v>13192.108500000004</v>
      </c>
      <c r="P297" s="85">
        <v>123.73567</v>
      </c>
      <c r="Q297" s="73"/>
      <c r="R297" s="83">
        <v>56.168624641000015</v>
      </c>
      <c r="S297" s="84">
        <v>1.3192108500000004E-5</v>
      </c>
      <c r="T297" s="84">
        <f t="shared" si="9"/>
        <v>2.4299626591603616E-3</v>
      </c>
      <c r="U297" s="84">
        <f>R297/'סכום נכסי הקרן'!$C$42</f>
        <v>7.6412538693014346E-4</v>
      </c>
    </row>
    <row r="298" spans="2:21">
      <c r="B298" s="76" t="s">
        <v>1000</v>
      </c>
      <c r="C298" s="73" t="s">
        <v>1001</v>
      </c>
      <c r="D298" s="86" t="s">
        <v>28</v>
      </c>
      <c r="E298" s="86" t="s">
        <v>864</v>
      </c>
      <c r="F298" s="73"/>
      <c r="G298" s="86" t="s">
        <v>946</v>
      </c>
      <c r="H298" s="73" t="s">
        <v>870</v>
      </c>
      <c r="I298" s="73" t="s">
        <v>300</v>
      </c>
      <c r="J298" s="73"/>
      <c r="K298" s="83">
        <v>8.7000000000065771</v>
      </c>
      <c r="L298" s="86" t="s">
        <v>127</v>
      </c>
      <c r="M298" s="87">
        <v>0.03</v>
      </c>
      <c r="N298" s="87">
        <v>2.7499999999945207E-2</v>
      </c>
      <c r="O298" s="83">
        <v>12960.668</v>
      </c>
      <c r="P298" s="85">
        <v>102.30267000000001</v>
      </c>
      <c r="Q298" s="73"/>
      <c r="R298" s="83">
        <v>45.624594010999999</v>
      </c>
      <c r="S298" s="84">
        <v>2.1601113333333334E-5</v>
      </c>
      <c r="T298" s="84">
        <f t="shared" si="9"/>
        <v>1.9738076282742969E-3</v>
      </c>
      <c r="U298" s="84">
        <f>R298/'סכום נכסי הקרן'!$C$42</f>
        <v>6.2068300185399354E-4</v>
      </c>
    </row>
    <row r="299" spans="2:21">
      <c r="B299" s="76" t="s">
        <v>1002</v>
      </c>
      <c r="C299" s="73" t="s">
        <v>1003</v>
      </c>
      <c r="D299" s="86" t="s">
        <v>28</v>
      </c>
      <c r="E299" s="86" t="s">
        <v>864</v>
      </c>
      <c r="F299" s="73"/>
      <c r="G299" s="86" t="s">
        <v>937</v>
      </c>
      <c r="H299" s="73" t="s">
        <v>972</v>
      </c>
      <c r="I299" s="73" t="s">
        <v>920</v>
      </c>
      <c r="J299" s="73"/>
      <c r="K299" s="83">
        <v>8.2000000000477229</v>
      </c>
      <c r="L299" s="86" t="s">
        <v>127</v>
      </c>
      <c r="M299" s="87">
        <v>3.6240000000000001E-2</v>
      </c>
      <c r="N299" s="87">
        <v>2.870000000019686E-2</v>
      </c>
      <c r="O299" s="83">
        <v>13654.989500000001</v>
      </c>
      <c r="P299" s="85">
        <v>107.0248</v>
      </c>
      <c r="Q299" s="73"/>
      <c r="R299" s="83">
        <v>50.287548923000017</v>
      </c>
      <c r="S299" s="84">
        <v>1.8206652666666668E-5</v>
      </c>
      <c r="T299" s="84">
        <f t="shared" si="9"/>
        <v>2.1755360200575911E-3</v>
      </c>
      <c r="U299" s="84">
        <f>R299/'סכום נכסי הקרן'!$C$42</f>
        <v>6.8411845624055103E-4</v>
      </c>
    </row>
    <row r="300" spans="2:21">
      <c r="B300" s="76" t="s">
        <v>1004</v>
      </c>
      <c r="C300" s="73" t="s">
        <v>1005</v>
      </c>
      <c r="D300" s="86" t="s">
        <v>28</v>
      </c>
      <c r="E300" s="86" t="s">
        <v>864</v>
      </c>
      <c r="F300" s="73"/>
      <c r="G300" s="86" t="s">
        <v>909</v>
      </c>
      <c r="H300" s="73" t="s">
        <v>870</v>
      </c>
      <c r="I300" s="73" t="s">
        <v>300</v>
      </c>
      <c r="J300" s="73"/>
      <c r="K300" s="83">
        <v>9.8700000000803936</v>
      </c>
      <c r="L300" s="86" t="s">
        <v>127</v>
      </c>
      <c r="M300" s="87">
        <v>3.5000000000000003E-2</v>
      </c>
      <c r="N300" s="87">
        <v>3.570000000014497E-2</v>
      </c>
      <c r="O300" s="83">
        <v>11109.144000000002</v>
      </c>
      <c r="P300" s="85">
        <v>99.245220000000003</v>
      </c>
      <c r="Q300" s="73"/>
      <c r="R300" s="83">
        <v>37.938038885000012</v>
      </c>
      <c r="S300" s="84">
        <v>1.1109144000000002E-5</v>
      </c>
      <c r="T300" s="84">
        <f t="shared" si="9"/>
        <v>1.6412724798148546E-3</v>
      </c>
      <c r="U300" s="84">
        <f>R300/'סכום נכסי הקרן'!$C$42</f>
        <v>5.1611409087647087E-4</v>
      </c>
    </row>
    <row r="301" spans="2:21">
      <c r="B301" s="76" t="s">
        <v>1006</v>
      </c>
      <c r="C301" s="73" t="s">
        <v>1007</v>
      </c>
      <c r="D301" s="86" t="s">
        <v>28</v>
      </c>
      <c r="E301" s="86" t="s">
        <v>864</v>
      </c>
      <c r="F301" s="73"/>
      <c r="G301" s="86" t="s">
        <v>918</v>
      </c>
      <c r="H301" s="73" t="s">
        <v>972</v>
      </c>
      <c r="I301" s="73" t="s">
        <v>920</v>
      </c>
      <c r="J301" s="73"/>
      <c r="K301" s="83">
        <v>7.6199999999264802</v>
      </c>
      <c r="L301" s="86" t="s">
        <v>129</v>
      </c>
      <c r="M301" s="87">
        <v>2.8750000000000001E-2</v>
      </c>
      <c r="N301" s="87">
        <v>2.0199999999897755E-2</v>
      </c>
      <c r="O301" s="83">
        <v>9535.3486000000012</v>
      </c>
      <c r="P301" s="85">
        <v>107.00604</v>
      </c>
      <c r="Q301" s="73"/>
      <c r="R301" s="83">
        <v>41.076843871000001</v>
      </c>
      <c r="S301" s="84">
        <v>9.535348600000001E-6</v>
      </c>
      <c r="T301" s="84">
        <f t="shared" si="9"/>
        <v>1.7770632163535399E-3</v>
      </c>
      <c r="U301" s="84">
        <f>R301/'סכום נכסי הקרן'!$C$42</f>
        <v>5.5881480839902126E-4</v>
      </c>
    </row>
    <row r="302" spans="2:21">
      <c r="B302" s="76" t="s">
        <v>1008</v>
      </c>
      <c r="C302" s="73" t="s">
        <v>1009</v>
      </c>
      <c r="D302" s="86" t="s">
        <v>28</v>
      </c>
      <c r="E302" s="86" t="s">
        <v>864</v>
      </c>
      <c r="F302" s="73"/>
      <c r="G302" s="86" t="s">
        <v>2489</v>
      </c>
      <c r="H302" s="73" t="s">
        <v>870</v>
      </c>
      <c r="I302" s="73" t="s">
        <v>300</v>
      </c>
      <c r="J302" s="73"/>
      <c r="K302" s="83">
        <v>15.919999999984185</v>
      </c>
      <c r="L302" s="86" t="s">
        <v>127</v>
      </c>
      <c r="M302" s="87">
        <v>4.2000000000000003E-2</v>
      </c>
      <c r="N302" s="87">
        <v>3.8899999999962256E-2</v>
      </c>
      <c r="O302" s="83">
        <v>15275.073000000002</v>
      </c>
      <c r="P302" s="85">
        <v>105.864</v>
      </c>
      <c r="Q302" s="73"/>
      <c r="R302" s="83">
        <v>55.643734089000006</v>
      </c>
      <c r="S302" s="84">
        <v>8.4861516666666674E-6</v>
      </c>
      <c r="T302" s="84">
        <f t="shared" si="9"/>
        <v>2.4072548850309758E-3</v>
      </c>
      <c r="U302" s="84">
        <f>R302/'סכום נכסי הקרן'!$C$42</f>
        <v>7.5698470654662886E-4</v>
      </c>
    </row>
    <row r="303" spans="2:21">
      <c r="B303" s="76" t="s">
        <v>1010</v>
      </c>
      <c r="C303" s="73" t="s">
        <v>1011</v>
      </c>
      <c r="D303" s="86" t="s">
        <v>28</v>
      </c>
      <c r="E303" s="86" t="s">
        <v>864</v>
      </c>
      <c r="F303" s="73"/>
      <c r="G303" s="86" t="s">
        <v>946</v>
      </c>
      <c r="H303" s="73" t="s">
        <v>870</v>
      </c>
      <c r="I303" s="73" t="s">
        <v>300</v>
      </c>
      <c r="J303" s="73"/>
      <c r="K303" s="83">
        <v>7.0800000000162626</v>
      </c>
      <c r="L303" s="86" t="s">
        <v>127</v>
      </c>
      <c r="M303" s="87">
        <v>4.5999999999999999E-2</v>
      </c>
      <c r="N303" s="87">
        <v>2.249999999993223E-2</v>
      </c>
      <c r="O303" s="83">
        <v>8997.9437590000016</v>
      </c>
      <c r="P303" s="85">
        <v>119.14978000000001</v>
      </c>
      <c r="Q303" s="73"/>
      <c r="R303" s="83">
        <v>36.891064205000006</v>
      </c>
      <c r="S303" s="84">
        <v>1.1247429698750002E-5</v>
      </c>
      <c r="T303" s="84">
        <f t="shared" si="9"/>
        <v>1.5959783428523247E-3</v>
      </c>
      <c r="U303" s="84">
        <f>R303/'סכום נכסי הקרן'!$C$42</f>
        <v>5.0187090907213849E-4</v>
      </c>
    </row>
    <row r="304" spans="2:21">
      <c r="B304" s="76" t="s">
        <v>1012</v>
      </c>
      <c r="C304" s="73" t="s">
        <v>1013</v>
      </c>
      <c r="D304" s="86" t="s">
        <v>28</v>
      </c>
      <c r="E304" s="86" t="s">
        <v>864</v>
      </c>
      <c r="F304" s="73"/>
      <c r="G304" s="86" t="s">
        <v>969</v>
      </c>
      <c r="H304" s="73" t="s">
        <v>870</v>
      </c>
      <c r="I304" s="73" t="s">
        <v>300</v>
      </c>
      <c r="J304" s="73"/>
      <c r="K304" s="83">
        <v>8.0400000000521583</v>
      </c>
      <c r="L304" s="86" t="s">
        <v>127</v>
      </c>
      <c r="M304" s="87">
        <v>5.5500000000000001E-2</v>
      </c>
      <c r="N304" s="87">
        <v>2.2600000000130394E-2</v>
      </c>
      <c r="O304" s="83">
        <v>9604.7807499999999</v>
      </c>
      <c r="P304" s="85">
        <v>111.37508</v>
      </c>
      <c r="Q304" s="73"/>
      <c r="R304" s="83">
        <v>36.809521352000012</v>
      </c>
      <c r="S304" s="84">
        <v>9.6047807500000006E-6</v>
      </c>
      <c r="T304" s="84">
        <f t="shared" si="9"/>
        <v>1.592450642304593E-3</v>
      </c>
      <c r="U304" s="84">
        <f>R304/'סכום נכסי הקרן'!$C$42</f>
        <v>5.0076158933183405E-4</v>
      </c>
    </row>
    <row r="305" spans="2:21">
      <c r="B305" s="76" t="s">
        <v>1014</v>
      </c>
      <c r="C305" s="73" t="s">
        <v>1015</v>
      </c>
      <c r="D305" s="86" t="s">
        <v>28</v>
      </c>
      <c r="E305" s="86" t="s">
        <v>864</v>
      </c>
      <c r="F305" s="73"/>
      <c r="G305" s="86" t="s">
        <v>969</v>
      </c>
      <c r="H305" s="73" t="s">
        <v>870</v>
      </c>
      <c r="I305" s="73" t="s">
        <v>300</v>
      </c>
      <c r="J305" s="73"/>
      <c r="K305" s="83">
        <v>7.2099999999415143</v>
      </c>
      <c r="L305" s="86" t="s">
        <v>127</v>
      </c>
      <c r="M305" s="87">
        <v>4.2999999999999997E-2</v>
      </c>
      <c r="N305" s="87">
        <v>2.2799999999904241E-2</v>
      </c>
      <c r="O305" s="83">
        <v>7313.5198000000009</v>
      </c>
      <c r="P305" s="85">
        <v>116.18532999999999</v>
      </c>
      <c r="Q305" s="73"/>
      <c r="R305" s="83">
        <v>29.23899375100001</v>
      </c>
      <c r="S305" s="84">
        <v>7.313519800000001E-6</v>
      </c>
      <c r="T305" s="84">
        <f t="shared" si="9"/>
        <v>1.2649350675838131E-3</v>
      </c>
      <c r="U305" s="84">
        <f>R305/'סכום נכסי הקרן'!$C$42</f>
        <v>3.9777113212635629E-4</v>
      </c>
    </row>
    <row r="306" spans="2:21">
      <c r="B306" s="76" t="s">
        <v>1016</v>
      </c>
      <c r="C306" s="73" t="s">
        <v>1017</v>
      </c>
      <c r="D306" s="86" t="s">
        <v>28</v>
      </c>
      <c r="E306" s="86" t="s">
        <v>864</v>
      </c>
      <c r="F306" s="73"/>
      <c r="G306" s="86" t="s">
        <v>937</v>
      </c>
      <c r="H306" s="73" t="s">
        <v>870</v>
      </c>
      <c r="I306" s="73" t="s">
        <v>300</v>
      </c>
      <c r="J306" s="73"/>
      <c r="K306" s="83">
        <v>4.410000000003075</v>
      </c>
      <c r="L306" s="86" t="s">
        <v>127</v>
      </c>
      <c r="M306" s="87">
        <v>3.7499999999999999E-2</v>
      </c>
      <c r="N306" s="87">
        <v>3.7500000000028476E-2</v>
      </c>
      <c r="O306" s="83">
        <v>25458.455000000005</v>
      </c>
      <c r="P306" s="85">
        <v>100.21633</v>
      </c>
      <c r="Q306" s="73"/>
      <c r="R306" s="83">
        <v>87.792057153000016</v>
      </c>
      <c r="S306" s="84">
        <v>5.0916910000000008E-5</v>
      </c>
      <c r="T306" s="84">
        <f t="shared" si="9"/>
        <v>3.7980531304827813E-3</v>
      </c>
      <c r="U306" s="84">
        <f>R306/'סכום נכסי הקרן'!$C$42</f>
        <v>1.1943347388367715E-3</v>
      </c>
    </row>
    <row r="307" spans="2:21">
      <c r="B307" s="76" t="s">
        <v>1018</v>
      </c>
      <c r="C307" s="73" t="s">
        <v>1019</v>
      </c>
      <c r="D307" s="86" t="s">
        <v>28</v>
      </c>
      <c r="E307" s="86" t="s">
        <v>864</v>
      </c>
      <c r="F307" s="73"/>
      <c r="G307" s="86" t="s">
        <v>893</v>
      </c>
      <c r="H307" s="73" t="s">
        <v>870</v>
      </c>
      <c r="I307" s="73" t="s">
        <v>871</v>
      </c>
      <c r="J307" s="73"/>
      <c r="K307" s="83">
        <v>4.2399999999928912</v>
      </c>
      <c r="L307" s="86" t="s">
        <v>127</v>
      </c>
      <c r="M307" s="87">
        <v>4.6249999999999999E-2</v>
      </c>
      <c r="N307" s="87">
        <v>3.5799999999870519E-2</v>
      </c>
      <c r="O307" s="83">
        <v>21844.280152000003</v>
      </c>
      <c r="P307" s="85">
        <v>104.80278</v>
      </c>
      <c r="Q307" s="73"/>
      <c r="R307" s="83">
        <v>78.77623201900002</v>
      </c>
      <c r="S307" s="84">
        <v>4.3688560304000007E-5</v>
      </c>
      <c r="T307" s="84">
        <f t="shared" si="9"/>
        <v>3.4080112065944094E-3</v>
      </c>
      <c r="U307" s="84">
        <f>R307/'סכום נכסי הקרן'!$C$42</f>
        <v>1.0716822631344645E-3</v>
      </c>
    </row>
    <row r="308" spans="2:21">
      <c r="B308" s="76" t="s">
        <v>1020</v>
      </c>
      <c r="C308" s="73" t="s">
        <v>1021</v>
      </c>
      <c r="D308" s="86" t="s">
        <v>28</v>
      </c>
      <c r="E308" s="86" t="s">
        <v>864</v>
      </c>
      <c r="F308" s="73"/>
      <c r="G308" s="86" t="s">
        <v>918</v>
      </c>
      <c r="H308" s="73" t="s">
        <v>870</v>
      </c>
      <c r="I308" s="73" t="s">
        <v>300</v>
      </c>
      <c r="J308" s="73"/>
      <c r="K308" s="83">
        <v>18.400000000081416</v>
      </c>
      <c r="L308" s="86" t="s">
        <v>127</v>
      </c>
      <c r="M308" s="87">
        <v>3.5499999999999997E-2</v>
      </c>
      <c r="N308" s="87">
        <v>3.7300000000122117E-2</v>
      </c>
      <c r="O308" s="83">
        <v>18515.240000000005</v>
      </c>
      <c r="P308" s="85">
        <v>96.397109999999998</v>
      </c>
      <c r="Q308" s="73"/>
      <c r="R308" s="83">
        <v>61.415506425000004</v>
      </c>
      <c r="S308" s="84">
        <v>1.8515240000000005E-5</v>
      </c>
      <c r="T308" s="84">
        <f t="shared" si="9"/>
        <v>2.6569528497451971E-3</v>
      </c>
      <c r="U308" s="84">
        <f>R308/'סכום נכסי הקרן'!$C$42</f>
        <v>8.3550465959350085E-4</v>
      </c>
    </row>
    <row r="309" spans="2:21">
      <c r="B309" s="76" t="s">
        <v>1022</v>
      </c>
      <c r="C309" s="73" t="s">
        <v>1023</v>
      </c>
      <c r="D309" s="86" t="s">
        <v>28</v>
      </c>
      <c r="E309" s="86" t="s">
        <v>864</v>
      </c>
      <c r="F309" s="73"/>
      <c r="G309" s="86" t="s">
        <v>869</v>
      </c>
      <c r="H309" s="73" t="s">
        <v>870</v>
      </c>
      <c r="I309" s="73" t="s">
        <v>300</v>
      </c>
      <c r="J309" s="73"/>
      <c r="K309" s="83">
        <v>7.5699999999600678</v>
      </c>
      <c r="L309" s="86" t="s">
        <v>127</v>
      </c>
      <c r="M309" s="87">
        <v>4.4999999999999998E-2</v>
      </c>
      <c r="N309" s="87">
        <v>2.8899999999838576E-2</v>
      </c>
      <c r="O309" s="83">
        <v>11988.617900000001</v>
      </c>
      <c r="P309" s="85">
        <v>114.127</v>
      </c>
      <c r="Q309" s="73"/>
      <c r="R309" s="83">
        <v>47.080622084000012</v>
      </c>
      <c r="S309" s="84">
        <v>5.9943089500000008E-6</v>
      </c>
      <c r="T309" s="84">
        <f t="shared" si="9"/>
        <v>2.0367982012265968E-3</v>
      </c>
      <c r="U309" s="84">
        <f>R309/'סכום נכסי הקרן'!$C$42</f>
        <v>6.4049100003399806E-4</v>
      </c>
    </row>
    <row r="310" spans="2:21">
      <c r="B310" s="76" t="s">
        <v>1024</v>
      </c>
      <c r="C310" s="73" t="s">
        <v>1025</v>
      </c>
      <c r="D310" s="86" t="s">
        <v>28</v>
      </c>
      <c r="E310" s="86" t="s">
        <v>864</v>
      </c>
      <c r="F310" s="73"/>
      <c r="G310" s="86" t="s">
        <v>899</v>
      </c>
      <c r="H310" s="73" t="s">
        <v>870</v>
      </c>
      <c r="I310" s="73" t="s">
        <v>300</v>
      </c>
      <c r="J310" s="73"/>
      <c r="K310" s="83">
        <v>4.3900000001530675</v>
      </c>
      <c r="L310" s="86" t="s">
        <v>127</v>
      </c>
      <c r="M310" s="87">
        <v>5.7500000000000002E-2</v>
      </c>
      <c r="N310" s="87">
        <v>3.1500000000894542E-2</v>
      </c>
      <c r="O310" s="83">
        <v>3922.9164750000009</v>
      </c>
      <c r="P310" s="85">
        <v>111.79872</v>
      </c>
      <c r="Q310" s="73"/>
      <c r="R310" s="83">
        <v>15.091436271000003</v>
      </c>
      <c r="S310" s="84">
        <v>5.6041663928571445E-6</v>
      </c>
      <c r="T310" s="84">
        <f t="shared" si="9"/>
        <v>6.5288453911794783E-4</v>
      </c>
      <c r="U310" s="84">
        <f>R310/'סכום נכסי הקרן'!$C$42</f>
        <v>2.0530589192123343E-4</v>
      </c>
    </row>
    <row r="311" spans="2:21">
      <c r="B311" s="76" t="s">
        <v>1026</v>
      </c>
      <c r="C311" s="73" t="s">
        <v>1027</v>
      </c>
      <c r="D311" s="86" t="s">
        <v>28</v>
      </c>
      <c r="E311" s="86" t="s">
        <v>864</v>
      </c>
      <c r="F311" s="73"/>
      <c r="G311" s="86" t="s">
        <v>1028</v>
      </c>
      <c r="H311" s="73" t="s">
        <v>870</v>
      </c>
      <c r="I311" s="73" t="s">
        <v>871</v>
      </c>
      <c r="J311" s="73"/>
      <c r="K311" s="83">
        <v>7.4999999999513021</v>
      </c>
      <c r="L311" s="86" t="s">
        <v>127</v>
      </c>
      <c r="M311" s="87">
        <v>5.9500000000000004E-2</v>
      </c>
      <c r="N311" s="87">
        <v>2.669999999980846E-2</v>
      </c>
      <c r="O311" s="83">
        <v>13886.430000000002</v>
      </c>
      <c r="P311" s="85">
        <v>128.92594</v>
      </c>
      <c r="Q311" s="73"/>
      <c r="R311" s="83">
        <v>61.60494915400001</v>
      </c>
      <c r="S311" s="84">
        <v>1.1109144000000002E-5</v>
      </c>
      <c r="T311" s="84">
        <f t="shared" si="9"/>
        <v>2.6651485063143529E-3</v>
      </c>
      <c r="U311" s="84">
        <f>R311/'סכום נכסי הקרן'!$C$42</f>
        <v>8.3808186349556267E-4</v>
      </c>
    </row>
    <row r="312" spans="2:21">
      <c r="B312" s="76" t="s">
        <v>1029</v>
      </c>
      <c r="C312" s="73" t="s">
        <v>1030</v>
      </c>
      <c r="D312" s="86" t="s">
        <v>28</v>
      </c>
      <c r="E312" s="86" t="s">
        <v>864</v>
      </c>
      <c r="F312" s="73"/>
      <c r="G312" s="86" t="s">
        <v>869</v>
      </c>
      <c r="H312" s="73" t="s">
        <v>870</v>
      </c>
      <c r="I312" s="73" t="s">
        <v>871</v>
      </c>
      <c r="J312" s="73"/>
      <c r="K312" s="83">
        <v>5.5400000000344836</v>
      </c>
      <c r="L312" s="86" t="s">
        <v>127</v>
      </c>
      <c r="M312" s="87">
        <v>5.2999999999999999E-2</v>
      </c>
      <c r="N312" s="87">
        <v>5.2100000000415828E-2</v>
      </c>
      <c r="O312" s="83">
        <v>14326.166950000003</v>
      </c>
      <c r="P312" s="85">
        <v>100.00583</v>
      </c>
      <c r="Q312" s="73"/>
      <c r="R312" s="83">
        <v>49.299216095000013</v>
      </c>
      <c r="S312" s="84">
        <v>9.5507779666666683E-6</v>
      </c>
      <c r="T312" s="84">
        <f t="shared" si="9"/>
        <v>2.1327788423233631E-3</v>
      </c>
      <c r="U312" s="84">
        <f>R312/'סכום נכסי הקרן'!$C$42</f>
        <v>6.7067304593474125E-4</v>
      </c>
    </row>
    <row r="313" spans="2:21">
      <c r="B313" s="76" t="s">
        <v>1031</v>
      </c>
      <c r="C313" s="73" t="s">
        <v>1032</v>
      </c>
      <c r="D313" s="86" t="s">
        <v>28</v>
      </c>
      <c r="E313" s="86" t="s">
        <v>864</v>
      </c>
      <c r="F313" s="73"/>
      <c r="G313" s="86" t="s">
        <v>869</v>
      </c>
      <c r="H313" s="73" t="s">
        <v>870</v>
      </c>
      <c r="I313" s="73" t="s">
        <v>871</v>
      </c>
      <c r="J313" s="73"/>
      <c r="K313" s="83">
        <v>5.0500000001585139</v>
      </c>
      <c r="L313" s="86" t="s">
        <v>127</v>
      </c>
      <c r="M313" s="87">
        <v>5.8749999999999997E-2</v>
      </c>
      <c r="N313" s="87">
        <v>4.4000000001835425E-2</v>
      </c>
      <c r="O313" s="83">
        <v>3240.1669999999999</v>
      </c>
      <c r="P313" s="85">
        <v>107.50637999999999</v>
      </c>
      <c r="Q313" s="73"/>
      <c r="R313" s="83">
        <v>11.986331522</v>
      </c>
      <c r="S313" s="84">
        <v>2.7001391666666668E-6</v>
      </c>
      <c r="T313" s="84">
        <f t="shared" si="9"/>
        <v>5.1855173960439402E-4</v>
      </c>
      <c r="U313" s="84">
        <f>R313/'סכום נכסי הקרן'!$C$42</f>
        <v>1.6306363687309541E-4</v>
      </c>
    </row>
    <row r="314" spans="2:21">
      <c r="B314" s="76" t="s">
        <v>1033</v>
      </c>
      <c r="C314" s="73" t="s">
        <v>1034</v>
      </c>
      <c r="D314" s="86" t="s">
        <v>28</v>
      </c>
      <c r="E314" s="86" t="s">
        <v>864</v>
      </c>
      <c r="F314" s="73"/>
      <c r="G314" s="86" t="s">
        <v>999</v>
      </c>
      <c r="H314" s="73" t="s">
        <v>870</v>
      </c>
      <c r="I314" s="73" t="s">
        <v>300</v>
      </c>
      <c r="J314" s="73"/>
      <c r="K314" s="83">
        <v>6.6400000000400548</v>
      </c>
      <c r="L314" s="86" t="s">
        <v>129</v>
      </c>
      <c r="M314" s="87">
        <v>4.6249999999999999E-2</v>
      </c>
      <c r="N314" s="87">
        <v>3.7600000000267031E-2</v>
      </c>
      <c r="O314" s="83">
        <v>6989.5031000000008</v>
      </c>
      <c r="P314" s="85">
        <v>106.46777</v>
      </c>
      <c r="Q314" s="73"/>
      <c r="R314" s="83">
        <v>29.95826399500001</v>
      </c>
      <c r="S314" s="84">
        <v>4.6596687333333342E-6</v>
      </c>
      <c r="T314" s="84">
        <f t="shared" si="9"/>
        <v>1.2960520807906732E-3</v>
      </c>
      <c r="U314" s="84">
        <f>R314/'סכום נכסי הקרן'!$C$42</f>
        <v>4.0755617950853222E-4</v>
      </c>
    </row>
    <row r="315" spans="2:21">
      <c r="B315" s="76" t="s">
        <v>1035</v>
      </c>
      <c r="C315" s="73" t="s">
        <v>1036</v>
      </c>
      <c r="D315" s="86" t="s">
        <v>28</v>
      </c>
      <c r="E315" s="86" t="s">
        <v>864</v>
      </c>
      <c r="F315" s="73"/>
      <c r="G315" s="86" t="s">
        <v>1028</v>
      </c>
      <c r="H315" s="73" t="s">
        <v>870</v>
      </c>
      <c r="I315" s="73" t="s">
        <v>300</v>
      </c>
      <c r="J315" s="73"/>
      <c r="K315" s="83">
        <v>16.919999999920549</v>
      </c>
      <c r="L315" s="86" t="s">
        <v>127</v>
      </c>
      <c r="M315" s="87">
        <v>4.0999999999999995E-2</v>
      </c>
      <c r="N315" s="87">
        <v>4.0899999999838628E-2</v>
      </c>
      <c r="O315" s="83">
        <v>11572.025000000001</v>
      </c>
      <c r="P315" s="85">
        <v>101.15017</v>
      </c>
      <c r="Q315" s="73"/>
      <c r="R315" s="83">
        <v>40.277326785000007</v>
      </c>
      <c r="S315" s="84">
        <v>1.1572025000000002E-5</v>
      </c>
      <c r="T315" s="84">
        <f t="shared" si="9"/>
        <v>1.7424745705257665E-3</v>
      </c>
      <c r="U315" s="84">
        <f>R315/'סכום נכסי הקרן'!$C$42</f>
        <v>5.4793807238132889E-4</v>
      </c>
    </row>
    <row r="316" spans="2:21">
      <c r="B316" s="76" t="s">
        <v>1037</v>
      </c>
      <c r="C316" s="73" t="s">
        <v>1038</v>
      </c>
      <c r="D316" s="86" t="s">
        <v>28</v>
      </c>
      <c r="E316" s="86" t="s">
        <v>864</v>
      </c>
      <c r="F316" s="73"/>
      <c r="G316" s="86" t="s">
        <v>1039</v>
      </c>
      <c r="H316" s="73" t="s">
        <v>1040</v>
      </c>
      <c r="I316" s="73" t="s">
        <v>871</v>
      </c>
      <c r="J316" s="73"/>
      <c r="K316" s="83">
        <v>8.6200000000330252</v>
      </c>
      <c r="L316" s="86" t="s">
        <v>127</v>
      </c>
      <c r="M316" s="87">
        <v>2.8750000000000001E-2</v>
      </c>
      <c r="N316" s="87">
        <v>2.9999999999999995E-2</v>
      </c>
      <c r="O316" s="83">
        <v>9257.6200000000026</v>
      </c>
      <c r="P316" s="85">
        <v>98.858379999999997</v>
      </c>
      <c r="Q316" s="73"/>
      <c r="R316" s="83">
        <v>31.491800408000007</v>
      </c>
      <c r="S316" s="84">
        <v>7.121246153846156E-6</v>
      </c>
      <c r="T316" s="84">
        <f t="shared" ref="T316:T350" si="10">R316/$R$11</f>
        <v>1.3623958135039116E-3</v>
      </c>
      <c r="U316" s="84">
        <f>R316/'סכום נכסי הקרן'!$C$42</f>
        <v>4.2841861138121379E-4</v>
      </c>
    </row>
    <row r="317" spans="2:21">
      <c r="B317" s="76" t="s">
        <v>1041</v>
      </c>
      <c r="C317" s="73" t="s">
        <v>1042</v>
      </c>
      <c r="D317" s="86" t="s">
        <v>28</v>
      </c>
      <c r="E317" s="86" t="s">
        <v>864</v>
      </c>
      <c r="F317" s="73"/>
      <c r="G317" s="86" t="s">
        <v>918</v>
      </c>
      <c r="H317" s="73" t="s">
        <v>1040</v>
      </c>
      <c r="I317" s="73" t="s">
        <v>871</v>
      </c>
      <c r="J317" s="73"/>
      <c r="K317" s="83">
        <v>6.320000000036667</v>
      </c>
      <c r="L317" s="86" t="s">
        <v>129</v>
      </c>
      <c r="M317" s="87">
        <v>3.125E-2</v>
      </c>
      <c r="N317" s="87">
        <v>2.9600000000235226E-2</v>
      </c>
      <c r="O317" s="83">
        <v>13886.430000000002</v>
      </c>
      <c r="P317" s="85">
        <v>103.42386</v>
      </c>
      <c r="Q317" s="73"/>
      <c r="R317" s="83">
        <v>57.818061559000007</v>
      </c>
      <c r="S317" s="84">
        <v>1.8515240000000001E-5</v>
      </c>
      <c r="T317" s="84">
        <f t="shared" si="10"/>
        <v>2.5013204704829282E-3</v>
      </c>
      <c r="U317" s="84">
        <f>R317/'סכום נכסי הקרן'!$C$42</f>
        <v>7.8656454457801648E-4</v>
      </c>
    </row>
    <row r="318" spans="2:21">
      <c r="B318" s="76" t="s">
        <v>1043</v>
      </c>
      <c r="C318" s="73" t="s">
        <v>1044</v>
      </c>
      <c r="D318" s="86" t="s">
        <v>28</v>
      </c>
      <c r="E318" s="86" t="s">
        <v>864</v>
      </c>
      <c r="F318" s="73"/>
      <c r="G318" s="86" t="s">
        <v>869</v>
      </c>
      <c r="H318" s="73" t="s">
        <v>1045</v>
      </c>
      <c r="I318" s="73" t="s">
        <v>920</v>
      </c>
      <c r="J318" s="73"/>
      <c r="K318" s="83">
        <v>5.2699999999844014</v>
      </c>
      <c r="L318" s="86" t="s">
        <v>127</v>
      </c>
      <c r="M318" s="87">
        <v>0.06</v>
      </c>
      <c r="N318" s="87">
        <v>5.9199999999834149E-2</v>
      </c>
      <c r="O318" s="83">
        <v>14585.380310000002</v>
      </c>
      <c r="P318" s="85">
        <v>100.91167</v>
      </c>
      <c r="Q318" s="73"/>
      <c r="R318" s="83">
        <v>50.645843577000008</v>
      </c>
      <c r="S318" s="84">
        <v>1.944717374666667E-5</v>
      </c>
      <c r="T318" s="84">
        <f t="shared" si="10"/>
        <v>2.1910365354389349E-3</v>
      </c>
      <c r="U318" s="84">
        <f>R318/'סכום נכסי הקרן'!$C$42</f>
        <v>6.8899274402795224E-4</v>
      </c>
    </row>
    <row r="319" spans="2:21">
      <c r="B319" s="76" t="s">
        <v>1046</v>
      </c>
      <c r="C319" s="73" t="s">
        <v>1047</v>
      </c>
      <c r="D319" s="86" t="s">
        <v>28</v>
      </c>
      <c r="E319" s="86" t="s">
        <v>864</v>
      </c>
      <c r="F319" s="73"/>
      <c r="G319" s="86" t="s">
        <v>2489</v>
      </c>
      <c r="H319" s="73" t="s">
        <v>1040</v>
      </c>
      <c r="I319" s="73" t="s">
        <v>300</v>
      </c>
      <c r="J319" s="73"/>
      <c r="K319" s="83">
        <v>8.4199999999208295</v>
      </c>
      <c r="L319" s="86" t="s">
        <v>127</v>
      </c>
      <c r="M319" s="87">
        <v>4.2500000000000003E-2</v>
      </c>
      <c r="N319" s="87">
        <v>3.1699999999679547E-2</v>
      </c>
      <c r="O319" s="83">
        <v>14117.870500000003</v>
      </c>
      <c r="P319" s="85">
        <v>109.20236</v>
      </c>
      <c r="Q319" s="73"/>
      <c r="R319" s="83">
        <v>53.050061910000004</v>
      </c>
      <c r="S319" s="84">
        <v>1.0457681851851854E-5</v>
      </c>
      <c r="T319" s="84">
        <f t="shared" si="10"/>
        <v>2.2950476414789842E-3</v>
      </c>
      <c r="U319" s="84">
        <f>R319/'סכום נכסי הקרן'!$C$42</f>
        <v>7.2170004771769159E-4</v>
      </c>
    </row>
    <row r="320" spans="2:21">
      <c r="B320" s="76" t="s">
        <v>1048</v>
      </c>
      <c r="C320" s="73" t="s">
        <v>1049</v>
      </c>
      <c r="D320" s="86" t="s">
        <v>28</v>
      </c>
      <c r="E320" s="86" t="s">
        <v>864</v>
      </c>
      <c r="F320" s="73"/>
      <c r="G320" s="86" t="s">
        <v>1039</v>
      </c>
      <c r="H320" s="73" t="s">
        <v>1040</v>
      </c>
      <c r="I320" s="73" t="s">
        <v>871</v>
      </c>
      <c r="J320" s="73"/>
      <c r="K320" s="83">
        <v>3.5900000000148484</v>
      </c>
      <c r="L320" s="86" t="s">
        <v>129</v>
      </c>
      <c r="M320" s="87">
        <v>0.03</v>
      </c>
      <c r="N320" s="87">
        <v>2.3900000000148486E-2</v>
      </c>
      <c r="O320" s="83">
        <v>11433.160700000002</v>
      </c>
      <c r="P320" s="85">
        <v>102.42307</v>
      </c>
      <c r="Q320" s="73"/>
      <c r="R320" s="83">
        <v>47.142899070000006</v>
      </c>
      <c r="S320" s="84">
        <v>2.2866321400000006E-5</v>
      </c>
      <c r="T320" s="84">
        <f t="shared" si="10"/>
        <v>2.0394924233385365E-3</v>
      </c>
      <c r="U320" s="84">
        <f>R320/'סכום נכסי הקרן'!$C$42</f>
        <v>6.4133822437549201E-4</v>
      </c>
    </row>
    <row r="321" spans="2:21">
      <c r="B321" s="76" t="s">
        <v>1050</v>
      </c>
      <c r="C321" s="73" t="s">
        <v>1051</v>
      </c>
      <c r="D321" s="86" t="s">
        <v>28</v>
      </c>
      <c r="E321" s="86" t="s">
        <v>864</v>
      </c>
      <c r="F321" s="73"/>
      <c r="G321" s="86" t="s">
        <v>969</v>
      </c>
      <c r="H321" s="73" t="s">
        <v>1040</v>
      </c>
      <c r="I321" s="73" t="s">
        <v>871</v>
      </c>
      <c r="J321" s="73"/>
      <c r="K321" s="83">
        <v>7.4699999999329751</v>
      </c>
      <c r="L321" s="86" t="s">
        <v>127</v>
      </c>
      <c r="M321" s="87">
        <v>3.3750000000000002E-2</v>
      </c>
      <c r="N321" s="87">
        <v>3.1199999999724014E-2</v>
      </c>
      <c r="O321" s="83">
        <v>11572.025000000001</v>
      </c>
      <c r="P321" s="85">
        <v>101.91437999999999</v>
      </c>
      <c r="Q321" s="73"/>
      <c r="R321" s="83">
        <v>40.581629476000003</v>
      </c>
      <c r="S321" s="84">
        <v>1.6531464285714287E-5</v>
      </c>
      <c r="T321" s="84">
        <f t="shared" si="10"/>
        <v>1.7556392898141261E-3</v>
      </c>
      <c r="U321" s="84">
        <f>R321/'סכום נכסי הקרן'!$C$42</f>
        <v>5.5207784637420195E-4</v>
      </c>
    </row>
    <row r="322" spans="2:21">
      <c r="B322" s="76" t="s">
        <v>1052</v>
      </c>
      <c r="C322" s="73" t="s">
        <v>1053</v>
      </c>
      <c r="D322" s="86" t="s">
        <v>28</v>
      </c>
      <c r="E322" s="86" t="s">
        <v>864</v>
      </c>
      <c r="F322" s="73"/>
      <c r="G322" s="86" t="s">
        <v>902</v>
      </c>
      <c r="H322" s="73" t="s">
        <v>1040</v>
      </c>
      <c r="I322" s="73" t="s">
        <v>871</v>
      </c>
      <c r="J322" s="73"/>
      <c r="K322" s="83">
        <v>3.7700000000220335</v>
      </c>
      <c r="L322" s="86" t="s">
        <v>127</v>
      </c>
      <c r="M322" s="87">
        <v>3.7539999999999997E-2</v>
      </c>
      <c r="N322" s="87">
        <v>2.8500000000052463E-2</v>
      </c>
      <c r="O322" s="83">
        <v>15876.818300000003</v>
      </c>
      <c r="P322" s="85">
        <v>104.67374</v>
      </c>
      <c r="Q322" s="73"/>
      <c r="R322" s="83">
        <v>57.185494962000014</v>
      </c>
      <c r="S322" s="84">
        <v>2.1169091066666669E-5</v>
      </c>
      <c r="T322" s="84">
        <f t="shared" si="10"/>
        <v>2.4739544236913871E-3</v>
      </c>
      <c r="U322" s="84">
        <f>R322/'סכום נכסי הקרן'!$C$42</f>
        <v>7.7795902505922666E-4</v>
      </c>
    </row>
    <row r="323" spans="2:21">
      <c r="B323" s="76" t="s">
        <v>1054</v>
      </c>
      <c r="C323" s="73" t="s">
        <v>1055</v>
      </c>
      <c r="D323" s="86" t="s">
        <v>28</v>
      </c>
      <c r="E323" s="86" t="s">
        <v>864</v>
      </c>
      <c r="F323" s="73"/>
      <c r="G323" s="86" t="s">
        <v>946</v>
      </c>
      <c r="H323" s="73" t="s">
        <v>1040</v>
      </c>
      <c r="I323" s="73" t="s">
        <v>871</v>
      </c>
      <c r="J323" s="73"/>
      <c r="K323" s="83">
        <v>7.1800000000979223</v>
      </c>
      <c r="L323" s="86" t="s">
        <v>127</v>
      </c>
      <c r="M323" s="87">
        <v>4.0910000000000002E-2</v>
      </c>
      <c r="N323" s="87">
        <v>3.010000000038358E-2</v>
      </c>
      <c r="O323" s="83">
        <v>8604.9577900000022</v>
      </c>
      <c r="P323" s="85">
        <v>108.29712000000001</v>
      </c>
      <c r="Q323" s="73"/>
      <c r="R323" s="83">
        <v>32.066407777000002</v>
      </c>
      <c r="S323" s="84">
        <v>1.7209915580000004E-5</v>
      </c>
      <c r="T323" s="84">
        <f t="shared" si="10"/>
        <v>1.3872544326934077E-3</v>
      </c>
      <c r="U323" s="84">
        <f>R323/'סכום נכסי הקרן'!$C$42</f>
        <v>4.3623564590852061E-4</v>
      </c>
    </row>
    <row r="324" spans="2:21">
      <c r="B324" s="76" t="s">
        <v>1056</v>
      </c>
      <c r="C324" s="73" t="s">
        <v>1057</v>
      </c>
      <c r="D324" s="86" t="s">
        <v>28</v>
      </c>
      <c r="E324" s="86" t="s">
        <v>864</v>
      </c>
      <c r="F324" s="73"/>
      <c r="G324" s="86" t="s">
        <v>946</v>
      </c>
      <c r="H324" s="73" t="s">
        <v>1040</v>
      </c>
      <c r="I324" s="73" t="s">
        <v>871</v>
      </c>
      <c r="J324" s="73"/>
      <c r="K324" s="83">
        <v>8.2999999998050296</v>
      </c>
      <c r="L324" s="86" t="s">
        <v>127</v>
      </c>
      <c r="M324" s="87">
        <v>4.1250000000000002E-2</v>
      </c>
      <c r="N324" s="87">
        <v>3.1699999999374034E-2</v>
      </c>
      <c r="O324" s="83">
        <v>5207.411250000001</v>
      </c>
      <c r="P324" s="85">
        <v>108.76942</v>
      </c>
      <c r="Q324" s="73"/>
      <c r="R324" s="83">
        <v>19.490067766000003</v>
      </c>
      <c r="S324" s="84">
        <v>1.0414822500000002E-5</v>
      </c>
      <c r="T324" s="84">
        <f t="shared" si="10"/>
        <v>8.4317779184706467E-4</v>
      </c>
      <c r="U324" s="84">
        <f>R324/'סכום נכסי הקרן'!$C$42</f>
        <v>2.6514545563785269E-4</v>
      </c>
    </row>
    <row r="325" spans="2:21">
      <c r="B325" s="76" t="s">
        <v>1058</v>
      </c>
      <c r="C325" s="73" t="s">
        <v>1059</v>
      </c>
      <c r="D325" s="86" t="s">
        <v>28</v>
      </c>
      <c r="E325" s="86" t="s">
        <v>864</v>
      </c>
      <c r="F325" s="73"/>
      <c r="G325" s="86" t="s">
        <v>946</v>
      </c>
      <c r="H325" s="73" t="s">
        <v>1040</v>
      </c>
      <c r="I325" s="73" t="s">
        <v>871</v>
      </c>
      <c r="J325" s="73"/>
      <c r="K325" s="83">
        <v>5.5599999999999987</v>
      </c>
      <c r="L325" s="86" t="s">
        <v>127</v>
      </c>
      <c r="M325" s="87">
        <v>4.8750000000000002E-2</v>
      </c>
      <c r="N325" s="87">
        <v>2.9000000000308196E-2</v>
      </c>
      <c r="O325" s="83">
        <v>4190.9245740000006</v>
      </c>
      <c r="P325" s="85">
        <v>112.498</v>
      </c>
      <c r="Q325" s="73"/>
      <c r="R325" s="83">
        <v>16.223304475000003</v>
      </c>
      <c r="S325" s="84">
        <v>8.298236120846353E-6</v>
      </c>
      <c r="T325" s="84">
        <f t="shared" si="10"/>
        <v>7.0185133309572426E-4</v>
      </c>
      <c r="U325" s="84">
        <f>R325/'סכום נכסי הקרן'!$C$42</f>
        <v>2.2070397643662507E-4</v>
      </c>
    </row>
    <row r="326" spans="2:21">
      <c r="B326" s="76" t="s">
        <v>1060</v>
      </c>
      <c r="C326" s="73" t="s">
        <v>1061</v>
      </c>
      <c r="D326" s="86" t="s">
        <v>28</v>
      </c>
      <c r="E326" s="86" t="s">
        <v>864</v>
      </c>
      <c r="F326" s="73"/>
      <c r="G326" s="86" t="s">
        <v>1039</v>
      </c>
      <c r="H326" s="73" t="s">
        <v>1040</v>
      </c>
      <c r="I326" s="73" t="s">
        <v>871</v>
      </c>
      <c r="J326" s="73"/>
      <c r="K326" s="83">
        <v>3.1900000000029949</v>
      </c>
      <c r="L326" s="86" t="s">
        <v>129</v>
      </c>
      <c r="M326" s="87">
        <v>4.2500000000000003E-2</v>
      </c>
      <c r="N326" s="87">
        <v>2.5499999999850247E-2</v>
      </c>
      <c r="O326" s="83">
        <v>4628.8100000000013</v>
      </c>
      <c r="P326" s="85">
        <v>107.50421</v>
      </c>
      <c r="Q326" s="73"/>
      <c r="R326" s="83">
        <v>20.033046726000006</v>
      </c>
      <c r="S326" s="84">
        <v>1.5429366666666672E-5</v>
      </c>
      <c r="T326" s="84">
        <f t="shared" si="10"/>
        <v>8.6666810527280297E-4</v>
      </c>
      <c r="U326" s="84">
        <f>R326/'סכום נכסי הקרן'!$C$42</f>
        <v>2.7253221311245306E-4</v>
      </c>
    </row>
    <row r="327" spans="2:21">
      <c r="B327" s="76" t="s">
        <v>1062</v>
      </c>
      <c r="C327" s="73" t="s">
        <v>1063</v>
      </c>
      <c r="D327" s="86" t="s">
        <v>28</v>
      </c>
      <c r="E327" s="86" t="s">
        <v>864</v>
      </c>
      <c r="F327" s="73"/>
      <c r="G327" s="86" t="s">
        <v>1064</v>
      </c>
      <c r="H327" s="73" t="s">
        <v>1040</v>
      </c>
      <c r="I327" s="73" t="s">
        <v>300</v>
      </c>
      <c r="J327" s="73"/>
      <c r="K327" s="83">
        <v>1.889999999993647</v>
      </c>
      <c r="L327" s="86" t="s">
        <v>127</v>
      </c>
      <c r="M327" s="87">
        <v>4.7500000000000001E-2</v>
      </c>
      <c r="N327" s="87">
        <v>2.9899999999815456E-2</v>
      </c>
      <c r="O327" s="83">
        <v>18652.252776000005</v>
      </c>
      <c r="P327" s="85">
        <v>102.99972</v>
      </c>
      <c r="Q327" s="73"/>
      <c r="R327" s="83">
        <v>66.107695578000005</v>
      </c>
      <c r="S327" s="84">
        <v>2.0724725306666673E-5</v>
      </c>
      <c r="T327" s="84">
        <f t="shared" si="10"/>
        <v>2.8599459709829312E-3</v>
      </c>
      <c r="U327" s="84">
        <f>R327/'סכום נכסי הקרן'!$C$42</f>
        <v>8.9933782045513227E-4</v>
      </c>
    </row>
    <row r="328" spans="2:21">
      <c r="B328" s="76" t="s">
        <v>1065</v>
      </c>
      <c r="C328" s="73" t="s">
        <v>1066</v>
      </c>
      <c r="D328" s="86" t="s">
        <v>28</v>
      </c>
      <c r="E328" s="86" t="s">
        <v>864</v>
      </c>
      <c r="F328" s="73"/>
      <c r="G328" s="86" t="s">
        <v>884</v>
      </c>
      <c r="H328" s="73" t="s">
        <v>1045</v>
      </c>
      <c r="I328" s="73" t="s">
        <v>920</v>
      </c>
      <c r="J328" s="73"/>
      <c r="K328" s="83">
        <v>8.0000000007480712E-2</v>
      </c>
      <c r="L328" s="86" t="s">
        <v>127</v>
      </c>
      <c r="M328" s="87">
        <v>4.6249999999999999E-2</v>
      </c>
      <c r="N328" s="87">
        <v>-2.3400000000162083E-2</v>
      </c>
      <c r="O328" s="83">
        <v>13602.221066000004</v>
      </c>
      <c r="P328" s="85">
        <v>102.81708</v>
      </c>
      <c r="Q328" s="73"/>
      <c r="R328" s="83">
        <v>48.123785383000012</v>
      </c>
      <c r="S328" s="84">
        <v>1.8136294754666672E-5</v>
      </c>
      <c r="T328" s="84">
        <f t="shared" si="10"/>
        <v>2.0819274505215176E-3</v>
      </c>
      <c r="U328" s="84">
        <f>R328/'סכום נכסי הקרן'!$C$42</f>
        <v>6.5468233130789677E-4</v>
      </c>
    </row>
    <row r="329" spans="2:21">
      <c r="B329" s="76" t="s">
        <v>1067</v>
      </c>
      <c r="C329" s="73" t="s">
        <v>1068</v>
      </c>
      <c r="D329" s="86" t="s">
        <v>28</v>
      </c>
      <c r="E329" s="86" t="s">
        <v>864</v>
      </c>
      <c r="F329" s="73"/>
      <c r="G329" s="86" t="s">
        <v>930</v>
      </c>
      <c r="H329" s="73" t="s">
        <v>1040</v>
      </c>
      <c r="I329" s="73" t="s">
        <v>300</v>
      </c>
      <c r="J329" s="73"/>
      <c r="K329" s="83">
        <v>3.2799999999859395</v>
      </c>
      <c r="L329" s="86" t="s">
        <v>127</v>
      </c>
      <c r="M329" s="87">
        <v>6.2539999999999998E-2</v>
      </c>
      <c r="N329" s="87">
        <v>3.8499999999740547E-2</v>
      </c>
      <c r="O329" s="83">
        <v>15275.073000000002</v>
      </c>
      <c r="P329" s="85">
        <v>113.65688</v>
      </c>
      <c r="Q329" s="73"/>
      <c r="R329" s="83">
        <v>59.739792503000004</v>
      </c>
      <c r="S329" s="84">
        <v>1.1750056153846156E-5</v>
      </c>
      <c r="T329" s="84">
        <f t="shared" si="10"/>
        <v>2.5844582447246771E-3</v>
      </c>
      <c r="U329" s="84">
        <f>R329/'סכום נכסי הקרן'!$C$42</f>
        <v>8.1270802611321769E-4</v>
      </c>
    </row>
    <row r="330" spans="2:21">
      <c r="B330" s="76" t="s">
        <v>1069</v>
      </c>
      <c r="C330" s="73" t="s">
        <v>1070</v>
      </c>
      <c r="D330" s="86" t="s">
        <v>28</v>
      </c>
      <c r="E330" s="86" t="s">
        <v>864</v>
      </c>
      <c r="F330" s="73"/>
      <c r="G330" s="86" t="s">
        <v>869</v>
      </c>
      <c r="H330" s="73" t="s">
        <v>1071</v>
      </c>
      <c r="I330" s="73" t="s">
        <v>300</v>
      </c>
      <c r="J330" s="73"/>
      <c r="K330" s="83">
        <v>7.4900000000766687</v>
      </c>
      <c r="L330" s="86" t="s">
        <v>127</v>
      </c>
      <c r="M330" s="87">
        <v>4.4999999999999998E-2</v>
      </c>
      <c r="N330" s="87">
        <v>4.5300000000383339E-2</v>
      </c>
      <c r="O330" s="83">
        <v>14858.480100000002</v>
      </c>
      <c r="P330" s="85">
        <v>102.0445</v>
      </c>
      <c r="Q330" s="73"/>
      <c r="R330" s="83">
        <v>52.173342600000005</v>
      </c>
      <c r="S330" s="84">
        <v>0.14858480100000002</v>
      </c>
      <c r="T330" s="84">
        <f t="shared" si="10"/>
        <v>2.2571190790567921E-3</v>
      </c>
      <c r="U330" s="84">
        <f>R330/'סכום נכסי הקרן'!$C$42</f>
        <v>7.0977304244980986E-4</v>
      </c>
    </row>
    <row r="331" spans="2:21">
      <c r="B331" s="76" t="s">
        <v>1072</v>
      </c>
      <c r="C331" s="73" t="s">
        <v>1073</v>
      </c>
      <c r="D331" s="86" t="s">
        <v>28</v>
      </c>
      <c r="E331" s="86" t="s">
        <v>864</v>
      </c>
      <c r="F331" s="73"/>
      <c r="G331" s="86" t="s">
        <v>999</v>
      </c>
      <c r="H331" s="73" t="s">
        <v>1074</v>
      </c>
      <c r="I331" s="73" t="s">
        <v>920</v>
      </c>
      <c r="J331" s="73"/>
      <c r="K331" s="83">
        <v>6.520000000011299</v>
      </c>
      <c r="L331" s="86" t="s">
        <v>127</v>
      </c>
      <c r="M331" s="87">
        <v>9.6250000000000002E-2</v>
      </c>
      <c r="N331" s="87">
        <v>5.570000000014623E-2</v>
      </c>
      <c r="O331" s="83">
        <v>13192.108500000004</v>
      </c>
      <c r="P331" s="85">
        <v>132.57031000000001</v>
      </c>
      <c r="Q331" s="73"/>
      <c r="R331" s="83">
        <v>60.179024616000007</v>
      </c>
      <c r="S331" s="84">
        <v>1.3192108500000004E-5</v>
      </c>
      <c r="T331" s="84">
        <f t="shared" si="10"/>
        <v>2.6034602701457345E-3</v>
      </c>
      <c r="U331" s="84">
        <f>R331/'סכום נכסי הקרן'!$C$42</f>
        <v>8.1868339778100243E-4</v>
      </c>
    </row>
    <row r="332" spans="2:21">
      <c r="B332" s="76" t="s">
        <v>1075</v>
      </c>
      <c r="C332" s="73" t="s">
        <v>1076</v>
      </c>
      <c r="D332" s="86" t="s">
        <v>28</v>
      </c>
      <c r="E332" s="86" t="s">
        <v>864</v>
      </c>
      <c r="F332" s="73"/>
      <c r="G332" s="86" t="s">
        <v>937</v>
      </c>
      <c r="H332" s="73" t="s">
        <v>1074</v>
      </c>
      <c r="I332" s="73" t="s">
        <v>920</v>
      </c>
      <c r="J332" s="73"/>
      <c r="K332" s="83">
        <v>6.5599999999624954</v>
      </c>
      <c r="L332" s="86" t="s">
        <v>127</v>
      </c>
      <c r="M332" s="87">
        <v>3.6249999999999998E-2</v>
      </c>
      <c r="N332" s="87">
        <v>3.1599999999868046E-2</v>
      </c>
      <c r="O332" s="83">
        <v>16200.835000000003</v>
      </c>
      <c r="P332" s="85">
        <v>103.31301000000001</v>
      </c>
      <c r="Q332" s="73"/>
      <c r="R332" s="83">
        <v>57.593981511000003</v>
      </c>
      <c r="S332" s="84">
        <v>4.0502087500000009E-5</v>
      </c>
      <c r="T332" s="84">
        <f t="shared" si="10"/>
        <v>2.4916263369202307E-3</v>
      </c>
      <c r="U332" s="84">
        <f>R332/'סכום נכסי הקרן'!$C$42</f>
        <v>7.8351613001426839E-4</v>
      </c>
    </row>
    <row r="333" spans="2:21">
      <c r="B333" s="76" t="s">
        <v>1077</v>
      </c>
      <c r="C333" s="73" t="s">
        <v>1078</v>
      </c>
      <c r="D333" s="86" t="s">
        <v>28</v>
      </c>
      <c r="E333" s="86" t="s">
        <v>864</v>
      </c>
      <c r="F333" s="73"/>
      <c r="G333" s="86" t="s">
        <v>955</v>
      </c>
      <c r="H333" s="73" t="s">
        <v>1079</v>
      </c>
      <c r="I333" s="73" t="s">
        <v>920</v>
      </c>
      <c r="J333" s="73"/>
      <c r="K333" s="83">
        <v>0.9900000000175756</v>
      </c>
      <c r="L333" s="86" t="s">
        <v>127</v>
      </c>
      <c r="M333" s="87">
        <v>0.05</v>
      </c>
      <c r="N333" s="87">
        <v>3.9600000000136075E-2</v>
      </c>
      <c r="O333" s="83">
        <v>9905.6534000000011</v>
      </c>
      <c r="P333" s="85">
        <v>103.49211</v>
      </c>
      <c r="Q333" s="73"/>
      <c r="R333" s="83">
        <v>35.27565176200001</v>
      </c>
      <c r="S333" s="84">
        <v>9.9056534000000002E-6</v>
      </c>
      <c r="T333" s="84">
        <f t="shared" si="10"/>
        <v>1.5260924957139618E-3</v>
      </c>
      <c r="U333" s="84">
        <f>R333/'סכום נכסי הקרן'!$C$42</f>
        <v>4.7989462487524695E-4</v>
      </c>
    </row>
    <row r="334" spans="2:21">
      <c r="B334" s="76" t="s">
        <v>1080</v>
      </c>
      <c r="C334" s="73" t="s">
        <v>1081</v>
      </c>
      <c r="D334" s="86" t="s">
        <v>28</v>
      </c>
      <c r="E334" s="86" t="s">
        <v>864</v>
      </c>
      <c r="F334" s="73"/>
      <c r="G334" s="86" t="s">
        <v>955</v>
      </c>
      <c r="H334" s="73" t="s">
        <v>1079</v>
      </c>
      <c r="I334" s="73" t="s">
        <v>920</v>
      </c>
      <c r="J334" s="73"/>
      <c r="K334" s="83">
        <v>3.3099999996378187</v>
      </c>
      <c r="L334" s="86" t="s">
        <v>127</v>
      </c>
      <c r="M334" s="87">
        <v>5.8749999999999997E-2</v>
      </c>
      <c r="N334" s="87">
        <v>4.1199999995600728E-2</v>
      </c>
      <c r="O334" s="83">
        <v>1388.6430000000003</v>
      </c>
      <c r="P334" s="85">
        <v>110.36501</v>
      </c>
      <c r="Q334" s="73"/>
      <c r="R334" s="83">
        <v>5.2735941610000001</v>
      </c>
      <c r="S334" s="84">
        <v>2.7772860000000005E-6</v>
      </c>
      <c r="T334" s="84">
        <f t="shared" si="10"/>
        <v>2.2814581935556483E-4</v>
      </c>
      <c r="U334" s="84">
        <f>R334/'סכום נכסי הקרן'!$C$42</f>
        <v>7.1742671367552404E-5</v>
      </c>
    </row>
    <row r="335" spans="2:21">
      <c r="B335" s="76" t="s">
        <v>1082</v>
      </c>
      <c r="C335" s="73" t="s">
        <v>1083</v>
      </c>
      <c r="D335" s="86" t="s">
        <v>28</v>
      </c>
      <c r="E335" s="86" t="s">
        <v>864</v>
      </c>
      <c r="F335" s="73"/>
      <c r="G335" s="86" t="s">
        <v>930</v>
      </c>
      <c r="H335" s="73" t="s">
        <v>1079</v>
      </c>
      <c r="I335" s="73" t="s">
        <v>920</v>
      </c>
      <c r="J335" s="73"/>
      <c r="K335" s="83">
        <v>4.0399999999680798</v>
      </c>
      <c r="L335" s="86" t="s">
        <v>127</v>
      </c>
      <c r="M335" s="87">
        <v>0.04</v>
      </c>
      <c r="N335" s="87">
        <v>3.5799999999660853E-2</v>
      </c>
      <c r="O335" s="83">
        <v>14349.311000000002</v>
      </c>
      <c r="P335" s="85">
        <v>101.518</v>
      </c>
      <c r="Q335" s="73"/>
      <c r="R335" s="83">
        <v>50.125506515000005</v>
      </c>
      <c r="S335" s="84">
        <v>1.1479448800000001E-5</v>
      </c>
      <c r="T335" s="84">
        <f t="shared" si="10"/>
        <v>2.1685257540388458E-3</v>
      </c>
      <c r="U335" s="84">
        <f>R335/'סכום נכסי הקרן'!$C$42</f>
        <v>6.8191400992370611E-4</v>
      </c>
    </row>
    <row r="336" spans="2:21">
      <c r="B336" s="76" t="s">
        <v>1084</v>
      </c>
      <c r="C336" s="73" t="s">
        <v>1085</v>
      </c>
      <c r="D336" s="86" t="s">
        <v>28</v>
      </c>
      <c r="E336" s="86" t="s">
        <v>864</v>
      </c>
      <c r="F336" s="73"/>
      <c r="G336" s="86" t="s">
        <v>1064</v>
      </c>
      <c r="H336" s="73" t="s">
        <v>880</v>
      </c>
      <c r="I336" s="73" t="s">
        <v>871</v>
      </c>
      <c r="J336" s="73"/>
      <c r="K336" s="83">
        <v>4.6200000000019008</v>
      </c>
      <c r="L336" s="86" t="s">
        <v>130</v>
      </c>
      <c r="M336" s="87">
        <v>0.06</v>
      </c>
      <c r="N336" s="87">
        <v>4.2700000000066511E-2</v>
      </c>
      <c r="O336" s="83">
        <v>10970.279699999999</v>
      </c>
      <c r="P336" s="85">
        <v>108.76333</v>
      </c>
      <c r="Q336" s="73"/>
      <c r="R336" s="83">
        <v>52.628085994999999</v>
      </c>
      <c r="S336" s="84">
        <v>8.7762237599999989E-6</v>
      </c>
      <c r="T336" s="84">
        <f t="shared" si="10"/>
        <v>2.2767921523501552E-3</v>
      </c>
      <c r="U336" s="84">
        <f>R336/'סכום נכסי הקרן'!$C$42</f>
        <v>7.1595943164625558E-4</v>
      </c>
    </row>
    <row r="337" spans="2:21">
      <c r="B337" s="76" t="s">
        <v>1086</v>
      </c>
      <c r="C337" s="73" t="s">
        <v>1087</v>
      </c>
      <c r="D337" s="86" t="s">
        <v>28</v>
      </c>
      <c r="E337" s="86" t="s">
        <v>864</v>
      </c>
      <c r="F337" s="73"/>
      <c r="G337" s="86" t="s">
        <v>1064</v>
      </c>
      <c r="H337" s="73" t="s">
        <v>880</v>
      </c>
      <c r="I337" s="73" t="s">
        <v>871</v>
      </c>
      <c r="J337" s="73"/>
      <c r="K337" s="83">
        <v>4.6699999999225863</v>
      </c>
      <c r="L337" s="86" t="s">
        <v>129</v>
      </c>
      <c r="M337" s="87">
        <v>0.05</v>
      </c>
      <c r="N337" s="87">
        <v>3.0699999999512579E-2</v>
      </c>
      <c r="O337" s="83">
        <v>4628.8100000000013</v>
      </c>
      <c r="P337" s="85">
        <v>112.29862</v>
      </c>
      <c r="Q337" s="73"/>
      <c r="R337" s="83">
        <v>20.926470286000004</v>
      </c>
      <c r="S337" s="84">
        <v>4.6288100000000012E-6</v>
      </c>
      <c r="T337" s="84">
        <f t="shared" si="10"/>
        <v>9.0531932565588867E-4</v>
      </c>
      <c r="U337" s="84">
        <f>R337/'סכום נכסי הקרן'!$C$42</f>
        <v>2.8468646520320444E-4</v>
      </c>
    </row>
    <row r="338" spans="2:21">
      <c r="B338" s="76" t="s">
        <v>1088</v>
      </c>
      <c r="C338" s="73" t="s">
        <v>1089</v>
      </c>
      <c r="D338" s="86" t="s">
        <v>28</v>
      </c>
      <c r="E338" s="86" t="s">
        <v>864</v>
      </c>
      <c r="F338" s="73"/>
      <c r="G338" s="86" t="s">
        <v>1064</v>
      </c>
      <c r="H338" s="73" t="s">
        <v>880</v>
      </c>
      <c r="I338" s="73" t="s">
        <v>871</v>
      </c>
      <c r="J338" s="73"/>
      <c r="K338" s="83">
        <v>8.3999999999890278</v>
      </c>
      <c r="L338" s="86" t="s">
        <v>129</v>
      </c>
      <c r="M338" s="87">
        <v>3.3750000000000002E-2</v>
      </c>
      <c r="N338" s="87">
        <v>3.6299999999786003E-2</v>
      </c>
      <c r="O338" s="83">
        <v>4628.8100000000013</v>
      </c>
      <c r="P338" s="85">
        <v>97.795699999999997</v>
      </c>
      <c r="Q338" s="73"/>
      <c r="R338" s="83">
        <v>18.223899152999998</v>
      </c>
      <c r="S338" s="84">
        <v>3.7030480000000009E-6</v>
      </c>
      <c r="T338" s="84">
        <f t="shared" si="10"/>
        <v>7.8840090404794585E-4</v>
      </c>
      <c r="U338" s="84">
        <f>R338/'סכום נכסי הקרן'!$C$42</f>
        <v>2.4792033062346518E-4</v>
      </c>
    </row>
    <row r="339" spans="2:21">
      <c r="B339" s="76" t="s">
        <v>1090</v>
      </c>
      <c r="C339" s="73" t="s">
        <v>1091</v>
      </c>
      <c r="D339" s="86" t="s">
        <v>28</v>
      </c>
      <c r="E339" s="86" t="s">
        <v>864</v>
      </c>
      <c r="F339" s="73"/>
      <c r="G339" s="86" t="s">
        <v>940</v>
      </c>
      <c r="H339" s="73" t="s">
        <v>880</v>
      </c>
      <c r="I339" s="73" t="s">
        <v>871</v>
      </c>
      <c r="J339" s="73"/>
      <c r="K339" s="83">
        <v>6.459999999935599</v>
      </c>
      <c r="L339" s="86" t="s">
        <v>127</v>
      </c>
      <c r="M339" s="87">
        <v>5.8749999999999997E-2</v>
      </c>
      <c r="N339" s="87">
        <v>3.3499999999742042E-2</v>
      </c>
      <c r="O339" s="83">
        <v>13886.430000000002</v>
      </c>
      <c r="P339" s="85">
        <v>117.63485</v>
      </c>
      <c r="Q339" s="73"/>
      <c r="R339" s="83">
        <v>56.209700947000002</v>
      </c>
      <c r="S339" s="84">
        <v>1.3886430000000002E-5</v>
      </c>
      <c r="T339" s="84">
        <f t="shared" si="10"/>
        <v>2.4317396991073814E-3</v>
      </c>
      <c r="U339" s="84">
        <f>R339/'סכום נכסי הקרן'!$C$42</f>
        <v>7.6468419442127418E-4</v>
      </c>
    </row>
    <row r="340" spans="2:21">
      <c r="B340" s="76" t="s">
        <v>1092</v>
      </c>
      <c r="C340" s="73" t="s">
        <v>1093</v>
      </c>
      <c r="D340" s="86" t="s">
        <v>28</v>
      </c>
      <c r="E340" s="86" t="s">
        <v>864</v>
      </c>
      <c r="F340" s="73"/>
      <c r="G340" s="86" t="s">
        <v>869</v>
      </c>
      <c r="H340" s="73" t="s">
        <v>1079</v>
      </c>
      <c r="I340" s="73" t="s">
        <v>920</v>
      </c>
      <c r="J340" s="73"/>
      <c r="K340" s="83">
        <v>6.3600000000520387</v>
      </c>
      <c r="L340" s="86" t="s">
        <v>127</v>
      </c>
      <c r="M340" s="87">
        <v>5.1249999999999997E-2</v>
      </c>
      <c r="N340" s="87">
        <v>5.1900000000503155E-2</v>
      </c>
      <c r="O340" s="83">
        <v>15120.933627000002</v>
      </c>
      <c r="P340" s="85">
        <v>100.45878999999999</v>
      </c>
      <c r="Q340" s="73"/>
      <c r="R340" s="83">
        <v>52.269847123000005</v>
      </c>
      <c r="S340" s="84">
        <v>2.7492606594545458E-5</v>
      </c>
      <c r="T340" s="84">
        <f t="shared" si="10"/>
        <v>2.2612940502053452E-3</v>
      </c>
      <c r="U340" s="84">
        <f>R340/'סכום נכסי הקרן'!$C$42</f>
        <v>7.1108590272454862E-4</v>
      </c>
    </row>
    <row r="341" spans="2:21">
      <c r="B341" s="76" t="s">
        <v>1094</v>
      </c>
      <c r="C341" s="73" t="s">
        <v>1095</v>
      </c>
      <c r="D341" s="86" t="s">
        <v>28</v>
      </c>
      <c r="E341" s="86" t="s">
        <v>864</v>
      </c>
      <c r="F341" s="73"/>
      <c r="G341" s="86" t="s">
        <v>869</v>
      </c>
      <c r="H341" s="73" t="s">
        <v>1079</v>
      </c>
      <c r="I341" s="73" t="s">
        <v>920</v>
      </c>
      <c r="J341" s="73"/>
      <c r="K341" s="83">
        <v>4.1499999995694061</v>
      </c>
      <c r="L341" s="86" t="s">
        <v>127</v>
      </c>
      <c r="M341" s="87">
        <v>6.5000000000000002E-2</v>
      </c>
      <c r="N341" s="87">
        <v>5.2799999996317695E-2</v>
      </c>
      <c r="O341" s="83">
        <v>925.76200000000017</v>
      </c>
      <c r="P341" s="85">
        <v>105.71017000000001</v>
      </c>
      <c r="Q341" s="73"/>
      <c r="R341" s="83">
        <v>3.3674470830000005</v>
      </c>
      <c r="S341" s="84">
        <v>1.3128470863184887E-6</v>
      </c>
      <c r="T341" s="84">
        <f t="shared" si="10"/>
        <v>1.4568223310946999E-4</v>
      </c>
      <c r="U341" s="84">
        <f>R341/'סכום נכסי הקרן'!$C$42</f>
        <v>4.5811194803333294E-5</v>
      </c>
    </row>
    <row r="342" spans="2:21">
      <c r="B342" s="76" t="s">
        <v>1096</v>
      </c>
      <c r="C342" s="73" t="s">
        <v>1097</v>
      </c>
      <c r="D342" s="86" t="s">
        <v>28</v>
      </c>
      <c r="E342" s="86" t="s">
        <v>864</v>
      </c>
      <c r="F342" s="73"/>
      <c r="G342" s="86" t="s">
        <v>869</v>
      </c>
      <c r="H342" s="73" t="s">
        <v>1079</v>
      </c>
      <c r="I342" s="73" t="s">
        <v>920</v>
      </c>
      <c r="J342" s="73"/>
      <c r="K342" s="83">
        <v>2.9700000000242008</v>
      </c>
      <c r="L342" s="86" t="s">
        <v>127</v>
      </c>
      <c r="M342" s="87">
        <v>6.8750000000000006E-2</v>
      </c>
      <c r="N342" s="87">
        <v>5.3000000000352925E-2</v>
      </c>
      <c r="O342" s="83">
        <v>10646.263000000003</v>
      </c>
      <c r="P342" s="85">
        <v>108.28328999999999</v>
      </c>
      <c r="Q342" s="73"/>
      <c r="R342" s="83">
        <v>39.668274732000008</v>
      </c>
      <c r="S342" s="84">
        <v>1.5671618084771264E-5</v>
      </c>
      <c r="T342" s="84">
        <f t="shared" si="10"/>
        <v>1.7161258081030766E-3</v>
      </c>
      <c r="U342" s="84">
        <f>R342/'סכום נכסי הקרן'!$C$42</f>
        <v>5.3965244782431404E-4</v>
      </c>
    </row>
    <row r="343" spans="2:21">
      <c r="B343" s="76" t="s">
        <v>1098</v>
      </c>
      <c r="C343" s="73" t="s">
        <v>1099</v>
      </c>
      <c r="D343" s="86" t="s">
        <v>28</v>
      </c>
      <c r="E343" s="86" t="s">
        <v>864</v>
      </c>
      <c r="F343" s="73"/>
      <c r="G343" s="86" t="s">
        <v>909</v>
      </c>
      <c r="H343" s="73" t="s">
        <v>1079</v>
      </c>
      <c r="I343" s="73" t="s">
        <v>920</v>
      </c>
      <c r="J343" s="73"/>
      <c r="K343" s="83">
        <v>6.9500000000584112</v>
      </c>
      <c r="L343" s="86" t="s">
        <v>127</v>
      </c>
      <c r="M343" s="87">
        <v>3.3750000000000002E-2</v>
      </c>
      <c r="N343" s="87">
        <v>3.3300000000275359E-2</v>
      </c>
      <c r="O343" s="83">
        <v>13886.430000000002</v>
      </c>
      <c r="P343" s="85">
        <v>100.32174999999999</v>
      </c>
      <c r="Q343" s="73"/>
      <c r="R343" s="83">
        <v>47.936948096000002</v>
      </c>
      <c r="S343" s="84">
        <v>1.6336976470588236E-5</v>
      </c>
      <c r="T343" s="84">
        <f t="shared" si="10"/>
        <v>2.0738445103809923E-3</v>
      </c>
      <c r="U343" s="84">
        <f>R343/'סכום נכסי הקרן'!$C$42</f>
        <v>6.5214057218286299E-4</v>
      </c>
    </row>
    <row r="344" spans="2:21">
      <c r="B344" s="76" t="s">
        <v>1100</v>
      </c>
      <c r="C344" s="73" t="s">
        <v>1101</v>
      </c>
      <c r="D344" s="86" t="s">
        <v>28</v>
      </c>
      <c r="E344" s="86" t="s">
        <v>864</v>
      </c>
      <c r="F344" s="73"/>
      <c r="G344" s="86" t="s">
        <v>896</v>
      </c>
      <c r="H344" s="73" t="s">
        <v>1079</v>
      </c>
      <c r="I344" s="73" t="s">
        <v>920</v>
      </c>
      <c r="J344" s="73"/>
      <c r="K344" s="83">
        <v>0.77999999998952885</v>
      </c>
      <c r="L344" s="86" t="s">
        <v>127</v>
      </c>
      <c r="M344" s="87">
        <v>4.6249999999999999E-2</v>
      </c>
      <c r="N344" s="87">
        <v>3.3900000000093085E-2</v>
      </c>
      <c r="O344" s="83">
        <v>9639.496825000002</v>
      </c>
      <c r="P344" s="85">
        <v>103.64854</v>
      </c>
      <c r="Q344" s="73"/>
      <c r="R344" s="83">
        <v>34.379711911999998</v>
      </c>
      <c r="S344" s="84">
        <v>6.4263312166666678E-6</v>
      </c>
      <c r="T344" s="84">
        <f t="shared" si="10"/>
        <v>1.4873324157891172E-3</v>
      </c>
      <c r="U344" s="84">
        <f>R344/'סכום נכסי הקרן'!$C$42</f>
        <v>4.6770614084304819E-4</v>
      </c>
    </row>
    <row r="345" spans="2:21">
      <c r="B345" s="76" t="s">
        <v>1102</v>
      </c>
      <c r="C345" s="73" t="s">
        <v>1103</v>
      </c>
      <c r="D345" s="86" t="s">
        <v>28</v>
      </c>
      <c r="E345" s="86" t="s">
        <v>864</v>
      </c>
      <c r="F345" s="73"/>
      <c r="G345" s="86" t="s">
        <v>955</v>
      </c>
      <c r="H345" s="73" t="s">
        <v>880</v>
      </c>
      <c r="I345" s="73" t="s">
        <v>871</v>
      </c>
      <c r="J345" s="73"/>
      <c r="K345" s="83">
        <v>6.8299999998032961</v>
      </c>
      <c r="L345" s="86" t="s">
        <v>127</v>
      </c>
      <c r="M345" s="87">
        <v>3.875E-2</v>
      </c>
      <c r="N345" s="87">
        <v>3.6799999999208237E-2</v>
      </c>
      <c r="O345" s="83">
        <v>4628.8100000000013</v>
      </c>
      <c r="P345" s="85">
        <v>101.49818999999999</v>
      </c>
      <c r="Q345" s="73"/>
      <c r="R345" s="83">
        <v>16.166363646000001</v>
      </c>
      <c r="S345" s="84">
        <v>4.2080090909090924E-6</v>
      </c>
      <c r="T345" s="84">
        <f t="shared" si="10"/>
        <v>6.9938796339180165E-4</v>
      </c>
      <c r="U345" s="84">
        <f>R345/'סכום נכסי הקרן'!$C$42</f>
        <v>2.1992934587962206E-4</v>
      </c>
    </row>
    <row r="346" spans="2:21">
      <c r="B346" s="76" t="s">
        <v>1104</v>
      </c>
      <c r="C346" s="73" t="s">
        <v>1105</v>
      </c>
      <c r="D346" s="86" t="s">
        <v>28</v>
      </c>
      <c r="E346" s="86" t="s">
        <v>864</v>
      </c>
      <c r="F346" s="73"/>
      <c r="G346" s="86" t="s">
        <v>955</v>
      </c>
      <c r="H346" s="73" t="s">
        <v>880</v>
      </c>
      <c r="I346" s="73" t="s">
        <v>871</v>
      </c>
      <c r="J346" s="73"/>
      <c r="K346" s="83">
        <v>6.7300000000241482</v>
      </c>
      <c r="L346" s="86" t="s">
        <v>127</v>
      </c>
      <c r="M346" s="87">
        <v>0.04</v>
      </c>
      <c r="N346" s="87">
        <v>3.5500000000158537E-2</v>
      </c>
      <c r="O346" s="83">
        <v>11572.025000000001</v>
      </c>
      <c r="P346" s="85">
        <v>102.96333</v>
      </c>
      <c r="Q346" s="73"/>
      <c r="R346" s="83">
        <v>40.999317737000005</v>
      </c>
      <c r="S346" s="84">
        <v>1.5429366666666668E-5</v>
      </c>
      <c r="T346" s="84">
        <f t="shared" si="10"/>
        <v>1.7737092867899603E-3</v>
      </c>
      <c r="U346" s="84">
        <f>R346/'סכום נכסי הקרן'!$C$42</f>
        <v>5.5776013263441823E-4</v>
      </c>
    </row>
    <row r="347" spans="2:21">
      <c r="B347" s="76" t="s">
        <v>1106</v>
      </c>
      <c r="C347" s="73" t="s">
        <v>1107</v>
      </c>
      <c r="D347" s="86" t="s">
        <v>28</v>
      </c>
      <c r="E347" s="86" t="s">
        <v>864</v>
      </c>
      <c r="F347" s="73"/>
      <c r="G347" s="86" t="s">
        <v>896</v>
      </c>
      <c r="H347" s="73" t="s">
        <v>1108</v>
      </c>
      <c r="I347" s="73" t="s">
        <v>920</v>
      </c>
      <c r="J347" s="73"/>
      <c r="K347" s="83">
        <v>6.350000000072737</v>
      </c>
      <c r="L347" s="86" t="s">
        <v>127</v>
      </c>
      <c r="M347" s="87">
        <v>4.4999999999999998E-2</v>
      </c>
      <c r="N347" s="87">
        <v>3.7400000000462084E-2</v>
      </c>
      <c r="O347" s="83">
        <v>3240.1669999999999</v>
      </c>
      <c r="P347" s="85">
        <v>104.8125</v>
      </c>
      <c r="Q347" s="73"/>
      <c r="R347" s="83">
        <v>11.685980229000002</v>
      </c>
      <c r="S347" s="84">
        <v>1.1782425454545455E-6</v>
      </c>
      <c r="T347" s="84">
        <f t="shared" si="10"/>
        <v>5.0555796538817816E-4</v>
      </c>
      <c r="U347" s="84">
        <f>R347/'סכום נכסי הקרן'!$C$42</f>
        <v>1.5897761822041389E-4</v>
      </c>
    </row>
    <row r="348" spans="2:21">
      <c r="B348" s="76" t="s">
        <v>1109</v>
      </c>
      <c r="C348" s="73" t="s">
        <v>1110</v>
      </c>
      <c r="D348" s="86" t="s">
        <v>28</v>
      </c>
      <c r="E348" s="86" t="s">
        <v>864</v>
      </c>
      <c r="F348" s="73"/>
      <c r="G348" s="86" t="s">
        <v>896</v>
      </c>
      <c r="H348" s="73" t="s">
        <v>1108</v>
      </c>
      <c r="I348" s="73" t="s">
        <v>920</v>
      </c>
      <c r="J348" s="73"/>
      <c r="K348" s="83">
        <v>3.6199999999850867</v>
      </c>
      <c r="L348" s="86" t="s">
        <v>127</v>
      </c>
      <c r="M348" s="87">
        <v>4.7500000000000001E-2</v>
      </c>
      <c r="N348" s="87">
        <v>3.8499999999813579E-2</v>
      </c>
      <c r="O348" s="83">
        <v>14812.192000000003</v>
      </c>
      <c r="P348" s="85">
        <v>105.24863999999999</v>
      </c>
      <c r="Q348" s="73"/>
      <c r="R348" s="83">
        <v>53.643918440000007</v>
      </c>
      <c r="S348" s="84">
        <v>4.8564563934426235E-6</v>
      </c>
      <c r="T348" s="84">
        <f t="shared" si="10"/>
        <v>2.3207390163706028E-3</v>
      </c>
      <c r="U348" s="84">
        <f>R348/'סכום נכסי הקרן'!$C$42</f>
        <v>7.2977895037317885E-4</v>
      </c>
    </row>
    <row r="349" spans="2:21">
      <c r="B349" s="76" t="s">
        <v>1111</v>
      </c>
      <c r="C349" s="73" t="s">
        <v>1112</v>
      </c>
      <c r="D349" s="86" t="s">
        <v>28</v>
      </c>
      <c r="E349" s="86" t="s">
        <v>864</v>
      </c>
      <c r="F349" s="73"/>
      <c r="G349" s="86" t="s">
        <v>869</v>
      </c>
      <c r="H349" s="73" t="s">
        <v>1113</v>
      </c>
      <c r="I349" s="73" t="s">
        <v>871</v>
      </c>
      <c r="J349" s="73"/>
      <c r="K349" s="83">
        <v>2.2300000000214326</v>
      </c>
      <c r="L349" s="86" t="s">
        <v>127</v>
      </c>
      <c r="M349" s="87">
        <v>7.7499999999999999E-2</v>
      </c>
      <c r="N349" s="87">
        <v>0.11350000000089669</v>
      </c>
      <c r="O349" s="83">
        <v>6933.610219000002</v>
      </c>
      <c r="P349" s="85">
        <v>95.823611</v>
      </c>
      <c r="Q349" s="73"/>
      <c r="R349" s="83">
        <v>22.862126837000002</v>
      </c>
      <c r="S349" s="84">
        <v>1.7778487741025646E-5</v>
      </c>
      <c r="T349" s="84">
        <f t="shared" si="10"/>
        <v>9.8905954842174533E-4</v>
      </c>
      <c r="U349" s="84">
        <f>R349/'סכום נכסי הקרן'!$C$42</f>
        <v>3.1101939253497127E-4</v>
      </c>
    </row>
    <row r="350" spans="2:21">
      <c r="B350" s="76" t="s">
        <v>1114</v>
      </c>
      <c r="C350" s="73" t="s">
        <v>1115</v>
      </c>
      <c r="D350" s="86" t="s">
        <v>28</v>
      </c>
      <c r="E350" s="86" t="s">
        <v>864</v>
      </c>
      <c r="F350" s="73"/>
      <c r="G350" s="86" t="s">
        <v>937</v>
      </c>
      <c r="H350" s="73" t="s">
        <v>641</v>
      </c>
      <c r="I350" s="73"/>
      <c r="J350" s="73"/>
      <c r="K350" s="83">
        <v>3.9999999999821458</v>
      </c>
      <c r="L350" s="86" t="s">
        <v>127</v>
      </c>
      <c r="M350" s="87">
        <v>4.2500000000000003E-2</v>
      </c>
      <c r="N350" s="87">
        <v>5.6899999999658987E-2</v>
      </c>
      <c r="O350" s="83">
        <v>17126.597000000005</v>
      </c>
      <c r="P350" s="85">
        <v>95.043059999999997</v>
      </c>
      <c r="Q350" s="73"/>
      <c r="R350" s="83">
        <v>56.011363039000017</v>
      </c>
      <c r="S350" s="84">
        <v>3.6055993684210537E-5</v>
      </c>
      <c r="T350" s="84">
        <f t="shared" si="10"/>
        <v>2.4231592199979793E-3</v>
      </c>
      <c r="U350" s="84">
        <f>R350/'סכום נכסי הקרן'!$C$42</f>
        <v>7.619859793294491E-4</v>
      </c>
    </row>
    <row r="351" spans="2:2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</row>
    <row r="352" spans="2:2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</row>
    <row r="353" spans="2:2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</row>
    <row r="354" spans="2:21">
      <c r="B354" s="119" t="s">
        <v>214</v>
      </c>
      <c r="C354" s="121"/>
      <c r="D354" s="121"/>
      <c r="E354" s="121"/>
      <c r="F354" s="121"/>
      <c r="G354" s="121"/>
      <c r="H354" s="121"/>
      <c r="I354" s="121"/>
      <c r="J354" s="121"/>
      <c r="K354" s="121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</row>
    <row r="355" spans="2:21">
      <c r="B355" s="119" t="s">
        <v>107</v>
      </c>
      <c r="C355" s="121"/>
      <c r="D355" s="121"/>
      <c r="E355" s="121"/>
      <c r="F355" s="121"/>
      <c r="G355" s="121"/>
      <c r="H355" s="121"/>
      <c r="I355" s="121"/>
      <c r="J355" s="121"/>
      <c r="K355" s="121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</row>
    <row r="356" spans="2:21">
      <c r="B356" s="119" t="s">
        <v>197</v>
      </c>
      <c r="C356" s="121"/>
      <c r="D356" s="121"/>
      <c r="E356" s="121"/>
      <c r="F356" s="121"/>
      <c r="G356" s="121"/>
      <c r="H356" s="121"/>
      <c r="I356" s="121"/>
      <c r="J356" s="121"/>
      <c r="K356" s="121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</row>
    <row r="357" spans="2:21">
      <c r="B357" s="119" t="s">
        <v>205</v>
      </c>
      <c r="C357" s="121"/>
      <c r="D357" s="121"/>
      <c r="E357" s="121"/>
      <c r="F357" s="121"/>
      <c r="G357" s="121"/>
      <c r="H357" s="121"/>
      <c r="I357" s="121"/>
      <c r="J357" s="121"/>
      <c r="K357" s="121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</row>
    <row r="358" spans="2:21">
      <c r="B358" s="144" t="s">
        <v>210</v>
      </c>
      <c r="C358" s="144"/>
      <c r="D358" s="144"/>
      <c r="E358" s="144"/>
      <c r="F358" s="144"/>
      <c r="G358" s="144"/>
      <c r="H358" s="144"/>
      <c r="I358" s="144"/>
      <c r="J358" s="144"/>
      <c r="K358" s="144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</row>
    <row r="359" spans="2:2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</row>
    <row r="360" spans="2:2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</row>
    <row r="361" spans="2:2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</row>
    <row r="362" spans="2:2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</row>
    <row r="363" spans="2:2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</row>
    <row r="364" spans="2:2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</row>
    <row r="365" spans="2:2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</row>
    <row r="366" spans="2:2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</row>
    <row r="367" spans="2:2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</row>
    <row r="368" spans="2:2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</row>
    <row r="369" spans="2:2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</row>
    <row r="370" spans="2:2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</row>
    <row r="371" spans="2:2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</row>
    <row r="372" spans="2:2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</row>
    <row r="373" spans="2:2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</row>
    <row r="374" spans="2:2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</row>
    <row r="375" spans="2:2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</row>
    <row r="376" spans="2:2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</row>
    <row r="377" spans="2:2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</row>
    <row r="378" spans="2:2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</row>
    <row r="379" spans="2:2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</row>
    <row r="380" spans="2:2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</row>
    <row r="381" spans="2:2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</row>
    <row r="382" spans="2:2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</row>
    <row r="383" spans="2:2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</row>
    <row r="384" spans="2:2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</row>
    <row r="385" spans="2:2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</row>
    <row r="386" spans="2:2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</row>
    <row r="387" spans="2:2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</row>
    <row r="388" spans="2:2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</row>
    <row r="389" spans="2:2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</row>
    <row r="390" spans="2:2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</row>
    <row r="391" spans="2:2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2:2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</row>
    <row r="393" spans="2:2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</row>
    <row r="394" spans="2:2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</row>
    <row r="395" spans="2:2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</row>
    <row r="396" spans="2:2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</row>
    <row r="397" spans="2:2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</row>
    <row r="398" spans="2:2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</row>
    <row r="399" spans="2:2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</row>
    <row r="400" spans="2:2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</row>
    <row r="401" spans="2:2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</row>
    <row r="402" spans="2:2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</row>
    <row r="403" spans="2:2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2:2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</row>
    <row r="405" spans="2:2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</row>
    <row r="406" spans="2:2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</row>
    <row r="407" spans="2:2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</row>
    <row r="408" spans="2:2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</row>
    <row r="409" spans="2:2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</row>
    <row r="410" spans="2:2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</row>
    <row r="411" spans="2:2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</row>
    <row r="412" spans="2:2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</row>
    <row r="413" spans="2:2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</row>
    <row r="414" spans="2:2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</row>
    <row r="415" spans="2:2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2:2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</row>
    <row r="417" spans="2:2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</row>
    <row r="418" spans="2:2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</row>
    <row r="419" spans="2:2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</row>
    <row r="420" spans="2:2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</row>
    <row r="421" spans="2:2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</row>
    <row r="422" spans="2:2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</row>
    <row r="423" spans="2:2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</row>
    <row r="424" spans="2:2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</row>
    <row r="425" spans="2:2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</row>
    <row r="426" spans="2:2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</row>
    <row r="427" spans="2:2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2:2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</row>
    <row r="429" spans="2:2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</row>
    <row r="430" spans="2:2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</row>
    <row r="431" spans="2:2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</row>
    <row r="432" spans="2:2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</row>
    <row r="433" spans="2:2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</row>
    <row r="434" spans="2:2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</row>
    <row r="435" spans="2:2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</row>
    <row r="436" spans="2:2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</row>
    <row r="437" spans="2:2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</row>
    <row r="438" spans="2:2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</row>
    <row r="439" spans="2:2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2:2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</row>
    <row r="441" spans="2:2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</row>
    <row r="442" spans="2:2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</row>
    <row r="443" spans="2:2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</row>
    <row r="444" spans="2:2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</row>
    <row r="445" spans="2:2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</row>
    <row r="446" spans="2:2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</row>
    <row r="447" spans="2:2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</row>
    <row r="448" spans="2:2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</row>
    <row r="449" spans="2:2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</row>
    <row r="450" spans="2:2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</row>
    <row r="451" spans="2:2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</row>
    <row r="452" spans="2:2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</row>
    <row r="453" spans="2:2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</row>
    <row r="454" spans="2:2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</row>
    <row r="455" spans="2:2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</row>
    <row r="456" spans="2:2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</row>
    <row r="457" spans="2:2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</row>
    <row r="458" spans="2:2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</row>
    <row r="459" spans="2:2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</row>
    <row r="460" spans="2:2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</row>
    <row r="461" spans="2:2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</row>
    <row r="462" spans="2:2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</row>
    <row r="463" spans="2:2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</row>
    <row r="464" spans="2:2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</row>
    <row r="465" spans="2:2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</row>
    <row r="466" spans="2:2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</row>
    <row r="467" spans="2:2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</row>
    <row r="468" spans="2:2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</row>
    <row r="469" spans="2:2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</row>
    <row r="470" spans="2:2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</row>
    <row r="471" spans="2:2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</row>
    <row r="472" spans="2:2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</row>
    <row r="473" spans="2:2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</row>
    <row r="474" spans="2:2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</row>
    <row r="475" spans="2:2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</row>
    <row r="476" spans="2:2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</row>
    <row r="477" spans="2:2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</row>
    <row r="478" spans="2:2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</row>
    <row r="479" spans="2:2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</row>
    <row r="480" spans="2:2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</row>
    <row r="481" spans="2:2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</row>
    <row r="482" spans="2:2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</row>
    <row r="483" spans="2:2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</row>
    <row r="484" spans="2:2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</row>
    <row r="485" spans="2:2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</row>
    <row r="486" spans="2:2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</row>
    <row r="487" spans="2:2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</row>
    <row r="488" spans="2:2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</row>
    <row r="489" spans="2:2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</row>
    <row r="490" spans="2:2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</row>
    <row r="491" spans="2:2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</row>
    <row r="492" spans="2:2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</row>
    <row r="493" spans="2:2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</row>
    <row r="494" spans="2:2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</row>
    <row r="495" spans="2:2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</row>
    <row r="496" spans="2:2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</row>
    <row r="497" spans="2:2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</row>
    <row r="498" spans="2:2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</row>
    <row r="499" spans="2:2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</row>
    <row r="500" spans="2:2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</row>
    <row r="501" spans="2:2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</row>
    <row r="502" spans="2:2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</row>
    <row r="503" spans="2:2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</row>
    <row r="504" spans="2:2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</row>
    <row r="505" spans="2:2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</row>
    <row r="506" spans="2:2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</row>
    <row r="507" spans="2:2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</row>
    <row r="508" spans="2:2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</row>
    <row r="509" spans="2:2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</row>
    <row r="510" spans="2:2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</row>
    <row r="511" spans="2:2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</row>
    <row r="512" spans="2:2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</row>
    <row r="513" spans="2:2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</row>
    <row r="514" spans="2:2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</row>
    <row r="515" spans="2:2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</row>
    <row r="516" spans="2:2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</row>
    <row r="517" spans="2:2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</row>
    <row r="518" spans="2:2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</row>
    <row r="519" spans="2:2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</row>
    <row r="520" spans="2:2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</row>
    <row r="521" spans="2:2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</row>
    <row r="522" spans="2:2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</row>
    <row r="523" spans="2:2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</row>
    <row r="524" spans="2:2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</row>
    <row r="525" spans="2:2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</row>
    <row r="526" spans="2:2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</row>
    <row r="527" spans="2:2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</row>
    <row r="528" spans="2:2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</row>
    <row r="529" spans="2:2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</row>
    <row r="530" spans="2:2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</row>
    <row r="531" spans="2:2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</row>
    <row r="532" spans="2:2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</row>
    <row r="533" spans="2:2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</row>
    <row r="534" spans="2:2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</row>
    <row r="535" spans="2:2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</row>
    <row r="536" spans="2:2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</row>
    <row r="537" spans="2:2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</row>
    <row r="538" spans="2:2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</row>
    <row r="539" spans="2:2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</row>
    <row r="540" spans="2:2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</row>
    <row r="541" spans="2:2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</row>
    <row r="542" spans="2:2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</row>
    <row r="543" spans="2:2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</row>
    <row r="544" spans="2:2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</row>
    <row r="545" spans="2:2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</row>
    <row r="546" spans="2:2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</row>
    <row r="547" spans="2:2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</row>
    <row r="548" spans="2:2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</row>
    <row r="549" spans="2:2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</row>
    <row r="550" spans="2:2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</row>
    <row r="551" spans="2:2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</row>
    <row r="552" spans="2:2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</row>
    <row r="553" spans="2:2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</row>
    <row r="554" spans="2:2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</row>
    <row r="555" spans="2:2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</row>
    <row r="556" spans="2:2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</row>
    <row r="557" spans="2:2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</row>
    <row r="558" spans="2:2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</row>
    <row r="559" spans="2:2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</row>
    <row r="560" spans="2:2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</row>
    <row r="561" spans="2:21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</row>
    <row r="562" spans="2:21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</row>
    <row r="563" spans="2:21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</row>
    <row r="564" spans="2:21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</row>
    <row r="565" spans="2:21">
      <c r="B565" s="117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</row>
    <row r="566" spans="2:21">
      <c r="B566" s="117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</row>
    <row r="567" spans="2:21">
      <c r="B567" s="117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</row>
    <row r="568" spans="2:21">
      <c r="B568" s="117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</row>
    <row r="569" spans="2:21">
      <c r="B569" s="117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</row>
    <row r="570" spans="2:21">
      <c r="B570" s="117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</row>
    <row r="571" spans="2:21">
      <c r="B571" s="117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</row>
    <row r="572" spans="2:21">
      <c r="B572" s="117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</row>
    <row r="573" spans="2:21">
      <c r="B573" s="117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</row>
    <row r="574" spans="2:21">
      <c r="B574" s="117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</row>
    <row r="575" spans="2:21">
      <c r="B575" s="117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</row>
    <row r="576" spans="2:21">
      <c r="B576" s="117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</row>
    <row r="577" spans="2:21">
      <c r="B577" s="117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</row>
    <row r="578" spans="2:21">
      <c r="B578" s="117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</row>
    <row r="579" spans="2:21">
      <c r="B579" s="117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</row>
    <row r="580" spans="2:21">
      <c r="B580" s="117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</row>
    <row r="581" spans="2:21">
      <c r="B581" s="117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</row>
    <row r="582" spans="2:21">
      <c r="B582" s="117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</row>
    <row r="583" spans="2:21">
      <c r="B583" s="117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</row>
    <row r="584" spans="2:21">
      <c r="B584" s="117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</row>
    <row r="585" spans="2:21">
      <c r="B585" s="117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</row>
    <row r="586" spans="2:21">
      <c r="B586" s="117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</row>
    <row r="587" spans="2:21">
      <c r="B587" s="117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</row>
    <row r="588" spans="2:21">
      <c r="B588" s="117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</row>
    <row r="589" spans="2:21">
      <c r="B589" s="117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</row>
    <row r="590" spans="2:21">
      <c r="B590" s="117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</row>
    <row r="591" spans="2:21">
      <c r="B591" s="117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</row>
    <row r="592" spans="2:21">
      <c r="B592" s="117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</row>
    <row r="593" spans="2:21">
      <c r="B593" s="117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</row>
    <row r="594" spans="2:21">
      <c r="B594" s="117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</row>
    <row r="595" spans="2:21">
      <c r="B595" s="117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</row>
    <row r="596" spans="2:21">
      <c r="B596" s="117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</row>
    <row r="597" spans="2:21">
      <c r="B597" s="117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</row>
    <row r="598" spans="2:21">
      <c r="B598" s="117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</row>
    <row r="599" spans="2:21">
      <c r="B599" s="117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</row>
    <row r="600" spans="2:21">
      <c r="B600" s="117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</row>
    <row r="601" spans="2:21">
      <c r="B601" s="117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</row>
    <row r="602" spans="2:21">
      <c r="B602" s="117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</row>
    <row r="603" spans="2:21">
      <c r="B603" s="117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</row>
    <row r="604" spans="2:21">
      <c r="B604" s="117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</row>
    <row r="605" spans="2:21">
      <c r="B605" s="117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</row>
    <row r="606" spans="2:21">
      <c r="B606" s="117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</row>
    <row r="607" spans="2:21">
      <c r="B607" s="117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</row>
    <row r="608" spans="2:21">
      <c r="B608" s="117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</row>
    <row r="609" spans="2:21">
      <c r="B609" s="117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</row>
    <row r="610" spans="2:21">
      <c r="B610" s="117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</row>
    <row r="611" spans="2:21">
      <c r="B611" s="117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</row>
    <row r="612" spans="2:21">
      <c r="B612" s="117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</row>
    <row r="613" spans="2:21">
      <c r="B613" s="117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</row>
    <row r="614" spans="2:21">
      <c r="B614" s="117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</row>
    <row r="615" spans="2:21">
      <c r="B615" s="117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</row>
    <row r="616" spans="2:21">
      <c r="B616" s="117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</row>
    <row r="617" spans="2:21">
      <c r="B617" s="117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</row>
    <row r="618" spans="2:21">
      <c r="B618" s="117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</row>
    <row r="619" spans="2:21">
      <c r="B619" s="117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</row>
    <row r="620" spans="2:21">
      <c r="B620" s="117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</row>
    <row r="621" spans="2:21">
      <c r="B621" s="117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</row>
    <row r="622" spans="2:21">
      <c r="B622" s="117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</row>
    <row r="623" spans="2:21">
      <c r="B623" s="117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</row>
    <row r="624" spans="2:21">
      <c r="B624" s="117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</row>
    <row r="625" spans="2:21">
      <c r="B625" s="117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</row>
    <row r="626" spans="2:21">
      <c r="B626" s="117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</row>
    <row r="627" spans="2:21">
      <c r="B627" s="117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</row>
    <row r="628" spans="2:21">
      <c r="B628" s="117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</row>
    <row r="629" spans="2:21">
      <c r="B629" s="117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</row>
    <row r="630" spans="2:21">
      <c r="B630" s="117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</row>
    <row r="631" spans="2:21">
      <c r="B631" s="117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</row>
    <row r="632" spans="2:21">
      <c r="B632" s="117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</row>
    <row r="633" spans="2:21">
      <c r="B633" s="117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</row>
    <row r="634" spans="2:21">
      <c r="B634" s="117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</row>
    <row r="635" spans="2:21">
      <c r="B635" s="117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</row>
    <row r="636" spans="2:21">
      <c r="B636" s="117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</row>
    <row r="637" spans="2:21">
      <c r="B637" s="117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</row>
    <row r="638" spans="2:21">
      <c r="B638" s="117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</row>
    <row r="639" spans="2:21">
      <c r="B639" s="117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</row>
    <row r="640" spans="2:21">
      <c r="B640" s="117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</row>
    <row r="641" spans="2:21">
      <c r="B641" s="117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</row>
    <row r="642" spans="2:21">
      <c r="B642" s="117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</row>
    <row r="643" spans="2:21">
      <c r="B643" s="117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</row>
    <row r="644" spans="2:21">
      <c r="B644" s="117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</row>
    <row r="645" spans="2:21">
      <c r="B645" s="117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</row>
    <row r="646" spans="2:21">
      <c r="B646" s="117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</row>
    <row r="647" spans="2:21">
      <c r="B647" s="117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</row>
    <row r="648" spans="2:21">
      <c r="B648" s="117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</row>
    <row r="649" spans="2:21">
      <c r="B649" s="117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</row>
    <row r="650" spans="2:21">
      <c r="B650" s="117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</row>
    <row r="651" spans="2:21">
      <c r="B651" s="117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</row>
    <row r="652" spans="2:21">
      <c r="B652" s="117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</row>
    <row r="653" spans="2:21">
      <c r="B653" s="117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</row>
    <row r="654" spans="2:21">
      <c r="B654" s="117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</row>
    <row r="655" spans="2:21">
      <c r="B655" s="117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</row>
    <row r="656" spans="2:21">
      <c r="B656" s="117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</row>
    <row r="657" spans="2:21">
      <c r="B657" s="117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</row>
    <row r="658" spans="2:21">
      <c r="B658" s="117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</row>
    <row r="659" spans="2:21">
      <c r="B659" s="117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</row>
    <row r="660" spans="2:21">
      <c r="B660" s="117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</row>
    <row r="661" spans="2:21">
      <c r="B661" s="117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</row>
    <row r="662" spans="2:21">
      <c r="B662" s="117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</row>
    <row r="663" spans="2:21">
      <c r="B663" s="117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</row>
    <row r="664" spans="2:21">
      <c r="B664" s="117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</row>
    <row r="665" spans="2:21">
      <c r="B665" s="117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</row>
    <row r="666" spans="2:21">
      <c r="B666" s="117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</row>
    <row r="667" spans="2:21">
      <c r="B667" s="117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</row>
    <row r="668" spans="2:21">
      <c r="B668" s="117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</row>
    <row r="669" spans="2:21">
      <c r="B669" s="117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</row>
    <row r="670" spans="2:21">
      <c r="B670" s="117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</row>
    <row r="671" spans="2:21">
      <c r="B671" s="117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</row>
    <row r="672" spans="2:21">
      <c r="B672" s="117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</row>
    <row r="673" spans="2:21">
      <c r="B673" s="117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</row>
    <row r="674" spans="2:21">
      <c r="B674" s="117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</row>
    <row r="675" spans="2:21">
      <c r="B675" s="117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</row>
    <row r="676" spans="2:21">
      <c r="B676" s="117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</row>
    <row r="677" spans="2:21">
      <c r="B677" s="117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</row>
    <row r="678" spans="2:21">
      <c r="B678" s="117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</row>
    <row r="679" spans="2:21">
      <c r="B679" s="117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</row>
    <row r="680" spans="2:21">
      <c r="B680" s="117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</row>
    <row r="681" spans="2:21">
      <c r="B681" s="117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</row>
    <row r="682" spans="2:21">
      <c r="B682" s="117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</row>
    <row r="683" spans="2:21">
      <c r="B683" s="117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</row>
    <row r="684" spans="2:21">
      <c r="B684" s="117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</row>
    <row r="685" spans="2:21">
      <c r="B685" s="117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</row>
    <row r="686" spans="2:21">
      <c r="B686" s="117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</row>
    <row r="687" spans="2:21">
      <c r="B687" s="117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</row>
    <row r="688" spans="2:21">
      <c r="B688" s="117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</row>
    <row r="689" spans="2:21">
      <c r="B689" s="117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</row>
    <row r="690" spans="2:21">
      <c r="B690" s="117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</row>
    <row r="691" spans="2:21">
      <c r="B691" s="117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</row>
    <row r="692" spans="2:21">
      <c r="B692" s="117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</row>
    <row r="693" spans="2:21">
      <c r="B693" s="117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</row>
    <row r="694" spans="2:21">
      <c r="B694" s="117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</row>
    <row r="695" spans="2:21">
      <c r="B695" s="117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</row>
    <row r="696" spans="2:21">
      <c r="B696" s="117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</row>
    <row r="697" spans="2:21">
      <c r="B697" s="117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</row>
    <row r="698" spans="2:21">
      <c r="B698" s="117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</row>
    <row r="699" spans="2:21">
      <c r="B699" s="117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</row>
    <row r="700" spans="2:21">
      <c r="B700" s="117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</row>
    <row r="701" spans="2:21">
      <c r="B701" s="117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</row>
    <row r="702" spans="2:21">
      <c r="B702" s="117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</row>
    <row r="703" spans="2:21">
      <c r="B703" s="117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</row>
    <row r="704" spans="2:21">
      <c r="B704" s="117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</row>
    <row r="705" spans="2:21">
      <c r="B705" s="117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</row>
    <row r="706" spans="2:21">
      <c r="B706" s="117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</row>
    <row r="707" spans="2:21">
      <c r="B707" s="117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</row>
    <row r="708" spans="2:21">
      <c r="B708" s="117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</row>
    <row r="709" spans="2:21">
      <c r="B709" s="117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</row>
    <row r="710" spans="2:21">
      <c r="B710" s="117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</row>
    <row r="711" spans="2:21">
      <c r="B711" s="117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</row>
    <row r="712" spans="2:21">
      <c r="B712" s="117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</row>
    <row r="713" spans="2:21">
      <c r="B713" s="117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</row>
    <row r="714" spans="2:21">
      <c r="B714" s="117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</row>
    <row r="715" spans="2:21">
      <c r="B715" s="117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</row>
    <row r="716" spans="2:21">
      <c r="B716" s="117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</row>
    <row r="717" spans="2:21">
      <c r="B717" s="117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</row>
    <row r="718" spans="2:21">
      <c r="B718" s="117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</row>
    <row r="719" spans="2:21">
      <c r="B719" s="117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</row>
    <row r="720" spans="2:21">
      <c r="B720" s="117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</row>
    <row r="721" spans="2:21">
      <c r="B721" s="117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</row>
    <row r="722" spans="2:21">
      <c r="B722" s="117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</row>
    <row r="723" spans="2:21">
      <c r="B723" s="117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</row>
    <row r="724" spans="2:21">
      <c r="B724" s="117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</row>
    <row r="725" spans="2:21">
      <c r="B725" s="117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</row>
    <row r="726" spans="2:21">
      <c r="B726" s="117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</row>
    <row r="727" spans="2:21">
      <c r="B727" s="117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</row>
    <row r="728" spans="2:21">
      <c r="B728" s="117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</row>
    <row r="729" spans="2:21">
      <c r="B729" s="117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</row>
    <row r="730" spans="2:21">
      <c r="B730" s="117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</row>
    <row r="731" spans="2:21">
      <c r="B731" s="117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</row>
    <row r="732" spans="2:21">
      <c r="B732" s="117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</row>
    <row r="733" spans="2:21">
      <c r="C733" s="1"/>
      <c r="D733" s="1"/>
      <c r="E733" s="1"/>
      <c r="F733" s="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sheetProtection sheet="1" objects="1" scenarios="1"/>
  <mergeCells count="3">
    <mergeCell ref="B6:U6"/>
    <mergeCell ref="B7:U7"/>
    <mergeCell ref="B358:K358"/>
  </mergeCells>
  <phoneticPr fontId="3" type="noConversion"/>
  <conditionalFormatting sqref="B12:B350">
    <cfRule type="cellIs" dxfId="64" priority="2" operator="equal">
      <formula>"NR3"</formula>
    </cfRule>
  </conditionalFormatting>
  <conditionalFormatting sqref="B12:B350">
    <cfRule type="containsText" dxfId="63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56 B358"/>
    <dataValidation type="list" allowBlank="1" showInputMessage="1" showErrorMessage="1" sqref="I12:I35 I359:I826 I37:I357">
      <formula1>#REF!</formula1>
    </dataValidation>
    <dataValidation type="list" allowBlank="1" showInputMessage="1" showErrorMessage="1" sqref="G37:G357 L12:L826 E37:E357 G12:G35 G359:G826 E12:E35 E359:E820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7.570312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223</v>
      </c>
    </row>
    <row r="2" spans="2:15">
      <c r="B2" s="46" t="s">
        <v>140</v>
      </c>
      <c r="C2" s="67" t="s">
        <v>224</v>
      </c>
    </row>
    <row r="3" spans="2:15">
      <c r="B3" s="46" t="s">
        <v>142</v>
      </c>
      <c r="C3" s="67" t="s">
        <v>225</v>
      </c>
    </row>
    <row r="4" spans="2:15">
      <c r="B4" s="46" t="s">
        <v>143</v>
      </c>
      <c r="C4" s="67">
        <v>9454</v>
      </c>
    </row>
    <row r="6" spans="2:15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98</v>
      </c>
      <c r="I8" s="12" t="s">
        <v>199</v>
      </c>
      <c r="J8" s="12" t="s">
        <v>198</v>
      </c>
      <c r="K8" s="29" t="s">
        <v>213</v>
      </c>
      <c r="L8" s="12" t="s">
        <v>61</v>
      </c>
      <c r="M8" s="12" t="s">
        <v>58</v>
      </c>
      <c r="N8" s="12" t="s">
        <v>144</v>
      </c>
      <c r="O8" s="13" t="s">
        <v>146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206</v>
      </c>
      <c r="J9" s="15"/>
      <c r="K9" s="15" t="s">
        <v>202</v>
      </c>
      <c r="L9" s="15" t="s">
        <v>202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f>K12+K136</f>
        <v>0.8536100350000001</v>
      </c>
      <c r="L11" s="77">
        <f>L12+L136</f>
        <v>12469.351357293001</v>
      </c>
      <c r="M11" s="69"/>
      <c r="N11" s="78">
        <f t="shared" ref="N11:N44" si="0">L11/$L$11</f>
        <v>1</v>
      </c>
      <c r="O11" s="78">
        <f>L11/'סכום נכסי הקרן'!$C$42</f>
        <v>0.16963470249731552</v>
      </c>
    </row>
    <row r="12" spans="2:15">
      <c r="B12" s="70" t="s">
        <v>193</v>
      </c>
      <c r="C12" s="71"/>
      <c r="D12" s="71"/>
      <c r="E12" s="71"/>
      <c r="F12" s="71"/>
      <c r="G12" s="71"/>
      <c r="H12" s="71"/>
      <c r="I12" s="80"/>
      <c r="J12" s="82"/>
      <c r="K12" s="80">
        <f>K13+K46+K94</f>
        <v>0.12306516500000002</v>
      </c>
      <c r="L12" s="80">
        <f>L13+L46+L94</f>
        <v>7103.0444371190006</v>
      </c>
      <c r="M12" s="71"/>
      <c r="N12" s="81">
        <f t="shared" si="0"/>
        <v>0.56964025101150217</v>
      </c>
      <c r="O12" s="81">
        <f>L12/'סכום נכסי הקרן'!$C$42</f>
        <v>9.663075451083232E-2</v>
      </c>
    </row>
    <row r="13" spans="2:15">
      <c r="B13" s="89" t="s">
        <v>1116</v>
      </c>
      <c r="C13" s="71"/>
      <c r="D13" s="71"/>
      <c r="E13" s="71"/>
      <c r="F13" s="71"/>
      <c r="G13" s="71"/>
      <c r="H13" s="71"/>
      <c r="I13" s="80"/>
      <c r="J13" s="82"/>
      <c r="K13" s="80">
        <v>0.12306516500000002</v>
      </c>
      <c r="L13" s="80">
        <v>4571.8841113549997</v>
      </c>
      <c r="M13" s="71"/>
      <c r="N13" s="81">
        <f t="shared" si="0"/>
        <v>0.36664971419552012</v>
      </c>
      <c r="O13" s="81">
        <f>L13/'סכום נכסי הקרן'!$C$42</f>
        <v>6.2196515188282821E-2</v>
      </c>
    </row>
    <row r="14" spans="2:15">
      <c r="B14" s="76" t="s">
        <v>1117</v>
      </c>
      <c r="C14" s="73" t="s">
        <v>1118</v>
      </c>
      <c r="D14" s="86" t="s">
        <v>115</v>
      </c>
      <c r="E14" s="86" t="s">
        <v>307</v>
      </c>
      <c r="F14" s="73" t="s">
        <v>1119</v>
      </c>
      <c r="G14" s="86" t="s">
        <v>151</v>
      </c>
      <c r="H14" s="86" t="s">
        <v>128</v>
      </c>
      <c r="I14" s="83">
        <v>835.10942000000011</v>
      </c>
      <c r="J14" s="85">
        <v>20100</v>
      </c>
      <c r="K14" s="73"/>
      <c r="L14" s="83">
        <v>167.85699361800005</v>
      </c>
      <c r="M14" s="84">
        <v>1.6353158682419859E-5</v>
      </c>
      <c r="N14" s="84">
        <f t="shared" si="0"/>
        <v>1.3461565787046721E-2</v>
      </c>
      <c r="O14" s="84">
        <f>L14/'סכום נכסי הקרן'!$C$42</f>
        <v>2.2835487074337117E-3</v>
      </c>
    </row>
    <row r="15" spans="2:15">
      <c r="B15" s="76" t="s">
        <v>1120</v>
      </c>
      <c r="C15" s="73" t="s">
        <v>1121</v>
      </c>
      <c r="D15" s="86" t="s">
        <v>115</v>
      </c>
      <c r="E15" s="86" t="s">
        <v>307</v>
      </c>
      <c r="F15" s="73" t="s">
        <v>669</v>
      </c>
      <c r="G15" s="86" t="s">
        <v>479</v>
      </c>
      <c r="H15" s="86" t="s">
        <v>128</v>
      </c>
      <c r="I15" s="83">
        <v>24338.137216000003</v>
      </c>
      <c r="J15" s="85">
        <v>1212</v>
      </c>
      <c r="K15" s="73"/>
      <c r="L15" s="83">
        <v>294.97822305400001</v>
      </c>
      <c r="M15" s="84">
        <v>1.900598603423062E-5</v>
      </c>
      <c r="N15" s="84">
        <f t="shared" si="0"/>
        <v>2.3656260426206926E-2</v>
      </c>
      <c r="O15" s="84">
        <f>L15/'סכום נכסי הקרן'!$C$42</f>
        <v>4.0129226995986303E-3</v>
      </c>
    </row>
    <row r="16" spans="2:15">
      <c r="B16" s="76" t="s">
        <v>1122</v>
      </c>
      <c r="C16" s="73" t="s">
        <v>1123</v>
      </c>
      <c r="D16" s="86" t="s">
        <v>115</v>
      </c>
      <c r="E16" s="86" t="s">
        <v>307</v>
      </c>
      <c r="F16" s="73">
        <v>1760</v>
      </c>
      <c r="G16" s="86" t="s">
        <v>666</v>
      </c>
      <c r="H16" s="86" t="s">
        <v>128</v>
      </c>
      <c r="I16" s="83">
        <v>46.582596000000009</v>
      </c>
      <c r="J16" s="85">
        <v>42300</v>
      </c>
      <c r="K16" s="83">
        <v>0.12306516500000002</v>
      </c>
      <c r="L16" s="83">
        <v>19.827503422000007</v>
      </c>
      <c r="M16" s="84">
        <v>4.356286482275219E-7</v>
      </c>
      <c r="N16" s="84">
        <f t="shared" si="0"/>
        <v>1.5900990239082014E-3</v>
      </c>
      <c r="O16" s="84">
        <f>L16/'סכום נכסי הקרן'!$C$42</f>
        <v>2.6973597486193955E-4</v>
      </c>
    </row>
    <row r="17" spans="2:15">
      <c r="B17" s="76" t="s">
        <v>1124</v>
      </c>
      <c r="C17" s="73" t="s">
        <v>1125</v>
      </c>
      <c r="D17" s="86" t="s">
        <v>115</v>
      </c>
      <c r="E17" s="86" t="s">
        <v>307</v>
      </c>
      <c r="F17" s="73" t="s">
        <v>392</v>
      </c>
      <c r="G17" s="86" t="s">
        <v>363</v>
      </c>
      <c r="H17" s="86" t="s">
        <v>128</v>
      </c>
      <c r="I17" s="83">
        <v>1802.1589480000005</v>
      </c>
      <c r="J17" s="85">
        <v>3579</v>
      </c>
      <c r="K17" s="73"/>
      <c r="L17" s="83">
        <v>64.499268756000006</v>
      </c>
      <c r="M17" s="84">
        <v>1.4476511670184172E-5</v>
      </c>
      <c r="N17" s="84">
        <f t="shared" si="0"/>
        <v>5.172624213389901E-3</v>
      </c>
      <c r="O17" s="84">
        <f>L17/'סכום נכסי הקרן'!$C$42</f>
        <v>8.774565695688066E-4</v>
      </c>
    </row>
    <row r="18" spans="2:15">
      <c r="B18" s="76" t="s">
        <v>1126</v>
      </c>
      <c r="C18" s="73" t="s">
        <v>1127</v>
      </c>
      <c r="D18" s="86" t="s">
        <v>115</v>
      </c>
      <c r="E18" s="86" t="s">
        <v>307</v>
      </c>
      <c r="F18" s="73" t="s">
        <v>1128</v>
      </c>
      <c r="G18" s="86" t="s">
        <v>702</v>
      </c>
      <c r="H18" s="86" t="s">
        <v>128</v>
      </c>
      <c r="I18" s="83">
        <v>553.18911700000012</v>
      </c>
      <c r="J18" s="85">
        <v>41690</v>
      </c>
      <c r="K18" s="73"/>
      <c r="L18" s="83">
        <v>230.62454272700006</v>
      </c>
      <c r="M18" s="84">
        <v>1.2516063774355278E-5</v>
      </c>
      <c r="N18" s="84">
        <f t="shared" si="0"/>
        <v>1.8495311914690234E-2</v>
      </c>
      <c r="O18" s="84">
        <f>L18/'סכום נכסי הקרן'!$C$42</f>
        <v>3.1374467342435326E-3</v>
      </c>
    </row>
    <row r="19" spans="2:15">
      <c r="B19" s="76" t="s">
        <v>1129</v>
      </c>
      <c r="C19" s="73" t="s">
        <v>1130</v>
      </c>
      <c r="D19" s="86" t="s">
        <v>115</v>
      </c>
      <c r="E19" s="86" t="s">
        <v>307</v>
      </c>
      <c r="F19" s="73" t="s">
        <v>749</v>
      </c>
      <c r="G19" s="86" t="s">
        <v>655</v>
      </c>
      <c r="H19" s="86" t="s">
        <v>128</v>
      </c>
      <c r="I19" s="83">
        <v>139.66032800000002</v>
      </c>
      <c r="J19" s="85">
        <v>154500</v>
      </c>
      <c r="K19" s="73"/>
      <c r="L19" s="83">
        <v>215.77520668300002</v>
      </c>
      <c r="M19" s="84">
        <v>3.6992203473063384E-5</v>
      </c>
      <c r="N19" s="84">
        <f t="shared" si="0"/>
        <v>1.7304445155184332E-2</v>
      </c>
      <c r="O19" s="84">
        <f>L19/'סכום נכסי הקרן'!$C$42</f>
        <v>2.9354344057808067E-3</v>
      </c>
    </row>
    <row r="20" spans="2:15">
      <c r="B20" s="76" t="s">
        <v>1131</v>
      </c>
      <c r="C20" s="73" t="s">
        <v>1132</v>
      </c>
      <c r="D20" s="86" t="s">
        <v>115</v>
      </c>
      <c r="E20" s="86" t="s">
        <v>307</v>
      </c>
      <c r="F20" s="73" t="s">
        <v>398</v>
      </c>
      <c r="G20" s="86" t="s">
        <v>363</v>
      </c>
      <c r="H20" s="86" t="s">
        <v>128</v>
      </c>
      <c r="I20" s="83">
        <v>4343.4982860000009</v>
      </c>
      <c r="J20" s="85">
        <v>1568</v>
      </c>
      <c r="K20" s="73"/>
      <c r="L20" s="83">
        <v>68.106053129000017</v>
      </c>
      <c r="M20" s="84">
        <v>1.1385612126687495E-5</v>
      </c>
      <c r="N20" s="84">
        <f t="shared" si="0"/>
        <v>5.4618761776382661E-3</v>
      </c>
      <c r="O20" s="84">
        <f>L20/'סכום נכסי הקרן'!$C$42</f>
        <v>9.2652374047084215E-4</v>
      </c>
    </row>
    <row r="21" spans="2:15">
      <c r="B21" s="76" t="s">
        <v>1133</v>
      </c>
      <c r="C21" s="73" t="s">
        <v>1134</v>
      </c>
      <c r="D21" s="86" t="s">
        <v>115</v>
      </c>
      <c r="E21" s="86" t="s">
        <v>307</v>
      </c>
      <c r="F21" s="73" t="s">
        <v>1135</v>
      </c>
      <c r="G21" s="86" t="s">
        <v>122</v>
      </c>
      <c r="H21" s="86" t="s">
        <v>128</v>
      </c>
      <c r="I21" s="83">
        <v>424.95127200000007</v>
      </c>
      <c r="J21" s="85">
        <v>2557</v>
      </c>
      <c r="K21" s="73"/>
      <c r="L21" s="83">
        <v>10.866004029000001</v>
      </c>
      <c r="M21" s="84">
        <v>2.3996425398818046E-6</v>
      </c>
      <c r="N21" s="84">
        <f t="shared" si="0"/>
        <v>8.7141694204043391E-4</v>
      </c>
      <c r="O21" s="84">
        <f>L21/'סכום נכסי הקרן'!$C$42</f>
        <v>1.4782255371414946E-4</v>
      </c>
    </row>
    <row r="22" spans="2:15">
      <c r="B22" s="76" t="s">
        <v>1136</v>
      </c>
      <c r="C22" s="73" t="s">
        <v>1137</v>
      </c>
      <c r="D22" s="86" t="s">
        <v>115</v>
      </c>
      <c r="E22" s="86" t="s">
        <v>307</v>
      </c>
      <c r="F22" s="73" t="s">
        <v>1138</v>
      </c>
      <c r="G22" s="86" t="s">
        <v>151</v>
      </c>
      <c r="H22" s="86" t="s">
        <v>128</v>
      </c>
      <c r="I22" s="83">
        <v>13341.043873000002</v>
      </c>
      <c r="J22" s="85">
        <v>1365</v>
      </c>
      <c r="K22" s="73"/>
      <c r="L22" s="83">
        <v>182.10524886400003</v>
      </c>
      <c r="M22" s="84">
        <v>2.8165768497373254E-5</v>
      </c>
      <c r="N22" s="84">
        <f t="shared" si="0"/>
        <v>1.4604227890129296E-2</v>
      </c>
      <c r="O22" s="84">
        <f>L22/'סכום נכסי הקרן'!$C$42</f>
        <v>2.4773838533450809E-3</v>
      </c>
    </row>
    <row r="23" spans="2:15">
      <c r="B23" s="76" t="s">
        <v>1139</v>
      </c>
      <c r="C23" s="73" t="s">
        <v>1140</v>
      </c>
      <c r="D23" s="86" t="s">
        <v>115</v>
      </c>
      <c r="E23" s="86" t="s">
        <v>307</v>
      </c>
      <c r="F23" s="73" t="s">
        <v>483</v>
      </c>
      <c r="G23" s="86" t="s">
        <v>152</v>
      </c>
      <c r="H23" s="86" t="s">
        <v>128</v>
      </c>
      <c r="I23" s="83">
        <v>44097.715020000011</v>
      </c>
      <c r="J23" s="85">
        <v>398</v>
      </c>
      <c r="K23" s="73"/>
      <c r="L23" s="83">
        <v>175.50890577800001</v>
      </c>
      <c r="M23" s="84">
        <v>1.5945739359590913E-5</v>
      </c>
      <c r="N23" s="84">
        <f t="shared" si="0"/>
        <v>1.4075223381635598E-2</v>
      </c>
      <c r="O23" s="84">
        <f>L23/'סכום נכסי הקרן'!$C$42</f>
        <v>2.3876463309270139E-3</v>
      </c>
    </row>
    <row r="24" spans="2:15">
      <c r="B24" s="76" t="s">
        <v>1141</v>
      </c>
      <c r="C24" s="73" t="s">
        <v>1142</v>
      </c>
      <c r="D24" s="86" t="s">
        <v>115</v>
      </c>
      <c r="E24" s="86" t="s">
        <v>307</v>
      </c>
      <c r="F24" s="73" t="s">
        <v>1143</v>
      </c>
      <c r="G24" s="86" t="s">
        <v>317</v>
      </c>
      <c r="H24" s="86" t="s">
        <v>128</v>
      </c>
      <c r="I24" s="83">
        <v>1083.5544680000003</v>
      </c>
      <c r="J24" s="85">
        <v>7108</v>
      </c>
      <c r="K24" s="73"/>
      <c r="L24" s="83">
        <v>77.019051595000008</v>
      </c>
      <c r="M24" s="84">
        <v>1.0799900687770087E-5</v>
      </c>
      <c r="N24" s="84">
        <f t="shared" si="0"/>
        <v>6.1766686484420507E-3</v>
      </c>
      <c r="O24" s="84">
        <f>L24/'סכום נכסי הקרן'!$C$42</f>
        <v>1.0477773486029633E-3</v>
      </c>
    </row>
    <row r="25" spans="2:15">
      <c r="B25" s="76" t="s">
        <v>1144</v>
      </c>
      <c r="C25" s="73" t="s">
        <v>1145</v>
      </c>
      <c r="D25" s="86" t="s">
        <v>115</v>
      </c>
      <c r="E25" s="86" t="s">
        <v>307</v>
      </c>
      <c r="F25" s="73" t="s">
        <v>359</v>
      </c>
      <c r="G25" s="86" t="s">
        <v>317</v>
      </c>
      <c r="H25" s="86" t="s">
        <v>128</v>
      </c>
      <c r="I25" s="83">
        <v>16286.737921000002</v>
      </c>
      <c r="J25" s="85">
        <v>924</v>
      </c>
      <c r="K25" s="73"/>
      <c r="L25" s="83">
        <v>150.48945839200002</v>
      </c>
      <c r="M25" s="84">
        <v>1.3991838623441815E-5</v>
      </c>
      <c r="N25" s="84">
        <f t="shared" si="0"/>
        <v>1.2068747930820205E-2</v>
      </c>
      <c r="O25" s="84">
        <f>L25/'סכום נכסי הקרן'!$C$42</f>
        <v>2.047278464759778E-3</v>
      </c>
    </row>
    <row r="26" spans="2:15">
      <c r="B26" s="76" t="s">
        <v>1146</v>
      </c>
      <c r="C26" s="73" t="s">
        <v>1147</v>
      </c>
      <c r="D26" s="86" t="s">
        <v>115</v>
      </c>
      <c r="E26" s="86" t="s">
        <v>307</v>
      </c>
      <c r="F26" s="73" t="s">
        <v>516</v>
      </c>
      <c r="G26" s="86" t="s">
        <v>423</v>
      </c>
      <c r="H26" s="86" t="s">
        <v>128</v>
      </c>
      <c r="I26" s="83">
        <v>3797.5999000000006</v>
      </c>
      <c r="J26" s="85">
        <v>1589</v>
      </c>
      <c r="K26" s="73"/>
      <c r="L26" s="83">
        <v>60.343862410000014</v>
      </c>
      <c r="M26" s="84">
        <v>1.4825499405233009E-5</v>
      </c>
      <c r="N26" s="84">
        <f t="shared" si="0"/>
        <v>4.8393746138772854E-3</v>
      </c>
      <c r="O26" s="84">
        <f>L26/'סכום נכסי הקרן'!$C$42</f>
        <v>8.2092587289813443E-4</v>
      </c>
    </row>
    <row r="27" spans="2:15">
      <c r="B27" s="76" t="s">
        <v>1148</v>
      </c>
      <c r="C27" s="73" t="s">
        <v>1149</v>
      </c>
      <c r="D27" s="86" t="s">
        <v>115</v>
      </c>
      <c r="E27" s="86" t="s">
        <v>307</v>
      </c>
      <c r="F27" s="73" t="s">
        <v>1150</v>
      </c>
      <c r="G27" s="86" t="s">
        <v>423</v>
      </c>
      <c r="H27" s="86" t="s">
        <v>128</v>
      </c>
      <c r="I27" s="83">
        <v>2863.0502050000005</v>
      </c>
      <c r="J27" s="85">
        <v>2145</v>
      </c>
      <c r="K27" s="73"/>
      <c r="L27" s="83">
        <v>61.41242689100001</v>
      </c>
      <c r="M27" s="84">
        <v>1.3355101183455325E-5</v>
      </c>
      <c r="N27" s="84">
        <f t="shared" si="0"/>
        <v>4.9250698878640121E-3</v>
      </c>
      <c r="O27" s="84">
        <f>L27/'סכום נכסי הקרן'!$C$42</f>
        <v>8.3546276520629886E-4</v>
      </c>
    </row>
    <row r="28" spans="2:15">
      <c r="B28" s="76" t="s">
        <v>1151</v>
      </c>
      <c r="C28" s="73" t="s">
        <v>1152</v>
      </c>
      <c r="D28" s="86" t="s">
        <v>115</v>
      </c>
      <c r="E28" s="86" t="s">
        <v>307</v>
      </c>
      <c r="F28" s="73" t="s">
        <v>1153</v>
      </c>
      <c r="G28" s="86" t="s">
        <v>1154</v>
      </c>
      <c r="H28" s="86" t="s">
        <v>128</v>
      </c>
      <c r="I28" s="83">
        <v>933.39930100000015</v>
      </c>
      <c r="J28" s="85">
        <v>6375</v>
      </c>
      <c r="K28" s="73"/>
      <c r="L28" s="83">
        <v>59.50420539200001</v>
      </c>
      <c r="M28" s="84">
        <v>8.7020160555765958E-6</v>
      </c>
      <c r="N28" s="84">
        <f t="shared" si="0"/>
        <v>4.7720369477917985E-3</v>
      </c>
      <c r="O28" s="84">
        <f>L28/'סכום נכסי הקרן'!$C$42</f>
        <v>8.0950306794485931E-4</v>
      </c>
    </row>
    <row r="29" spans="2:15">
      <c r="B29" s="76" t="s">
        <v>1155</v>
      </c>
      <c r="C29" s="73" t="s">
        <v>1156</v>
      </c>
      <c r="D29" s="86" t="s">
        <v>115</v>
      </c>
      <c r="E29" s="86" t="s">
        <v>307</v>
      </c>
      <c r="F29" s="73" t="s">
        <v>878</v>
      </c>
      <c r="G29" s="86" t="s">
        <v>879</v>
      </c>
      <c r="H29" s="86" t="s">
        <v>128</v>
      </c>
      <c r="I29" s="83">
        <v>1606.7628920000002</v>
      </c>
      <c r="J29" s="85">
        <v>3100</v>
      </c>
      <c r="K29" s="73"/>
      <c r="L29" s="83">
        <v>49.809649657000001</v>
      </c>
      <c r="M29" s="84">
        <v>1.4663240974118205E-6</v>
      </c>
      <c r="N29" s="84">
        <f t="shared" si="0"/>
        <v>3.9945662151758699E-3</v>
      </c>
      <c r="O29" s="84">
        <f>L29/'סכום נכסי הקרן'!$C$42</f>
        <v>6.7761705151718639E-4</v>
      </c>
    </row>
    <row r="30" spans="2:15">
      <c r="B30" s="76" t="s">
        <v>1157</v>
      </c>
      <c r="C30" s="73" t="s">
        <v>1158</v>
      </c>
      <c r="D30" s="86" t="s">
        <v>115</v>
      </c>
      <c r="E30" s="86" t="s">
        <v>307</v>
      </c>
      <c r="F30" s="73" t="s">
        <v>330</v>
      </c>
      <c r="G30" s="86" t="s">
        <v>317</v>
      </c>
      <c r="H30" s="86" t="s">
        <v>128</v>
      </c>
      <c r="I30" s="83">
        <v>23182.638077000003</v>
      </c>
      <c r="J30" s="85">
        <v>1508</v>
      </c>
      <c r="K30" s="73"/>
      <c r="L30" s="83">
        <v>349.59418219900004</v>
      </c>
      <c r="M30" s="84">
        <v>1.5956157895171477E-5</v>
      </c>
      <c r="N30" s="84">
        <f t="shared" si="0"/>
        <v>2.8036276481577485E-2</v>
      </c>
      <c r="O30" s="84">
        <f>L30/'סכום נכסי הקרן'!$C$42</f>
        <v>4.7559254200848803E-3</v>
      </c>
    </row>
    <row r="31" spans="2:15">
      <c r="B31" s="76" t="s">
        <v>1159</v>
      </c>
      <c r="C31" s="73" t="s">
        <v>1160</v>
      </c>
      <c r="D31" s="86" t="s">
        <v>115</v>
      </c>
      <c r="E31" s="86" t="s">
        <v>307</v>
      </c>
      <c r="F31" s="73" t="s">
        <v>450</v>
      </c>
      <c r="G31" s="86" t="s">
        <v>363</v>
      </c>
      <c r="H31" s="86" t="s">
        <v>128</v>
      </c>
      <c r="I31" s="83">
        <v>10836.210609000002</v>
      </c>
      <c r="J31" s="85">
        <v>638.5</v>
      </c>
      <c r="K31" s="73"/>
      <c r="L31" s="83">
        <v>69.189204741000012</v>
      </c>
      <c r="M31" s="84">
        <v>1.332980905862489E-5</v>
      </c>
      <c r="N31" s="84">
        <f t="shared" si="0"/>
        <v>5.5487412904227E-3</v>
      </c>
      <c r="O31" s="84">
        <f>L31/'סכום נכסי הקרן'!$C$42</f>
        <v>9.4125907803542541E-4</v>
      </c>
    </row>
    <row r="32" spans="2:15">
      <c r="B32" s="76" t="s">
        <v>1161</v>
      </c>
      <c r="C32" s="73" t="s">
        <v>1162</v>
      </c>
      <c r="D32" s="86" t="s">
        <v>115</v>
      </c>
      <c r="E32" s="86" t="s">
        <v>307</v>
      </c>
      <c r="F32" s="73" t="s">
        <v>551</v>
      </c>
      <c r="G32" s="86" t="s">
        <v>317</v>
      </c>
      <c r="H32" s="86" t="s">
        <v>128</v>
      </c>
      <c r="I32" s="83">
        <v>3824.8452760000005</v>
      </c>
      <c r="J32" s="85">
        <v>6074</v>
      </c>
      <c r="K32" s="73"/>
      <c r="L32" s="83">
        <v>232.32110206200005</v>
      </c>
      <c r="M32" s="84">
        <v>1.5061512231486184E-5</v>
      </c>
      <c r="N32" s="84">
        <f t="shared" si="0"/>
        <v>1.863137026178362E-2</v>
      </c>
      <c r="O32" s="84">
        <f>L32/'סכום נכסי הקרן'!$C$42</f>
        <v>3.1605269514749963E-3</v>
      </c>
    </row>
    <row r="33" spans="2:15">
      <c r="B33" s="76" t="s">
        <v>1163</v>
      </c>
      <c r="C33" s="73" t="s">
        <v>1164</v>
      </c>
      <c r="D33" s="86" t="s">
        <v>115</v>
      </c>
      <c r="E33" s="86" t="s">
        <v>307</v>
      </c>
      <c r="F33" s="73" t="s">
        <v>1165</v>
      </c>
      <c r="G33" s="86" t="s">
        <v>1166</v>
      </c>
      <c r="H33" s="86" t="s">
        <v>128</v>
      </c>
      <c r="I33" s="83">
        <v>1987.1023310000005</v>
      </c>
      <c r="J33" s="85">
        <v>8060</v>
      </c>
      <c r="K33" s="73"/>
      <c r="L33" s="83">
        <v>160.16044786100002</v>
      </c>
      <c r="M33" s="84">
        <v>3.1979418272677954E-5</v>
      </c>
      <c r="N33" s="84">
        <f t="shared" si="0"/>
        <v>1.2844328728240248E-2</v>
      </c>
      <c r="O33" s="84">
        <f>L33/'סכום נכסי הקרן'!$C$42</f>
        <v>2.1788438825927577E-3</v>
      </c>
    </row>
    <row r="34" spans="2:15">
      <c r="B34" s="76" t="s">
        <v>1167</v>
      </c>
      <c r="C34" s="73" t="s">
        <v>1168</v>
      </c>
      <c r="D34" s="86" t="s">
        <v>115</v>
      </c>
      <c r="E34" s="86" t="s">
        <v>307</v>
      </c>
      <c r="F34" s="73" t="s">
        <v>1169</v>
      </c>
      <c r="G34" s="86" t="s">
        <v>1170</v>
      </c>
      <c r="H34" s="86" t="s">
        <v>128</v>
      </c>
      <c r="I34" s="83">
        <v>3335.6792140000007</v>
      </c>
      <c r="J34" s="85">
        <v>5272</v>
      </c>
      <c r="K34" s="73"/>
      <c r="L34" s="83">
        <v>175.85700815400003</v>
      </c>
      <c r="M34" s="84">
        <v>3.082469993782996E-5</v>
      </c>
      <c r="N34" s="84">
        <f t="shared" si="0"/>
        <v>1.4103140020282276E-2</v>
      </c>
      <c r="O34" s="84">
        <f>L34/'סכום נכסי הקרן'!$C$42</f>
        <v>2.392381961618568E-3</v>
      </c>
    </row>
    <row r="35" spans="2:15">
      <c r="B35" s="76" t="s">
        <v>1171</v>
      </c>
      <c r="C35" s="73" t="s">
        <v>1172</v>
      </c>
      <c r="D35" s="86" t="s">
        <v>115</v>
      </c>
      <c r="E35" s="86" t="s">
        <v>307</v>
      </c>
      <c r="F35" s="73" t="s">
        <v>455</v>
      </c>
      <c r="G35" s="86" t="s">
        <v>363</v>
      </c>
      <c r="H35" s="86" t="s">
        <v>128</v>
      </c>
      <c r="I35" s="83">
        <v>924.42134700000008</v>
      </c>
      <c r="J35" s="85">
        <v>11050</v>
      </c>
      <c r="K35" s="73"/>
      <c r="L35" s="83">
        <v>102.148558802</v>
      </c>
      <c r="M35" s="84">
        <v>1.9486724838242209E-5</v>
      </c>
      <c r="N35" s="84">
        <f t="shared" si="0"/>
        <v>8.1919705263783383E-3</v>
      </c>
      <c r="O35" s="84">
        <f>L35/'סכום נכסי הקרן'!$C$42</f>
        <v>1.3896424831089669E-3</v>
      </c>
    </row>
    <row r="36" spans="2:15">
      <c r="B36" s="76" t="s">
        <v>1173</v>
      </c>
      <c r="C36" s="73" t="s">
        <v>1174</v>
      </c>
      <c r="D36" s="86" t="s">
        <v>115</v>
      </c>
      <c r="E36" s="86" t="s">
        <v>307</v>
      </c>
      <c r="F36" s="73" t="s">
        <v>1175</v>
      </c>
      <c r="G36" s="86" t="s">
        <v>1154</v>
      </c>
      <c r="H36" s="86" t="s">
        <v>128</v>
      </c>
      <c r="I36" s="83">
        <v>199.47106500000007</v>
      </c>
      <c r="J36" s="85">
        <v>18040</v>
      </c>
      <c r="K36" s="73"/>
      <c r="L36" s="83">
        <v>35.984580166000008</v>
      </c>
      <c r="M36" s="84">
        <v>7.1007446362022513E-6</v>
      </c>
      <c r="N36" s="84">
        <f t="shared" si="0"/>
        <v>2.8858421849628575E-3</v>
      </c>
      <c r="O36" s="84">
        <f>L36/'סכום נכסי הקרן'!$C$42</f>
        <v>4.8953898050037737E-4</v>
      </c>
    </row>
    <row r="37" spans="2:15">
      <c r="B37" s="76" t="s">
        <v>1176</v>
      </c>
      <c r="C37" s="73" t="s">
        <v>1177</v>
      </c>
      <c r="D37" s="86" t="s">
        <v>115</v>
      </c>
      <c r="E37" s="86" t="s">
        <v>307</v>
      </c>
      <c r="F37" s="73" t="s">
        <v>887</v>
      </c>
      <c r="G37" s="86" t="s">
        <v>153</v>
      </c>
      <c r="H37" s="86" t="s">
        <v>128</v>
      </c>
      <c r="I37" s="83">
        <v>170.53638300000003</v>
      </c>
      <c r="J37" s="85">
        <v>77390</v>
      </c>
      <c r="K37" s="73"/>
      <c r="L37" s="83">
        <v>131.97810670600003</v>
      </c>
      <c r="M37" s="84">
        <v>2.7184781753093123E-6</v>
      </c>
      <c r="N37" s="84">
        <f t="shared" si="0"/>
        <v>1.0584199845231682E-2</v>
      </c>
      <c r="O37" s="84">
        <f>L37/'סכום נכסי הקרן'!$C$42</f>
        <v>1.7954475919180093E-3</v>
      </c>
    </row>
    <row r="38" spans="2:15">
      <c r="B38" s="76" t="s">
        <v>1178</v>
      </c>
      <c r="C38" s="73" t="s">
        <v>1179</v>
      </c>
      <c r="D38" s="86" t="s">
        <v>115</v>
      </c>
      <c r="E38" s="86" t="s">
        <v>307</v>
      </c>
      <c r="F38" s="73" t="s">
        <v>1180</v>
      </c>
      <c r="G38" s="86" t="s">
        <v>317</v>
      </c>
      <c r="H38" s="86" t="s">
        <v>128</v>
      </c>
      <c r="I38" s="83">
        <v>21526.741429000002</v>
      </c>
      <c r="J38" s="85">
        <v>1830</v>
      </c>
      <c r="K38" s="73"/>
      <c r="L38" s="83">
        <v>393.93936815000006</v>
      </c>
      <c r="M38" s="84">
        <v>1.6114059433618344E-5</v>
      </c>
      <c r="N38" s="84">
        <f t="shared" si="0"/>
        <v>3.1592611103992599E-2</v>
      </c>
      <c r="O38" s="84">
        <f>L38/'סכום נכסי הקרן'!$C$42</f>
        <v>5.3592031857391722E-3</v>
      </c>
    </row>
    <row r="39" spans="2:15">
      <c r="B39" s="76" t="s">
        <v>1181</v>
      </c>
      <c r="C39" s="73" t="s">
        <v>1182</v>
      </c>
      <c r="D39" s="86" t="s">
        <v>115</v>
      </c>
      <c r="E39" s="86" t="s">
        <v>307</v>
      </c>
      <c r="F39" s="73" t="s">
        <v>1183</v>
      </c>
      <c r="G39" s="86" t="s">
        <v>879</v>
      </c>
      <c r="H39" s="86" t="s">
        <v>128</v>
      </c>
      <c r="I39" s="83">
        <v>571.08887300000015</v>
      </c>
      <c r="J39" s="85">
        <v>15800</v>
      </c>
      <c r="K39" s="73"/>
      <c r="L39" s="83">
        <v>90.232041990000013</v>
      </c>
      <c r="M39" s="84">
        <v>4.1891901618293476E-6</v>
      </c>
      <c r="N39" s="84">
        <f t="shared" si="0"/>
        <v>7.2363059957586033E-3</v>
      </c>
      <c r="O39" s="84">
        <f>L39/'סכום נכסי הקרן'!$C$42</f>
        <v>1.2275286147700511E-3</v>
      </c>
    </row>
    <row r="40" spans="2:15">
      <c r="B40" s="76" t="s">
        <v>1184</v>
      </c>
      <c r="C40" s="73" t="s">
        <v>1185</v>
      </c>
      <c r="D40" s="86" t="s">
        <v>115</v>
      </c>
      <c r="E40" s="86" t="s">
        <v>307</v>
      </c>
      <c r="F40" s="73" t="s">
        <v>377</v>
      </c>
      <c r="G40" s="86" t="s">
        <v>363</v>
      </c>
      <c r="H40" s="86" t="s">
        <v>128</v>
      </c>
      <c r="I40" s="83">
        <v>1924.0141080000003</v>
      </c>
      <c r="J40" s="85">
        <v>15300</v>
      </c>
      <c r="K40" s="73"/>
      <c r="L40" s="83">
        <v>294.37415854800003</v>
      </c>
      <c r="M40" s="84">
        <v>1.5865179517642713E-5</v>
      </c>
      <c r="N40" s="84">
        <f t="shared" si="0"/>
        <v>2.3607816486446845E-2</v>
      </c>
      <c r="O40" s="84">
        <f>L40/'סכום נכסי הקרן'!$C$42</f>
        <v>4.0047049262896314E-3</v>
      </c>
    </row>
    <row r="41" spans="2:15">
      <c r="B41" s="76" t="s">
        <v>1186</v>
      </c>
      <c r="C41" s="73" t="s">
        <v>1187</v>
      </c>
      <c r="D41" s="86" t="s">
        <v>115</v>
      </c>
      <c r="E41" s="86" t="s">
        <v>307</v>
      </c>
      <c r="F41" s="73" t="s">
        <v>475</v>
      </c>
      <c r="G41" s="86" t="s">
        <v>123</v>
      </c>
      <c r="H41" s="86" t="s">
        <v>128</v>
      </c>
      <c r="I41" s="83">
        <v>7530.4002890000011</v>
      </c>
      <c r="J41" s="85">
        <v>2680</v>
      </c>
      <c r="K41" s="73"/>
      <c r="L41" s="83">
        <v>201.81472773500002</v>
      </c>
      <c r="M41" s="84">
        <v>3.1609262521815953E-5</v>
      </c>
      <c r="N41" s="84">
        <f t="shared" si="0"/>
        <v>1.6184861742384364E-2</v>
      </c>
      <c r="O41" s="84">
        <f>L41/'סכום נכסי הקרן'!$C$42</f>
        <v>2.7455142066295552E-3</v>
      </c>
    </row>
    <row r="42" spans="2:15">
      <c r="B42" s="76" t="s">
        <v>1188</v>
      </c>
      <c r="C42" s="73" t="s">
        <v>1189</v>
      </c>
      <c r="D42" s="86" t="s">
        <v>115</v>
      </c>
      <c r="E42" s="86" t="s">
        <v>307</v>
      </c>
      <c r="F42" s="73" t="s">
        <v>665</v>
      </c>
      <c r="G42" s="86" t="s">
        <v>666</v>
      </c>
      <c r="H42" s="86" t="s">
        <v>128</v>
      </c>
      <c r="I42" s="83">
        <v>1971.5244120000002</v>
      </c>
      <c r="J42" s="85">
        <v>9838</v>
      </c>
      <c r="K42" s="73"/>
      <c r="L42" s="83">
        <v>193.95857169200002</v>
      </c>
      <c r="M42" s="84">
        <v>1.6989760794799693E-5</v>
      </c>
      <c r="N42" s="84">
        <f t="shared" si="0"/>
        <v>1.5554824475978751E-2</v>
      </c>
      <c r="O42" s="84">
        <f>L42/'סכום נכסי הקרן'!$C$42</f>
        <v>2.6386380223806173E-3</v>
      </c>
    </row>
    <row r="43" spans="2:15">
      <c r="B43" s="76" t="s">
        <v>1190</v>
      </c>
      <c r="C43" s="73" t="s">
        <v>1191</v>
      </c>
      <c r="D43" s="86" t="s">
        <v>115</v>
      </c>
      <c r="E43" s="86" t="s">
        <v>307</v>
      </c>
      <c r="F43" s="73" t="s">
        <v>1192</v>
      </c>
      <c r="G43" s="86" t="s">
        <v>602</v>
      </c>
      <c r="H43" s="86" t="s">
        <v>128</v>
      </c>
      <c r="I43" s="83">
        <v>4567.3840980000004</v>
      </c>
      <c r="J43" s="85">
        <v>1540</v>
      </c>
      <c r="K43" s="73"/>
      <c r="L43" s="83">
        <v>70.337715116000027</v>
      </c>
      <c r="M43" s="84">
        <v>1.1239718016015869E-5</v>
      </c>
      <c r="N43" s="84">
        <f t="shared" si="0"/>
        <v>5.6408479559653529E-3</v>
      </c>
      <c r="O43" s="84">
        <f>L43/'סכום נכסי הקרן'!$C$42</f>
        <v>9.5688356484277309E-4</v>
      </c>
    </row>
    <row r="44" spans="2:15">
      <c r="B44" s="76" t="s">
        <v>1193</v>
      </c>
      <c r="C44" s="73" t="s">
        <v>1194</v>
      </c>
      <c r="D44" s="86" t="s">
        <v>115</v>
      </c>
      <c r="E44" s="86" t="s">
        <v>307</v>
      </c>
      <c r="F44" s="73" t="s">
        <v>781</v>
      </c>
      <c r="G44" s="86" t="s">
        <v>782</v>
      </c>
      <c r="H44" s="86" t="s">
        <v>128</v>
      </c>
      <c r="I44" s="83">
        <v>7884.6338860000005</v>
      </c>
      <c r="J44" s="85">
        <v>2299</v>
      </c>
      <c r="K44" s="73"/>
      <c r="L44" s="83">
        <v>181.26773303600001</v>
      </c>
      <c r="M44" s="84">
        <v>2.2129369411473092E-5</v>
      </c>
      <c r="N44" s="84">
        <f t="shared" si="0"/>
        <v>1.4537061940273358E-2</v>
      </c>
      <c r="O44" s="84">
        <f>L44/'סכום נכסי הקרן'!$C$42</f>
        <v>2.4659901774233195E-3</v>
      </c>
    </row>
    <row r="45" spans="2:15">
      <c r="B45" s="72"/>
      <c r="C45" s="73"/>
      <c r="D45" s="73"/>
      <c r="E45" s="73"/>
      <c r="F45" s="73"/>
      <c r="G45" s="73"/>
      <c r="H45" s="73"/>
      <c r="I45" s="83"/>
      <c r="J45" s="85"/>
      <c r="K45" s="73"/>
      <c r="L45" s="73"/>
      <c r="M45" s="73"/>
      <c r="N45" s="84"/>
      <c r="O45" s="73"/>
    </row>
    <row r="46" spans="2:15">
      <c r="B46" s="89" t="s">
        <v>1195</v>
      </c>
      <c r="C46" s="71"/>
      <c r="D46" s="71"/>
      <c r="E46" s="71"/>
      <c r="F46" s="71"/>
      <c r="G46" s="71"/>
      <c r="H46" s="71"/>
      <c r="I46" s="80"/>
      <c r="J46" s="82"/>
      <c r="K46" s="71"/>
      <c r="L46" s="80">
        <v>2130.0553546250003</v>
      </c>
      <c r="M46" s="71"/>
      <c r="N46" s="81">
        <f t="shared" ref="N46:N92" si="1">L46/$L$11</f>
        <v>0.17082326847572438</v>
      </c>
      <c r="O46" s="81">
        <f>L46/'סכום נכסי הקרן'!$C$42</f>
        <v>2.8977554327498562E-2</v>
      </c>
    </row>
    <row r="47" spans="2:15">
      <c r="B47" s="76" t="s">
        <v>1196</v>
      </c>
      <c r="C47" s="73" t="s">
        <v>1197</v>
      </c>
      <c r="D47" s="86" t="s">
        <v>115</v>
      </c>
      <c r="E47" s="86" t="s">
        <v>307</v>
      </c>
      <c r="F47" s="73" t="s">
        <v>1198</v>
      </c>
      <c r="G47" s="86" t="s">
        <v>1199</v>
      </c>
      <c r="H47" s="86" t="s">
        <v>128</v>
      </c>
      <c r="I47" s="83">
        <v>8581.9137510000019</v>
      </c>
      <c r="J47" s="85">
        <v>386.7</v>
      </c>
      <c r="K47" s="73"/>
      <c r="L47" s="83">
        <v>33.186260474000001</v>
      </c>
      <c r="M47" s="84">
        <v>2.8909631860771869E-5</v>
      </c>
      <c r="N47" s="84">
        <f t="shared" si="1"/>
        <v>2.6614263663835422E-3</v>
      </c>
      <c r="O47" s="84">
        <f>L47/'סכום נכסי הקרן'!$C$42</f>
        <v>4.5147026987998364E-4</v>
      </c>
    </row>
    <row r="48" spans="2:15">
      <c r="B48" s="76" t="s">
        <v>1200</v>
      </c>
      <c r="C48" s="73" t="s">
        <v>1201</v>
      </c>
      <c r="D48" s="86" t="s">
        <v>115</v>
      </c>
      <c r="E48" s="86" t="s">
        <v>307</v>
      </c>
      <c r="F48" s="73" t="s">
        <v>633</v>
      </c>
      <c r="G48" s="86" t="s">
        <v>427</v>
      </c>
      <c r="H48" s="86" t="s">
        <v>128</v>
      </c>
      <c r="I48" s="83">
        <v>5044.9049870000008</v>
      </c>
      <c r="J48" s="85">
        <v>3117</v>
      </c>
      <c r="K48" s="73"/>
      <c r="L48" s="83">
        <v>157.24968844000003</v>
      </c>
      <c r="M48" s="84">
        <v>3.5179551843816313E-5</v>
      </c>
      <c r="N48" s="84">
        <f t="shared" si="1"/>
        <v>1.2610895621930547E-2</v>
      </c>
      <c r="O48" s="84">
        <f>L48/'סכום נכסי הקרן'!$C$42</f>
        <v>2.139245527050887E-3</v>
      </c>
    </row>
    <row r="49" spans="2:15">
      <c r="B49" s="76" t="s">
        <v>1202</v>
      </c>
      <c r="C49" s="73" t="s">
        <v>1203</v>
      </c>
      <c r="D49" s="86" t="s">
        <v>115</v>
      </c>
      <c r="E49" s="86" t="s">
        <v>307</v>
      </c>
      <c r="F49" s="73" t="s">
        <v>601</v>
      </c>
      <c r="G49" s="86" t="s">
        <v>602</v>
      </c>
      <c r="H49" s="86" t="s">
        <v>128</v>
      </c>
      <c r="I49" s="83">
        <v>3687.6022370000005</v>
      </c>
      <c r="J49" s="85">
        <v>611.6</v>
      </c>
      <c r="K49" s="73"/>
      <c r="L49" s="83">
        <v>22.553375282000005</v>
      </c>
      <c r="M49" s="84">
        <v>1.7498322648991621E-5</v>
      </c>
      <c r="N49" s="84">
        <f t="shared" si="1"/>
        <v>1.808704770261295E-3</v>
      </c>
      <c r="O49" s="84">
        <f>L49/'סכום נכסי הקרן'!$C$42</f>
        <v>3.068190956087502E-4</v>
      </c>
    </row>
    <row r="50" spans="2:15">
      <c r="B50" s="76" t="s">
        <v>1204</v>
      </c>
      <c r="C50" s="73" t="s">
        <v>1205</v>
      </c>
      <c r="D50" s="86" t="s">
        <v>115</v>
      </c>
      <c r="E50" s="86" t="s">
        <v>307</v>
      </c>
      <c r="F50" s="73" t="s">
        <v>1206</v>
      </c>
      <c r="G50" s="86" t="s">
        <v>423</v>
      </c>
      <c r="H50" s="86" t="s">
        <v>128</v>
      </c>
      <c r="I50" s="83">
        <v>227.12391700000003</v>
      </c>
      <c r="J50" s="85">
        <v>8429</v>
      </c>
      <c r="K50" s="73"/>
      <c r="L50" s="83">
        <v>19.144274929000002</v>
      </c>
      <c r="M50" s="84">
        <v>1.5477019659332906E-5</v>
      </c>
      <c r="N50" s="84">
        <f t="shared" si="1"/>
        <v>1.5353063989012557E-3</v>
      </c>
      <c r="O50" s="84">
        <f>L50/'סכום נכסי הקרן'!$C$42</f>
        <v>2.6044124421983932E-4</v>
      </c>
    </row>
    <row r="51" spans="2:15">
      <c r="B51" s="76" t="s">
        <v>1207</v>
      </c>
      <c r="C51" s="73" t="s">
        <v>1208</v>
      </c>
      <c r="D51" s="86" t="s">
        <v>115</v>
      </c>
      <c r="E51" s="86" t="s">
        <v>307</v>
      </c>
      <c r="F51" s="73" t="s">
        <v>1209</v>
      </c>
      <c r="G51" s="86" t="s">
        <v>123</v>
      </c>
      <c r="H51" s="86" t="s">
        <v>128</v>
      </c>
      <c r="I51" s="83">
        <v>135.433954</v>
      </c>
      <c r="J51" s="85">
        <v>12880</v>
      </c>
      <c r="K51" s="73"/>
      <c r="L51" s="83">
        <v>17.443893464000006</v>
      </c>
      <c r="M51" s="84">
        <v>1.2005894178530227E-5</v>
      </c>
      <c r="N51" s="84">
        <f t="shared" si="1"/>
        <v>1.3989415298493071E-3</v>
      </c>
      <c r="O51" s="84">
        <f>L51/'סכום נכסי הקרן'!$C$42</f>
        <v>2.3730903022712668E-4</v>
      </c>
    </row>
    <row r="52" spans="2:15">
      <c r="B52" s="76" t="s">
        <v>1210</v>
      </c>
      <c r="C52" s="73" t="s">
        <v>1211</v>
      </c>
      <c r="D52" s="86" t="s">
        <v>115</v>
      </c>
      <c r="E52" s="86" t="s">
        <v>307</v>
      </c>
      <c r="F52" s="73" t="s">
        <v>1212</v>
      </c>
      <c r="G52" s="86" t="s">
        <v>782</v>
      </c>
      <c r="H52" s="86" t="s">
        <v>128</v>
      </c>
      <c r="I52" s="83">
        <v>4668.6913200000008</v>
      </c>
      <c r="J52" s="85">
        <v>1385</v>
      </c>
      <c r="K52" s="73"/>
      <c r="L52" s="83">
        <v>64.66137477800001</v>
      </c>
      <c r="M52" s="84">
        <v>4.2904905818929516E-5</v>
      </c>
      <c r="N52" s="84">
        <f t="shared" si="1"/>
        <v>5.185624570614192E-3</v>
      </c>
      <c r="O52" s="84">
        <f>L52/'סכום נכסי הקרן'!$C$42</f>
        <v>8.7966188129890799E-4</v>
      </c>
    </row>
    <row r="53" spans="2:15">
      <c r="B53" s="76" t="s">
        <v>1213</v>
      </c>
      <c r="C53" s="73" t="s">
        <v>1214</v>
      </c>
      <c r="D53" s="86" t="s">
        <v>115</v>
      </c>
      <c r="E53" s="86" t="s">
        <v>307</v>
      </c>
      <c r="F53" s="73" t="s">
        <v>1215</v>
      </c>
      <c r="G53" s="86" t="s">
        <v>1216</v>
      </c>
      <c r="H53" s="86" t="s">
        <v>128</v>
      </c>
      <c r="I53" s="83">
        <v>7271.5039370000013</v>
      </c>
      <c r="J53" s="85">
        <v>231.2</v>
      </c>
      <c r="K53" s="73"/>
      <c r="L53" s="83">
        <v>16.811717103000003</v>
      </c>
      <c r="M53" s="84">
        <v>1.7172583446801862E-5</v>
      </c>
      <c r="N53" s="84">
        <f t="shared" si="1"/>
        <v>1.3482431139585512E-3</v>
      </c>
      <c r="O53" s="84">
        <f>L53/'סכום נכסי הקרן'!$C$42</f>
        <v>2.2870881953041312E-4</v>
      </c>
    </row>
    <row r="54" spans="2:15">
      <c r="B54" s="76" t="s">
        <v>1217</v>
      </c>
      <c r="C54" s="73" t="s">
        <v>1218</v>
      </c>
      <c r="D54" s="86" t="s">
        <v>115</v>
      </c>
      <c r="E54" s="86" t="s">
        <v>307</v>
      </c>
      <c r="F54" s="73" t="s">
        <v>1219</v>
      </c>
      <c r="G54" s="86" t="s">
        <v>153</v>
      </c>
      <c r="H54" s="86" t="s">
        <v>128</v>
      </c>
      <c r="I54" s="83">
        <v>50.260334000000014</v>
      </c>
      <c r="J54" s="85">
        <v>3108</v>
      </c>
      <c r="K54" s="73"/>
      <c r="L54" s="83">
        <v>1.5620911710000003</v>
      </c>
      <c r="M54" s="84">
        <v>1.4316081658090893E-6</v>
      </c>
      <c r="N54" s="84">
        <f t="shared" si="1"/>
        <v>1.2527445303611351E-4</v>
      </c>
      <c r="O54" s="84">
        <f>L54/'סכום נכסי הקרן'!$C$42</f>
        <v>2.1250894571295039E-5</v>
      </c>
    </row>
    <row r="55" spans="2:15">
      <c r="B55" s="76" t="s">
        <v>1220</v>
      </c>
      <c r="C55" s="73" t="s">
        <v>1221</v>
      </c>
      <c r="D55" s="86" t="s">
        <v>115</v>
      </c>
      <c r="E55" s="86" t="s">
        <v>307</v>
      </c>
      <c r="F55" s="73" t="s">
        <v>1222</v>
      </c>
      <c r="G55" s="86" t="s">
        <v>123</v>
      </c>
      <c r="H55" s="86" t="s">
        <v>128</v>
      </c>
      <c r="I55" s="83">
        <v>181.64889600000004</v>
      </c>
      <c r="J55" s="85">
        <v>9400</v>
      </c>
      <c r="K55" s="73"/>
      <c r="L55" s="83">
        <v>17.074996224</v>
      </c>
      <c r="M55" s="84">
        <v>8.2857217012375487E-6</v>
      </c>
      <c r="N55" s="84">
        <f t="shared" si="1"/>
        <v>1.369357213117046E-3</v>
      </c>
      <c r="O55" s="84">
        <f>L55/'סכום נכסי הקרן'!$C$42</f>
        <v>2.3229050345966321E-4</v>
      </c>
    </row>
    <row r="56" spans="2:15">
      <c r="B56" s="76" t="s">
        <v>1223</v>
      </c>
      <c r="C56" s="73" t="s">
        <v>1224</v>
      </c>
      <c r="D56" s="86" t="s">
        <v>115</v>
      </c>
      <c r="E56" s="86" t="s">
        <v>307</v>
      </c>
      <c r="F56" s="73" t="s">
        <v>1225</v>
      </c>
      <c r="G56" s="86" t="s">
        <v>151</v>
      </c>
      <c r="H56" s="86" t="s">
        <v>128</v>
      </c>
      <c r="I56" s="83">
        <v>90.46966500000002</v>
      </c>
      <c r="J56" s="85">
        <v>25900</v>
      </c>
      <c r="K56" s="73"/>
      <c r="L56" s="83">
        <v>23.431643235000003</v>
      </c>
      <c r="M56" s="84">
        <v>9.3805442830311598E-6</v>
      </c>
      <c r="N56" s="84">
        <f t="shared" si="1"/>
        <v>1.8791389033476422E-3</v>
      </c>
      <c r="O56" s="84">
        <f>L56/'סכום נכסי הקרן'!$C$42</f>
        <v>3.1876716882050902E-4</v>
      </c>
    </row>
    <row r="57" spans="2:15">
      <c r="B57" s="76" t="s">
        <v>1226</v>
      </c>
      <c r="C57" s="73" t="s">
        <v>1227</v>
      </c>
      <c r="D57" s="86" t="s">
        <v>115</v>
      </c>
      <c r="E57" s="86" t="s">
        <v>307</v>
      </c>
      <c r="F57" s="73" t="s">
        <v>824</v>
      </c>
      <c r="G57" s="86" t="s">
        <v>151</v>
      </c>
      <c r="H57" s="86" t="s">
        <v>128</v>
      </c>
      <c r="I57" s="83">
        <v>32140.697731000004</v>
      </c>
      <c r="J57" s="85">
        <v>611.4</v>
      </c>
      <c r="K57" s="73"/>
      <c r="L57" s="83">
        <v>196.50822592700001</v>
      </c>
      <c r="M57" s="84">
        <v>3.9163759217905745E-5</v>
      </c>
      <c r="N57" s="84">
        <f t="shared" si="1"/>
        <v>1.5759298162054552E-2</v>
      </c>
      <c r="O57" s="84">
        <f>L57/'סכום נכסי הקרן'!$C$42</f>
        <v>2.673323855286615E-3</v>
      </c>
    </row>
    <row r="58" spans="2:15">
      <c r="B58" s="76" t="s">
        <v>1228</v>
      </c>
      <c r="C58" s="73" t="s">
        <v>1229</v>
      </c>
      <c r="D58" s="86" t="s">
        <v>115</v>
      </c>
      <c r="E58" s="86" t="s">
        <v>307</v>
      </c>
      <c r="F58" s="73" t="s">
        <v>805</v>
      </c>
      <c r="G58" s="86" t="s">
        <v>602</v>
      </c>
      <c r="H58" s="86" t="s">
        <v>128</v>
      </c>
      <c r="I58" s="83">
        <v>300.58883200000008</v>
      </c>
      <c r="J58" s="85">
        <v>9483</v>
      </c>
      <c r="K58" s="73"/>
      <c r="L58" s="83">
        <v>28.504838977000006</v>
      </c>
      <c r="M58" s="84">
        <v>2.3774111292916797E-5</v>
      </c>
      <c r="N58" s="84">
        <f t="shared" si="1"/>
        <v>2.2859921226237854E-3</v>
      </c>
      <c r="O58" s="84">
        <f>L58/'סכום נכסי הקרן'!$C$42</f>
        <v>3.8778359363249266E-4</v>
      </c>
    </row>
    <row r="59" spans="2:15">
      <c r="B59" s="76" t="s">
        <v>1230</v>
      </c>
      <c r="C59" s="73" t="s">
        <v>1231</v>
      </c>
      <c r="D59" s="86" t="s">
        <v>115</v>
      </c>
      <c r="E59" s="86" t="s">
        <v>307</v>
      </c>
      <c r="F59" s="73" t="s">
        <v>1232</v>
      </c>
      <c r="G59" s="86" t="s">
        <v>655</v>
      </c>
      <c r="H59" s="86" t="s">
        <v>128</v>
      </c>
      <c r="I59" s="83">
        <v>224.62066400000003</v>
      </c>
      <c r="J59" s="85">
        <v>6179</v>
      </c>
      <c r="K59" s="73"/>
      <c r="L59" s="83">
        <v>13.879310799000002</v>
      </c>
      <c r="M59" s="84">
        <v>6.1826108624424906E-6</v>
      </c>
      <c r="N59" s="84">
        <f t="shared" si="1"/>
        <v>1.1130740005078415E-3</v>
      </c>
      <c r="O59" s="84">
        <f>L59/'סכום נכסי הקרן'!$C$42</f>
        <v>1.888159769336445E-4</v>
      </c>
    </row>
    <row r="60" spans="2:15">
      <c r="B60" s="76" t="s">
        <v>1233</v>
      </c>
      <c r="C60" s="73" t="s">
        <v>1234</v>
      </c>
      <c r="D60" s="86" t="s">
        <v>115</v>
      </c>
      <c r="E60" s="86" t="s">
        <v>307</v>
      </c>
      <c r="F60" s="73" t="s">
        <v>1235</v>
      </c>
      <c r="G60" s="86" t="s">
        <v>1170</v>
      </c>
      <c r="H60" s="86" t="s">
        <v>128</v>
      </c>
      <c r="I60" s="83">
        <v>780.72056900000007</v>
      </c>
      <c r="J60" s="85">
        <v>4059</v>
      </c>
      <c r="K60" s="73"/>
      <c r="L60" s="83">
        <v>31.689447892000004</v>
      </c>
      <c r="M60" s="84">
        <v>3.1568847023023342E-5</v>
      </c>
      <c r="N60" s="84">
        <f t="shared" si="1"/>
        <v>2.541387036420757E-3</v>
      </c>
      <c r="O60" s="84">
        <f>L60/'סכום נכסי הקרן'!$C$42</f>
        <v>4.311074338537695E-4</v>
      </c>
    </row>
    <row r="61" spans="2:15">
      <c r="B61" s="76" t="s">
        <v>1236</v>
      </c>
      <c r="C61" s="73" t="s">
        <v>1237</v>
      </c>
      <c r="D61" s="86" t="s">
        <v>115</v>
      </c>
      <c r="E61" s="86" t="s">
        <v>307</v>
      </c>
      <c r="F61" s="73" t="s">
        <v>827</v>
      </c>
      <c r="G61" s="86" t="s">
        <v>427</v>
      </c>
      <c r="H61" s="86" t="s">
        <v>128</v>
      </c>
      <c r="I61" s="83">
        <v>24861.559386000004</v>
      </c>
      <c r="J61" s="85">
        <v>61.2</v>
      </c>
      <c r="K61" s="73"/>
      <c r="L61" s="83">
        <v>15.215274344000001</v>
      </c>
      <c r="M61" s="84">
        <v>7.7553911381554654E-6</v>
      </c>
      <c r="N61" s="84">
        <f t="shared" si="1"/>
        <v>1.2202137792116173E-3</v>
      </c>
      <c r="O61" s="84">
        <f>L61/'סכום נכסי הקרן'!$C$42</f>
        <v>2.0699060141968773E-4</v>
      </c>
    </row>
    <row r="62" spans="2:15">
      <c r="B62" s="76" t="s">
        <v>1238</v>
      </c>
      <c r="C62" s="73" t="s">
        <v>1239</v>
      </c>
      <c r="D62" s="86" t="s">
        <v>115</v>
      </c>
      <c r="E62" s="86" t="s">
        <v>307</v>
      </c>
      <c r="F62" s="73" t="s">
        <v>417</v>
      </c>
      <c r="G62" s="86" t="s">
        <v>363</v>
      </c>
      <c r="H62" s="86" t="s">
        <v>128</v>
      </c>
      <c r="I62" s="83">
        <v>114.47783100000001</v>
      </c>
      <c r="J62" s="85">
        <v>198000</v>
      </c>
      <c r="K62" s="73"/>
      <c r="L62" s="83">
        <v>226.66610460800001</v>
      </c>
      <c r="M62" s="84">
        <v>5.3558834427642275E-5</v>
      </c>
      <c r="N62" s="84">
        <f t="shared" si="1"/>
        <v>1.8177858503877098E-2</v>
      </c>
      <c r="O62" s="84">
        <f>L62/'סכום נכסי הקרן'!$C$42</f>
        <v>3.0835956193434886E-3</v>
      </c>
    </row>
    <row r="63" spans="2:15">
      <c r="B63" s="76" t="s">
        <v>1240</v>
      </c>
      <c r="C63" s="73" t="s">
        <v>1241</v>
      </c>
      <c r="D63" s="86" t="s">
        <v>115</v>
      </c>
      <c r="E63" s="86" t="s">
        <v>307</v>
      </c>
      <c r="F63" s="73" t="s">
        <v>857</v>
      </c>
      <c r="G63" s="86" t="s">
        <v>122</v>
      </c>
      <c r="H63" s="86" t="s">
        <v>128</v>
      </c>
      <c r="I63" s="83">
        <v>22394.571750999999</v>
      </c>
      <c r="J63" s="85">
        <v>303.89999999999998</v>
      </c>
      <c r="K63" s="73"/>
      <c r="L63" s="83">
        <v>68.057103555000012</v>
      </c>
      <c r="M63" s="84">
        <v>1.9078455843759755E-5</v>
      </c>
      <c r="N63" s="84">
        <f t="shared" si="1"/>
        <v>5.4579505865952824E-3</v>
      </c>
      <c r="O63" s="84">
        <f>L63/'סכום נכסי הקרן'!$C$42</f>
        <v>9.2585782400213951E-4</v>
      </c>
    </row>
    <row r="64" spans="2:15">
      <c r="B64" s="76" t="s">
        <v>1242</v>
      </c>
      <c r="C64" s="73" t="s">
        <v>1243</v>
      </c>
      <c r="D64" s="86" t="s">
        <v>115</v>
      </c>
      <c r="E64" s="86" t="s">
        <v>307</v>
      </c>
      <c r="F64" s="73" t="s">
        <v>755</v>
      </c>
      <c r="G64" s="86" t="s">
        <v>602</v>
      </c>
      <c r="H64" s="86" t="s">
        <v>128</v>
      </c>
      <c r="I64" s="83">
        <v>271.31036500000005</v>
      </c>
      <c r="J64" s="85">
        <v>10060</v>
      </c>
      <c r="K64" s="73"/>
      <c r="L64" s="83">
        <v>27.293822752000004</v>
      </c>
      <c r="M64" s="84">
        <v>1.4502471446376771E-5</v>
      </c>
      <c r="N64" s="84">
        <f t="shared" si="1"/>
        <v>2.1888726983410049E-3</v>
      </c>
      <c r="O64" s="84">
        <f>L64/'סכום נכסי הקרן'!$C$42</f>
        <v>3.7130876898757266E-4</v>
      </c>
    </row>
    <row r="65" spans="2:15">
      <c r="B65" s="76" t="s">
        <v>1244</v>
      </c>
      <c r="C65" s="73" t="s">
        <v>1245</v>
      </c>
      <c r="D65" s="86" t="s">
        <v>115</v>
      </c>
      <c r="E65" s="86" t="s">
        <v>307</v>
      </c>
      <c r="F65" s="73" t="s">
        <v>1246</v>
      </c>
      <c r="G65" s="86" t="s">
        <v>124</v>
      </c>
      <c r="H65" s="86" t="s">
        <v>128</v>
      </c>
      <c r="I65" s="83">
        <v>281.42558300000002</v>
      </c>
      <c r="J65" s="85">
        <v>39700</v>
      </c>
      <c r="K65" s="73"/>
      <c r="L65" s="83">
        <v>111.72595662500002</v>
      </c>
      <c r="M65" s="84">
        <v>5.2854966685053415E-5</v>
      </c>
      <c r="N65" s="84">
        <f t="shared" si="1"/>
        <v>8.9600455888713421E-3</v>
      </c>
      <c r="O65" s="84">
        <f>L65/'סכום נכסי הקרן'!$C$42</f>
        <v>1.5199346678305742E-3</v>
      </c>
    </row>
    <row r="66" spans="2:15">
      <c r="B66" s="76" t="s">
        <v>1247</v>
      </c>
      <c r="C66" s="73" t="s">
        <v>1248</v>
      </c>
      <c r="D66" s="86" t="s">
        <v>115</v>
      </c>
      <c r="E66" s="86" t="s">
        <v>307</v>
      </c>
      <c r="F66" s="73" t="s">
        <v>1249</v>
      </c>
      <c r="G66" s="86" t="s">
        <v>782</v>
      </c>
      <c r="H66" s="86" t="s">
        <v>128</v>
      </c>
      <c r="I66" s="83">
        <v>528.72636399999999</v>
      </c>
      <c r="J66" s="85">
        <v>4955</v>
      </c>
      <c r="K66" s="73"/>
      <c r="L66" s="83">
        <v>26.198391337000004</v>
      </c>
      <c r="M66" s="84">
        <v>3.7627779260420071E-5</v>
      </c>
      <c r="N66" s="84">
        <f t="shared" si="1"/>
        <v>2.1010227866966988E-3</v>
      </c>
      <c r="O66" s="84">
        <f>L66/'סכום נכסי הקרן'!$C$42</f>
        <v>3.5640637536137531E-4</v>
      </c>
    </row>
    <row r="67" spans="2:15">
      <c r="B67" s="76" t="s">
        <v>1250</v>
      </c>
      <c r="C67" s="73" t="s">
        <v>1251</v>
      </c>
      <c r="D67" s="86" t="s">
        <v>115</v>
      </c>
      <c r="E67" s="86" t="s">
        <v>307</v>
      </c>
      <c r="F67" s="73" t="s">
        <v>1252</v>
      </c>
      <c r="G67" s="86" t="s">
        <v>1166</v>
      </c>
      <c r="H67" s="86" t="s">
        <v>128</v>
      </c>
      <c r="I67" s="83">
        <v>282.78688600000004</v>
      </c>
      <c r="J67" s="85">
        <v>27180</v>
      </c>
      <c r="K67" s="73"/>
      <c r="L67" s="83">
        <v>76.861475563000013</v>
      </c>
      <c r="M67" s="84">
        <v>4.1569740000676209E-5</v>
      </c>
      <c r="N67" s="84">
        <f t="shared" si="1"/>
        <v>6.1640315811652647E-3</v>
      </c>
      <c r="O67" s="84">
        <f>L67/'סכום נכסי הקרן'!$C$42</f>
        <v>1.0456336634550271E-3</v>
      </c>
    </row>
    <row r="68" spans="2:15">
      <c r="B68" s="76" t="s">
        <v>1253</v>
      </c>
      <c r="C68" s="73" t="s">
        <v>1254</v>
      </c>
      <c r="D68" s="86" t="s">
        <v>115</v>
      </c>
      <c r="E68" s="86" t="s">
        <v>307</v>
      </c>
      <c r="F68" s="73" t="s">
        <v>1255</v>
      </c>
      <c r="G68" s="86" t="s">
        <v>1166</v>
      </c>
      <c r="H68" s="86" t="s">
        <v>128</v>
      </c>
      <c r="I68" s="83">
        <v>790.41820700000017</v>
      </c>
      <c r="J68" s="85">
        <v>14970</v>
      </c>
      <c r="K68" s="73"/>
      <c r="L68" s="83">
        <v>118.32560565300003</v>
      </c>
      <c r="M68" s="84">
        <v>3.5094327685825279E-5</v>
      </c>
      <c r="N68" s="84">
        <f t="shared" si="1"/>
        <v>9.4893152227837774E-3</v>
      </c>
      <c r="O68" s="84">
        <f>L68/'סכום נכסי הקרן'!$C$42</f>
        <v>1.6097171647201734E-3</v>
      </c>
    </row>
    <row r="69" spans="2:15">
      <c r="B69" s="76" t="s">
        <v>1256</v>
      </c>
      <c r="C69" s="73" t="s">
        <v>1257</v>
      </c>
      <c r="D69" s="86" t="s">
        <v>115</v>
      </c>
      <c r="E69" s="86" t="s">
        <v>307</v>
      </c>
      <c r="F69" s="73" t="s">
        <v>689</v>
      </c>
      <c r="G69" s="86" t="s">
        <v>125</v>
      </c>
      <c r="H69" s="86" t="s">
        <v>128</v>
      </c>
      <c r="I69" s="83">
        <v>2905.6320980000005</v>
      </c>
      <c r="J69" s="85">
        <v>850</v>
      </c>
      <c r="K69" s="73"/>
      <c r="L69" s="83">
        <v>24.697872830000005</v>
      </c>
      <c r="M69" s="84">
        <v>1.4528160490000003E-5</v>
      </c>
      <c r="N69" s="84">
        <f t="shared" si="1"/>
        <v>1.9806862540251431E-3</v>
      </c>
      <c r="O69" s="84">
        <f>L69/'סכום נכסי הקרן'!$C$42</f>
        <v>3.3599312344207745E-4</v>
      </c>
    </row>
    <row r="70" spans="2:15">
      <c r="B70" s="76" t="s">
        <v>1258</v>
      </c>
      <c r="C70" s="73" t="s">
        <v>1259</v>
      </c>
      <c r="D70" s="86" t="s">
        <v>115</v>
      </c>
      <c r="E70" s="86" t="s">
        <v>307</v>
      </c>
      <c r="F70" s="73" t="s">
        <v>849</v>
      </c>
      <c r="G70" s="86" t="s">
        <v>122</v>
      </c>
      <c r="H70" s="86" t="s">
        <v>128</v>
      </c>
      <c r="I70" s="83">
        <v>147078.83175900002</v>
      </c>
      <c r="J70" s="85">
        <v>56.8</v>
      </c>
      <c r="K70" s="73"/>
      <c r="L70" s="83">
        <v>83.540776440000016</v>
      </c>
      <c r="M70" s="84">
        <v>5.6777174881676071E-5</v>
      </c>
      <c r="N70" s="84">
        <f t="shared" si="1"/>
        <v>6.6996890252145457E-3</v>
      </c>
      <c r="O70" s="84">
        <f>L70/'סכום נכסי הקרן'!$C$42</f>
        <v>1.1364997546167994E-3</v>
      </c>
    </row>
    <row r="71" spans="2:15">
      <c r="B71" s="76" t="s">
        <v>1260</v>
      </c>
      <c r="C71" s="73" t="s">
        <v>1261</v>
      </c>
      <c r="D71" s="86" t="s">
        <v>115</v>
      </c>
      <c r="E71" s="86" t="s">
        <v>307</v>
      </c>
      <c r="F71" s="73" t="s">
        <v>434</v>
      </c>
      <c r="G71" s="86" t="s">
        <v>363</v>
      </c>
      <c r="H71" s="86" t="s">
        <v>128</v>
      </c>
      <c r="I71" s="83">
        <v>50.564028000000008</v>
      </c>
      <c r="J71" s="85">
        <v>52480</v>
      </c>
      <c r="K71" s="73"/>
      <c r="L71" s="83">
        <v>26.536001864000006</v>
      </c>
      <c r="M71" s="84">
        <v>9.6825758348976597E-6</v>
      </c>
      <c r="N71" s="84">
        <f t="shared" si="1"/>
        <v>2.1280980143750451E-3</v>
      </c>
      <c r="O71" s="84">
        <f>L71/'סכום נכסי הקרן'!$C$42</f>
        <v>3.6099927355363865E-4</v>
      </c>
    </row>
    <row r="72" spans="2:15">
      <c r="B72" s="76" t="s">
        <v>1262</v>
      </c>
      <c r="C72" s="73" t="s">
        <v>1263</v>
      </c>
      <c r="D72" s="86" t="s">
        <v>115</v>
      </c>
      <c r="E72" s="86" t="s">
        <v>307</v>
      </c>
      <c r="F72" s="73" t="s">
        <v>1264</v>
      </c>
      <c r="G72" s="86" t="s">
        <v>423</v>
      </c>
      <c r="H72" s="86" t="s">
        <v>128</v>
      </c>
      <c r="I72" s="83">
        <v>863.54500800000028</v>
      </c>
      <c r="J72" s="85">
        <v>3225</v>
      </c>
      <c r="K72" s="73"/>
      <c r="L72" s="83">
        <v>27.849326508000004</v>
      </c>
      <c r="M72" s="84">
        <v>1.2765861569363427E-5</v>
      </c>
      <c r="N72" s="84">
        <f t="shared" si="1"/>
        <v>2.2334222294339034E-3</v>
      </c>
      <c r="O72" s="84">
        <f>L72/'סכום נכסי הקרן'!$C$42</f>
        <v>3.7886591544091137E-4</v>
      </c>
    </row>
    <row r="73" spans="2:15">
      <c r="B73" s="76" t="s">
        <v>1265</v>
      </c>
      <c r="C73" s="73" t="s">
        <v>1266</v>
      </c>
      <c r="D73" s="86" t="s">
        <v>115</v>
      </c>
      <c r="E73" s="86" t="s">
        <v>307</v>
      </c>
      <c r="F73" s="73" t="s">
        <v>1267</v>
      </c>
      <c r="G73" s="86" t="s">
        <v>123</v>
      </c>
      <c r="H73" s="86" t="s">
        <v>128</v>
      </c>
      <c r="I73" s="83">
        <v>125.08584200000001</v>
      </c>
      <c r="J73" s="85">
        <v>19000</v>
      </c>
      <c r="K73" s="73"/>
      <c r="L73" s="83">
        <v>23.766310039000004</v>
      </c>
      <c r="M73" s="84">
        <v>9.8564119907564604E-6</v>
      </c>
      <c r="N73" s="84">
        <f t="shared" si="1"/>
        <v>1.9059780543516168E-3</v>
      </c>
      <c r="O73" s="84">
        <f>L73/'סכום נכסי הקרן'!$C$42</f>
        <v>3.2332002021634876E-4</v>
      </c>
    </row>
    <row r="74" spans="2:15">
      <c r="B74" s="76" t="s">
        <v>1268</v>
      </c>
      <c r="C74" s="73" t="s">
        <v>1269</v>
      </c>
      <c r="D74" s="86" t="s">
        <v>115</v>
      </c>
      <c r="E74" s="86" t="s">
        <v>307</v>
      </c>
      <c r="F74" s="73" t="s">
        <v>542</v>
      </c>
      <c r="G74" s="86" t="s">
        <v>363</v>
      </c>
      <c r="H74" s="86" t="s">
        <v>128</v>
      </c>
      <c r="I74" s="83">
        <v>452.58780400000012</v>
      </c>
      <c r="J74" s="85">
        <v>8287</v>
      </c>
      <c r="K74" s="73"/>
      <c r="L74" s="83">
        <v>37.505951277999998</v>
      </c>
      <c r="M74" s="84">
        <v>1.2451026860499297E-5</v>
      </c>
      <c r="N74" s="84">
        <f t="shared" si="1"/>
        <v>3.0078510263538078E-3</v>
      </c>
      <c r="O74" s="84">
        <f>L74/'סכום נכסי הקרן'!$C$42</f>
        <v>5.1023591401177333E-4</v>
      </c>
    </row>
    <row r="75" spans="2:15">
      <c r="B75" s="76" t="s">
        <v>1270</v>
      </c>
      <c r="C75" s="73" t="s">
        <v>1271</v>
      </c>
      <c r="D75" s="86" t="s">
        <v>115</v>
      </c>
      <c r="E75" s="86" t="s">
        <v>307</v>
      </c>
      <c r="F75" s="73" t="s">
        <v>1272</v>
      </c>
      <c r="G75" s="86" t="s">
        <v>423</v>
      </c>
      <c r="H75" s="86" t="s">
        <v>128</v>
      </c>
      <c r="I75" s="83">
        <v>796.28986600000007</v>
      </c>
      <c r="J75" s="85">
        <v>4147</v>
      </c>
      <c r="K75" s="73"/>
      <c r="L75" s="83">
        <v>33.022140747000002</v>
      </c>
      <c r="M75" s="84">
        <v>1.2585199367473076E-5</v>
      </c>
      <c r="N75" s="84">
        <f t="shared" si="1"/>
        <v>2.6482645167975162E-3</v>
      </c>
      <c r="O75" s="84">
        <f>L75/'סכום נכסי הקרן'!$C$42</f>
        <v>4.4923756344114374E-4</v>
      </c>
    </row>
    <row r="76" spans="2:15">
      <c r="B76" s="76" t="s">
        <v>1273</v>
      </c>
      <c r="C76" s="73" t="s">
        <v>1274</v>
      </c>
      <c r="D76" s="86" t="s">
        <v>115</v>
      </c>
      <c r="E76" s="86" t="s">
        <v>307</v>
      </c>
      <c r="F76" s="73" t="s">
        <v>1275</v>
      </c>
      <c r="G76" s="86" t="s">
        <v>124</v>
      </c>
      <c r="H76" s="86" t="s">
        <v>128</v>
      </c>
      <c r="I76" s="83">
        <v>17437.746941000005</v>
      </c>
      <c r="J76" s="85">
        <v>284.89999999999998</v>
      </c>
      <c r="K76" s="73"/>
      <c r="L76" s="83">
        <v>49.680141033000005</v>
      </c>
      <c r="M76" s="84">
        <v>3.762303619270373E-5</v>
      </c>
      <c r="N76" s="84">
        <f t="shared" si="1"/>
        <v>3.9841800595299915E-3</v>
      </c>
      <c r="O76" s="84">
        <f>L76/'סכום נכסי הקרן'!$C$42</f>
        <v>6.7585519909410692E-4</v>
      </c>
    </row>
    <row r="77" spans="2:15">
      <c r="B77" s="76" t="s">
        <v>1276</v>
      </c>
      <c r="C77" s="73" t="s">
        <v>1277</v>
      </c>
      <c r="D77" s="86" t="s">
        <v>115</v>
      </c>
      <c r="E77" s="86" t="s">
        <v>307</v>
      </c>
      <c r="F77" s="73" t="s">
        <v>1278</v>
      </c>
      <c r="G77" s="86" t="s">
        <v>122</v>
      </c>
      <c r="H77" s="86" t="s">
        <v>128</v>
      </c>
      <c r="I77" s="83">
        <v>2317.2506470000003</v>
      </c>
      <c r="J77" s="85">
        <v>1304</v>
      </c>
      <c r="K77" s="73"/>
      <c r="L77" s="83">
        <v>30.21694843300001</v>
      </c>
      <c r="M77" s="84">
        <v>2.4410176632188946E-5</v>
      </c>
      <c r="N77" s="84">
        <f t="shared" si="1"/>
        <v>2.423297537070916E-3</v>
      </c>
      <c r="O77" s="84">
        <f>L77/'סכום נכסי הקרן'!$C$42</f>
        <v>4.1107535676350226E-4</v>
      </c>
    </row>
    <row r="78" spans="2:15">
      <c r="B78" s="76" t="s">
        <v>1279</v>
      </c>
      <c r="C78" s="73" t="s">
        <v>1280</v>
      </c>
      <c r="D78" s="86" t="s">
        <v>115</v>
      </c>
      <c r="E78" s="86" t="s">
        <v>307</v>
      </c>
      <c r="F78" s="73" t="s">
        <v>1281</v>
      </c>
      <c r="G78" s="86" t="s">
        <v>427</v>
      </c>
      <c r="H78" s="86" t="s">
        <v>128</v>
      </c>
      <c r="I78" s="83">
        <v>277.74293599999999</v>
      </c>
      <c r="J78" s="85">
        <v>8065</v>
      </c>
      <c r="K78" s="73"/>
      <c r="L78" s="83">
        <v>22.399967780000004</v>
      </c>
      <c r="M78" s="84">
        <v>1.8830029559322032E-5</v>
      </c>
      <c r="N78" s="84">
        <f t="shared" si="1"/>
        <v>1.7964020050568903E-3</v>
      </c>
      <c r="O78" s="84">
        <f>L78/'סכום נכסי הקרן'!$C$42</f>
        <v>3.0473211969340671E-4</v>
      </c>
    </row>
    <row r="79" spans="2:15">
      <c r="B79" s="76" t="s">
        <v>1282</v>
      </c>
      <c r="C79" s="73" t="s">
        <v>1283</v>
      </c>
      <c r="D79" s="86" t="s">
        <v>115</v>
      </c>
      <c r="E79" s="86" t="s">
        <v>307</v>
      </c>
      <c r="F79" s="73" t="s">
        <v>626</v>
      </c>
      <c r="G79" s="86" t="s">
        <v>152</v>
      </c>
      <c r="H79" s="86" t="s">
        <v>128</v>
      </c>
      <c r="I79" s="83">
        <v>4336.1762750000007</v>
      </c>
      <c r="J79" s="85">
        <v>1400</v>
      </c>
      <c r="K79" s="73"/>
      <c r="L79" s="83">
        <v>60.70646784600001</v>
      </c>
      <c r="M79" s="84">
        <v>2.7364594889858295E-5</v>
      </c>
      <c r="N79" s="84">
        <f t="shared" si="1"/>
        <v>4.8684543491104987E-3</v>
      </c>
      <c r="O79" s="84">
        <f>L79/'סכום נכסי הקרן'!$C$42</f>
        <v>8.2585880513312137E-4</v>
      </c>
    </row>
    <row r="80" spans="2:15">
      <c r="B80" s="76" t="s">
        <v>1284</v>
      </c>
      <c r="C80" s="73" t="s">
        <v>1285</v>
      </c>
      <c r="D80" s="86" t="s">
        <v>115</v>
      </c>
      <c r="E80" s="86" t="s">
        <v>307</v>
      </c>
      <c r="F80" s="73" t="s">
        <v>1286</v>
      </c>
      <c r="G80" s="86" t="s">
        <v>655</v>
      </c>
      <c r="H80" s="86" t="s">
        <v>128</v>
      </c>
      <c r="I80" s="83">
        <v>130.73753600000001</v>
      </c>
      <c r="J80" s="85">
        <v>24890</v>
      </c>
      <c r="K80" s="73"/>
      <c r="L80" s="83">
        <v>32.540572586000003</v>
      </c>
      <c r="M80" s="84">
        <v>1.7963767851092206E-5</v>
      </c>
      <c r="N80" s="84">
        <f t="shared" si="1"/>
        <v>2.6096443715147915E-3</v>
      </c>
      <c r="O80" s="84">
        <f>L80/'סכום נכסי הקרן'!$C$42</f>
        <v>4.426862465857056E-4</v>
      </c>
    </row>
    <row r="81" spans="2:15">
      <c r="B81" s="76" t="s">
        <v>1287</v>
      </c>
      <c r="C81" s="73" t="s">
        <v>1288</v>
      </c>
      <c r="D81" s="86" t="s">
        <v>115</v>
      </c>
      <c r="E81" s="86" t="s">
        <v>307</v>
      </c>
      <c r="F81" s="73" t="s">
        <v>1289</v>
      </c>
      <c r="G81" s="86" t="s">
        <v>149</v>
      </c>
      <c r="H81" s="86" t="s">
        <v>128</v>
      </c>
      <c r="I81" s="83">
        <v>45.487793000000011</v>
      </c>
      <c r="J81" s="85">
        <v>22620</v>
      </c>
      <c r="K81" s="73"/>
      <c r="L81" s="83">
        <v>10.289338727000002</v>
      </c>
      <c r="M81" s="84">
        <v>3.3542327139315668E-6</v>
      </c>
      <c r="N81" s="84">
        <f t="shared" si="1"/>
        <v>8.2517032620001E-4</v>
      </c>
      <c r="O81" s="84">
        <f>L81/'סכום נכסי הקרן'!$C$42</f>
        <v>1.399775227945515E-4</v>
      </c>
    </row>
    <row r="82" spans="2:15">
      <c r="B82" s="76" t="s">
        <v>1290</v>
      </c>
      <c r="C82" s="73" t="s">
        <v>1291</v>
      </c>
      <c r="D82" s="86" t="s">
        <v>115</v>
      </c>
      <c r="E82" s="86" t="s">
        <v>307</v>
      </c>
      <c r="F82" s="73" t="s">
        <v>576</v>
      </c>
      <c r="G82" s="86" t="s">
        <v>427</v>
      </c>
      <c r="H82" s="86" t="s">
        <v>128</v>
      </c>
      <c r="I82" s="83">
        <v>315.65717600000005</v>
      </c>
      <c r="J82" s="85">
        <v>26940</v>
      </c>
      <c r="K82" s="73"/>
      <c r="L82" s="83">
        <v>85.038043208000005</v>
      </c>
      <c r="M82" s="84">
        <v>3.2026840042938227E-5</v>
      </c>
      <c r="N82" s="84">
        <f t="shared" si="1"/>
        <v>6.8197647793654843E-3</v>
      </c>
      <c r="O82" s="84">
        <f>L82/'סכום נכסי הקרן'!$C$42</f>
        <v>1.1568687694493347E-3</v>
      </c>
    </row>
    <row r="83" spans="2:15">
      <c r="B83" s="76" t="s">
        <v>1292</v>
      </c>
      <c r="C83" s="73" t="s">
        <v>1293</v>
      </c>
      <c r="D83" s="86" t="s">
        <v>115</v>
      </c>
      <c r="E83" s="86" t="s">
        <v>307</v>
      </c>
      <c r="F83" s="73" t="s">
        <v>1294</v>
      </c>
      <c r="G83" s="86" t="s">
        <v>479</v>
      </c>
      <c r="H83" s="86" t="s">
        <v>128</v>
      </c>
      <c r="I83" s="83">
        <v>189.82877300000004</v>
      </c>
      <c r="J83" s="85">
        <v>14350</v>
      </c>
      <c r="K83" s="73"/>
      <c r="L83" s="83">
        <v>27.240428904000005</v>
      </c>
      <c r="M83" s="84">
        <v>1.9881615801498859E-5</v>
      </c>
      <c r="N83" s="84">
        <f t="shared" si="1"/>
        <v>2.1845906914851497E-3</v>
      </c>
      <c r="O83" s="84">
        <f>L83/'סכום נכסי הקרן'!$C$42</f>
        <v>3.7058239202848817E-4</v>
      </c>
    </row>
    <row r="84" spans="2:15">
      <c r="B84" s="76" t="s">
        <v>1295</v>
      </c>
      <c r="C84" s="73" t="s">
        <v>1296</v>
      </c>
      <c r="D84" s="86" t="s">
        <v>115</v>
      </c>
      <c r="E84" s="86" t="s">
        <v>307</v>
      </c>
      <c r="F84" s="73" t="s">
        <v>769</v>
      </c>
      <c r="G84" s="86" t="s">
        <v>152</v>
      </c>
      <c r="H84" s="86" t="s">
        <v>128</v>
      </c>
      <c r="I84" s="83">
        <v>2688.4898730000004</v>
      </c>
      <c r="J84" s="85">
        <v>1341</v>
      </c>
      <c r="K84" s="73"/>
      <c r="L84" s="83">
        <v>36.052649197999997</v>
      </c>
      <c r="M84" s="84">
        <v>1.4643096519229985E-5</v>
      </c>
      <c r="N84" s="84">
        <f t="shared" si="1"/>
        <v>2.8913010921705834E-3</v>
      </c>
      <c r="O84" s="84">
        <f>L84/'סכום נכסי הקרן'!$C$42</f>
        <v>4.9046500060052033E-4</v>
      </c>
    </row>
    <row r="85" spans="2:15">
      <c r="B85" s="76" t="s">
        <v>1297</v>
      </c>
      <c r="C85" s="73" t="s">
        <v>1298</v>
      </c>
      <c r="D85" s="86" t="s">
        <v>115</v>
      </c>
      <c r="E85" s="86" t="s">
        <v>307</v>
      </c>
      <c r="F85" s="73" t="s">
        <v>835</v>
      </c>
      <c r="G85" s="86" t="s">
        <v>836</v>
      </c>
      <c r="H85" s="86" t="s">
        <v>128</v>
      </c>
      <c r="I85" s="83">
        <v>38.780620000000006</v>
      </c>
      <c r="J85" s="85">
        <v>19340</v>
      </c>
      <c r="K85" s="73"/>
      <c r="L85" s="83">
        <v>7.5001719400000013</v>
      </c>
      <c r="M85" s="84">
        <v>2.5479133757466313E-6</v>
      </c>
      <c r="N85" s="84">
        <f t="shared" si="1"/>
        <v>6.0148853978786519E-4</v>
      </c>
      <c r="O85" s="84">
        <f>L85/'סכום נכסי הקרן'!$C$42</f>
        <v>1.0203332950245923E-4</v>
      </c>
    </row>
    <row r="86" spans="2:15">
      <c r="B86" s="76" t="s">
        <v>1299</v>
      </c>
      <c r="C86" s="73" t="s">
        <v>1300</v>
      </c>
      <c r="D86" s="86" t="s">
        <v>115</v>
      </c>
      <c r="E86" s="86" t="s">
        <v>307</v>
      </c>
      <c r="F86" s="73" t="s">
        <v>1301</v>
      </c>
      <c r="G86" s="86" t="s">
        <v>1302</v>
      </c>
      <c r="H86" s="86" t="s">
        <v>128</v>
      </c>
      <c r="I86" s="83">
        <v>235.46060800000004</v>
      </c>
      <c r="J86" s="85">
        <v>2925</v>
      </c>
      <c r="K86" s="73"/>
      <c r="L86" s="83">
        <v>6.887222770000001</v>
      </c>
      <c r="M86" s="84">
        <v>5.2889001577905807E-6</v>
      </c>
      <c r="N86" s="84">
        <f t="shared" si="1"/>
        <v>5.5233207988576272E-4</v>
      </c>
      <c r="O86" s="84">
        <f>L86/'סכום נכסי הקרן'!$C$42</f>
        <v>9.3694688051144869E-5</v>
      </c>
    </row>
    <row r="87" spans="2:15">
      <c r="B87" s="76" t="s">
        <v>1303</v>
      </c>
      <c r="C87" s="73" t="s">
        <v>1304</v>
      </c>
      <c r="D87" s="86" t="s">
        <v>115</v>
      </c>
      <c r="E87" s="86" t="s">
        <v>307</v>
      </c>
      <c r="F87" s="73" t="s">
        <v>1305</v>
      </c>
      <c r="G87" s="86" t="s">
        <v>1154</v>
      </c>
      <c r="H87" s="86" t="s">
        <v>128</v>
      </c>
      <c r="I87" s="83">
        <v>419.43759000000006</v>
      </c>
      <c r="J87" s="85">
        <v>5312</v>
      </c>
      <c r="K87" s="73"/>
      <c r="L87" s="83">
        <v>22.280524757999999</v>
      </c>
      <c r="M87" s="84">
        <v>1.0831982878633552E-5</v>
      </c>
      <c r="N87" s="84">
        <f t="shared" si="1"/>
        <v>1.7868230768049291E-3</v>
      </c>
      <c r="O87" s="84">
        <f>L87/'סכום נכסי הקרן'!$C$42</f>
        <v>3.0310720104914212E-4</v>
      </c>
    </row>
    <row r="88" spans="2:15">
      <c r="B88" s="76" t="s">
        <v>1306</v>
      </c>
      <c r="C88" s="73" t="s">
        <v>1307</v>
      </c>
      <c r="D88" s="86" t="s">
        <v>115</v>
      </c>
      <c r="E88" s="86" t="s">
        <v>307</v>
      </c>
      <c r="F88" s="73" t="s">
        <v>1308</v>
      </c>
      <c r="G88" s="86" t="s">
        <v>666</v>
      </c>
      <c r="H88" s="86" t="s">
        <v>128</v>
      </c>
      <c r="I88" s="83">
        <v>307.24846400000007</v>
      </c>
      <c r="J88" s="85">
        <v>9780</v>
      </c>
      <c r="K88" s="73"/>
      <c r="L88" s="83">
        <v>30.048899788000003</v>
      </c>
      <c r="M88" s="84">
        <v>2.4428354874651906E-5</v>
      </c>
      <c r="N88" s="84">
        <f t="shared" si="1"/>
        <v>2.4098206014882386E-3</v>
      </c>
      <c r="O88" s="84">
        <f>L88/'סכום נכסי הקרן'!$C$42</f>
        <v>4.0878920080535933E-4</v>
      </c>
    </row>
    <row r="89" spans="2:15">
      <c r="B89" s="76" t="s">
        <v>1309</v>
      </c>
      <c r="C89" s="73" t="s">
        <v>1310</v>
      </c>
      <c r="D89" s="86" t="s">
        <v>115</v>
      </c>
      <c r="E89" s="86" t="s">
        <v>307</v>
      </c>
      <c r="F89" s="73" t="s">
        <v>468</v>
      </c>
      <c r="G89" s="86" t="s">
        <v>363</v>
      </c>
      <c r="H89" s="86" t="s">
        <v>128</v>
      </c>
      <c r="I89" s="83">
        <v>4216.9393850000006</v>
      </c>
      <c r="J89" s="85">
        <v>1259</v>
      </c>
      <c r="K89" s="73"/>
      <c r="L89" s="83">
        <v>53.091266856000018</v>
      </c>
      <c r="M89" s="84">
        <v>2.361726638079787E-5</v>
      </c>
      <c r="N89" s="84">
        <f t="shared" si="1"/>
        <v>4.25774086676516E-3</v>
      </c>
      <c r="O89" s="84">
        <f>L89/'סכום נכסי הקרן'!$C$42</f>
        <v>7.2226060524437021E-4</v>
      </c>
    </row>
    <row r="90" spans="2:15">
      <c r="B90" s="76" t="s">
        <v>1311</v>
      </c>
      <c r="C90" s="73" t="s">
        <v>1312</v>
      </c>
      <c r="D90" s="86" t="s">
        <v>115</v>
      </c>
      <c r="E90" s="86" t="s">
        <v>307</v>
      </c>
      <c r="F90" s="73" t="s">
        <v>1313</v>
      </c>
      <c r="G90" s="86" t="s">
        <v>123</v>
      </c>
      <c r="H90" s="86" t="s">
        <v>128</v>
      </c>
      <c r="I90" s="83">
        <v>174.61213000000004</v>
      </c>
      <c r="J90" s="85">
        <v>23590</v>
      </c>
      <c r="K90" s="73"/>
      <c r="L90" s="83">
        <v>41.19100146200001</v>
      </c>
      <c r="M90" s="84">
        <v>1.2675480231943724E-5</v>
      </c>
      <c r="N90" s="84">
        <f t="shared" si="1"/>
        <v>3.3033796451576018E-3</v>
      </c>
      <c r="O90" s="84">
        <f>L90/'סכום נכסי הקרן'!$C$42</f>
        <v>5.6036782334199743E-4</v>
      </c>
    </row>
    <row r="91" spans="2:15">
      <c r="B91" s="76" t="s">
        <v>1314</v>
      </c>
      <c r="C91" s="73" t="s">
        <v>1315</v>
      </c>
      <c r="D91" s="86" t="s">
        <v>115</v>
      </c>
      <c r="E91" s="86" t="s">
        <v>307</v>
      </c>
      <c r="F91" s="73" t="s">
        <v>1316</v>
      </c>
      <c r="G91" s="86" t="s">
        <v>122</v>
      </c>
      <c r="H91" s="86" t="s">
        <v>128</v>
      </c>
      <c r="I91" s="83">
        <v>20308.568330000002</v>
      </c>
      <c r="J91" s="85">
        <v>97</v>
      </c>
      <c r="K91" s="73"/>
      <c r="L91" s="83">
        <v>19.699311281000004</v>
      </c>
      <c r="M91" s="84">
        <v>1.8071046757774993E-5</v>
      </c>
      <c r="N91" s="84">
        <f t="shared" si="1"/>
        <v>1.5798184457668993E-3</v>
      </c>
      <c r="O91" s="84">
        <f>L91/'סכום נכסי הקרן'!$C$42</f>
        <v>2.6799203204743935E-4</v>
      </c>
    </row>
    <row r="92" spans="2:15">
      <c r="B92" s="76" t="s">
        <v>1317</v>
      </c>
      <c r="C92" s="73" t="s">
        <v>1318</v>
      </c>
      <c r="D92" s="86" t="s">
        <v>115</v>
      </c>
      <c r="E92" s="86" t="s">
        <v>307</v>
      </c>
      <c r="F92" s="73" t="s">
        <v>1319</v>
      </c>
      <c r="G92" s="86" t="s">
        <v>123</v>
      </c>
      <c r="H92" s="86" t="s">
        <v>128</v>
      </c>
      <c r="I92" s="83">
        <v>108.21413700000001</v>
      </c>
      <c r="J92" s="85">
        <v>22390</v>
      </c>
      <c r="K92" s="73"/>
      <c r="L92" s="83">
        <v>24.229145217000006</v>
      </c>
      <c r="M92" s="84">
        <v>1.2693990567790662E-5</v>
      </c>
      <c r="N92" s="84">
        <f t="shared" si="1"/>
        <v>1.9430958774635063E-3</v>
      </c>
      <c r="O92" s="84">
        <f>L92/'סכום נכסי הקרן'!$C$42</f>
        <v>3.2961649109728217E-4</v>
      </c>
    </row>
    <row r="93" spans="2:15">
      <c r="B93" s="72"/>
      <c r="C93" s="73"/>
      <c r="D93" s="73"/>
      <c r="E93" s="73"/>
      <c r="F93" s="73"/>
      <c r="G93" s="73"/>
      <c r="H93" s="73"/>
      <c r="I93" s="83"/>
      <c r="J93" s="85"/>
      <c r="K93" s="73"/>
      <c r="L93" s="73"/>
      <c r="M93" s="73"/>
      <c r="N93" s="84"/>
      <c r="O93" s="73"/>
    </row>
    <row r="94" spans="2:15">
      <c r="B94" s="89" t="s">
        <v>29</v>
      </c>
      <c r="C94" s="71"/>
      <c r="D94" s="71"/>
      <c r="E94" s="71"/>
      <c r="F94" s="71"/>
      <c r="G94" s="71"/>
      <c r="H94" s="71"/>
      <c r="I94" s="80"/>
      <c r="J94" s="82"/>
      <c r="K94" s="71"/>
      <c r="L94" s="80">
        <f>SUM(L95:L134)</f>
        <v>401.1049711390001</v>
      </c>
      <c r="M94" s="71"/>
      <c r="N94" s="81">
        <f t="shared" ref="N94:N134" si="2">L94/$L$11</f>
        <v>3.2167268340257668E-2</v>
      </c>
      <c r="O94" s="81">
        <f>L94/'סכום נכסי הקרן'!$C$42</f>
        <v>5.456684995050926E-3</v>
      </c>
    </row>
    <row r="95" spans="2:15">
      <c r="B95" s="76" t="s">
        <v>1320</v>
      </c>
      <c r="C95" s="73" t="s">
        <v>1321</v>
      </c>
      <c r="D95" s="86" t="s">
        <v>115</v>
      </c>
      <c r="E95" s="86" t="s">
        <v>307</v>
      </c>
      <c r="F95" s="73" t="s">
        <v>1322</v>
      </c>
      <c r="G95" s="86" t="s">
        <v>2488</v>
      </c>
      <c r="H95" s="86" t="s">
        <v>128</v>
      </c>
      <c r="I95" s="83">
        <v>118.47978300000001</v>
      </c>
      <c r="J95" s="85">
        <v>2477</v>
      </c>
      <c r="K95" s="73"/>
      <c r="L95" s="83">
        <v>2.9347442210000003</v>
      </c>
      <c r="M95" s="84">
        <v>2.5654009106670251E-5</v>
      </c>
      <c r="N95" s="84">
        <f t="shared" si="2"/>
        <v>2.3535660652336535E-4</v>
      </c>
      <c r="O95" s="84">
        <f>L95/'סכום נכסי הקרן'!$C$42</f>
        <v>3.9924647928368828E-5</v>
      </c>
    </row>
    <row r="96" spans="2:15">
      <c r="B96" s="76" t="s">
        <v>1323</v>
      </c>
      <c r="C96" s="73" t="s">
        <v>1324</v>
      </c>
      <c r="D96" s="86" t="s">
        <v>115</v>
      </c>
      <c r="E96" s="86" t="s">
        <v>307</v>
      </c>
      <c r="F96" s="73" t="s">
        <v>1325</v>
      </c>
      <c r="G96" s="86" t="s">
        <v>124</v>
      </c>
      <c r="H96" s="86" t="s">
        <v>128</v>
      </c>
      <c r="I96" s="83">
        <v>1548.6575970000004</v>
      </c>
      <c r="J96" s="85">
        <v>300.8</v>
      </c>
      <c r="K96" s="73"/>
      <c r="L96" s="83">
        <v>4.65836205</v>
      </c>
      <c r="M96" s="84">
        <v>2.824157794558861E-5</v>
      </c>
      <c r="N96" s="84">
        <f t="shared" si="2"/>
        <v>3.7358495374143456E-4</v>
      </c>
      <c r="O96" s="84">
        <f>L96/'סכום נכסי הקרן'!$C$42</f>
        <v>6.337297248540163E-5</v>
      </c>
    </row>
    <row r="97" spans="2:15">
      <c r="B97" s="76" t="s">
        <v>1326</v>
      </c>
      <c r="C97" s="73" t="s">
        <v>1327</v>
      </c>
      <c r="D97" s="86" t="s">
        <v>115</v>
      </c>
      <c r="E97" s="86" t="s">
        <v>307</v>
      </c>
      <c r="F97" s="73" t="s">
        <v>1328</v>
      </c>
      <c r="G97" s="86" t="s">
        <v>124</v>
      </c>
      <c r="H97" s="86" t="s">
        <v>128</v>
      </c>
      <c r="I97" s="83">
        <v>492.9574970000001</v>
      </c>
      <c r="J97" s="85">
        <v>2698</v>
      </c>
      <c r="K97" s="73"/>
      <c r="L97" s="83">
        <v>13.299993262000001</v>
      </c>
      <c r="M97" s="84">
        <v>3.7134979662137471E-5</v>
      </c>
      <c r="N97" s="84">
        <f t="shared" si="2"/>
        <v>1.0666146843493331E-3</v>
      </c>
      <c r="O97" s="84">
        <f>L97/'סכום נכסי הקרן'!$C$42</f>
        <v>1.8093486465886721E-4</v>
      </c>
    </row>
    <row r="98" spans="2:15">
      <c r="B98" s="76" t="s">
        <v>1329</v>
      </c>
      <c r="C98" s="73" t="s">
        <v>1330</v>
      </c>
      <c r="D98" s="86" t="s">
        <v>115</v>
      </c>
      <c r="E98" s="86" t="s">
        <v>307</v>
      </c>
      <c r="F98" s="73" t="s">
        <v>1331</v>
      </c>
      <c r="G98" s="86" t="s">
        <v>1332</v>
      </c>
      <c r="H98" s="86" t="s">
        <v>128</v>
      </c>
      <c r="I98" s="83">
        <v>775.92709600000012</v>
      </c>
      <c r="J98" s="85">
        <v>348.5</v>
      </c>
      <c r="K98" s="73"/>
      <c r="L98" s="83">
        <v>2.7041059310000004</v>
      </c>
      <c r="M98" s="84">
        <v>3.9948188920790955E-5</v>
      </c>
      <c r="N98" s="84">
        <f t="shared" si="2"/>
        <v>2.1686019212366158E-4</v>
      </c>
      <c r="O98" s="84">
        <f>L98/'סכום נכסי הקרן'!$C$42</f>
        <v>3.6787014174408018E-5</v>
      </c>
    </row>
    <row r="99" spans="2:15">
      <c r="B99" s="76" t="s">
        <v>1333</v>
      </c>
      <c r="C99" s="73" t="s">
        <v>1334</v>
      </c>
      <c r="D99" s="86" t="s">
        <v>115</v>
      </c>
      <c r="E99" s="86" t="s">
        <v>307</v>
      </c>
      <c r="F99" s="73" t="s">
        <v>1335</v>
      </c>
      <c r="G99" s="86" t="s">
        <v>150</v>
      </c>
      <c r="H99" s="86" t="s">
        <v>128</v>
      </c>
      <c r="I99" s="83">
        <v>465.70933900000006</v>
      </c>
      <c r="J99" s="85">
        <v>900.8</v>
      </c>
      <c r="K99" s="73"/>
      <c r="L99" s="83">
        <v>4.1951097290000003</v>
      </c>
      <c r="M99" s="84">
        <v>1.0813985576889252E-5</v>
      </c>
      <c r="N99" s="84">
        <f t="shared" si="2"/>
        <v>3.3643367716528329E-4</v>
      </c>
      <c r="O99" s="84">
        <f>L99/'סכום נכסי הקרן'!$C$42</f>
        <v>5.7070826736010726E-5</v>
      </c>
    </row>
    <row r="100" spans="2:15">
      <c r="B100" s="76" t="s">
        <v>1336</v>
      </c>
      <c r="C100" s="73" t="s">
        <v>1337</v>
      </c>
      <c r="D100" s="86" t="s">
        <v>115</v>
      </c>
      <c r="E100" s="86" t="s">
        <v>307</v>
      </c>
      <c r="F100" s="73" t="s">
        <v>1338</v>
      </c>
      <c r="G100" s="86" t="s">
        <v>655</v>
      </c>
      <c r="H100" s="86" t="s">
        <v>128</v>
      </c>
      <c r="I100" s="83">
        <v>488.20234000000005</v>
      </c>
      <c r="J100" s="85">
        <v>1618</v>
      </c>
      <c r="K100" s="73"/>
      <c r="L100" s="83">
        <v>7.8991138640000012</v>
      </c>
      <c r="M100" s="84">
        <v>1.7439675693602443E-5</v>
      </c>
      <c r="N100" s="84">
        <f t="shared" si="2"/>
        <v>6.3348233902960906E-4</v>
      </c>
      <c r="O100" s="84">
        <f>L100/'סכום נכסי הקרן'!$C$42</f>
        <v>1.0746058811859131E-4</v>
      </c>
    </row>
    <row r="101" spans="2:15">
      <c r="B101" s="76" t="s">
        <v>1339</v>
      </c>
      <c r="C101" s="73" t="s">
        <v>1340</v>
      </c>
      <c r="D101" s="86" t="s">
        <v>115</v>
      </c>
      <c r="E101" s="86" t="s">
        <v>307</v>
      </c>
      <c r="F101" s="73" t="s">
        <v>1341</v>
      </c>
      <c r="G101" s="86" t="s">
        <v>124</v>
      </c>
      <c r="H101" s="86" t="s">
        <v>128</v>
      </c>
      <c r="I101" s="83">
        <v>260.62217299999998</v>
      </c>
      <c r="J101" s="85">
        <v>1580</v>
      </c>
      <c r="K101" s="73"/>
      <c r="L101" s="83">
        <v>4.1178303280000002</v>
      </c>
      <c r="M101" s="84">
        <v>3.9369877687320698E-5</v>
      </c>
      <c r="N101" s="84">
        <f t="shared" si="2"/>
        <v>3.3023612937104288E-4</v>
      </c>
      <c r="O101" s="84">
        <f>L101/'סכום נכסי הקרן'!$C$42</f>
        <v>5.6019507559721859E-5</v>
      </c>
    </row>
    <row r="102" spans="2:15">
      <c r="B102" s="76" t="s">
        <v>1342</v>
      </c>
      <c r="C102" s="73" t="s">
        <v>1343</v>
      </c>
      <c r="D102" s="86" t="s">
        <v>115</v>
      </c>
      <c r="E102" s="86" t="s">
        <v>307</v>
      </c>
      <c r="F102" s="73" t="s">
        <v>1344</v>
      </c>
      <c r="G102" s="86" t="s">
        <v>1332</v>
      </c>
      <c r="H102" s="86" t="s">
        <v>128</v>
      </c>
      <c r="I102" s="83">
        <v>113.62211500000001</v>
      </c>
      <c r="J102" s="85">
        <v>9371</v>
      </c>
      <c r="K102" s="73"/>
      <c r="L102" s="83">
        <v>10.647528424000003</v>
      </c>
      <c r="M102" s="84">
        <v>2.246651637858045E-5</v>
      </c>
      <c r="N102" s="84">
        <f t="shared" si="2"/>
        <v>8.5389593403128702E-4</v>
      </c>
      <c r="O102" s="84">
        <f>L102/'סכום נכסי הקרן'!$C$42</f>
        <v>1.4485038273306472E-4</v>
      </c>
    </row>
    <row r="103" spans="2:15">
      <c r="B103" s="76" t="s">
        <v>1345</v>
      </c>
      <c r="C103" s="73" t="s">
        <v>1346</v>
      </c>
      <c r="D103" s="86" t="s">
        <v>115</v>
      </c>
      <c r="E103" s="86" t="s">
        <v>307</v>
      </c>
      <c r="F103" s="73" t="s">
        <v>1347</v>
      </c>
      <c r="G103" s="86" t="s">
        <v>782</v>
      </c>
      <c r="H103" s="86" t="s">
        <v>128</v>
      </c>
      <c r="I103" s="83">
        <v>43.315811000000004</v>
      </c>
      <c r="J103" s="85">
        <v>9.9999999999999995E-7</v>
      </c>
      <c r="K103" s="73"/>
      <c r="L103" s="83">
        <v>4.3000000000000008E-8</v>
      </c>
      <c r="M103" s="84">
        <v>2.7398925696314389E-5</v>
      </c>
      <c r="N103" s="84">
        <f t="shared" si="2"/>
        <v>3.4484552377979487E-12</v>
      </c>
      <c r="O103" s="84">
        <f>L103/'סכום נכסי הקרן'!$C$42</f>
        <v>5.8497767833916452E-13</v>
      </c>
    </row>
    <row r="104" spans="2:15">
      <c r="B104" s="76" t="s">
        <v>1348</v>
      </c>
      <c r="C104" s="73" t="s">
        <v>1349</v>
      </c>
      <c r="D104" s="86" t="s">
        <v>115</v>
      </c>
      <c r="E104" s="86" t="s">
        <v>307</v>
      </c>
      <c r="F104" s="73" t="s">
        <v>1350</v>
      </c>
      <c r="G104" s="86" t="s">
        <v>149</v>
      </c>
      <c r="H104" s="86" t="s">
        <v>128</v>
      </c>
      <c r="I104" s="83">
        <v>300.20140900000007</v>
      </c>
      <c r="J104" s="85">
        <v>492.1</v>
      </c>
      <c r="K104" s="73"/>
      <c r="L104" s="83">
        <v>1.4772911370000001</v>
      </c>
      <c r="M104" s="84">
        <v>4.97636501283704E-5</v>
      </c>
      <c r="N104" s="84">
        <f t="shared" si="2"/>
        <v>1.1847377579395667E-4</v>
      </c>
      <c r="O104" s="84">
        <f>L104/'סכום נכסי הקרן'!$C$42</f>
        <v>2.0097263710541499E-5</v>
      </c>
    </row>
    <row r="105" spans="2:15">
      <c r="B105" s="76" t="s">
        <v>1351</v>
      </c>
      <c r="C105" s="73" t="s">
        <v>1352</v>
      </c>
      <c r="D105" s="86" t="s">
        <v>115</v>
      </c>
      <c r="E105" s="86" t="s">
        <v>307</v>
      </c>
      <c r="F105" s="73" t="s">
        <v>1353</v>
      </c>
      <c r="G105" s="86" t="s">
        <v>151</v>
      </c>
      <c r="H105" s="86" t="s">
        <v>128</v>
      </c>
      <c r="I105" s="83">
        <v>685.95530500000007</v>
      </c>
      <c r="J105" s="85">
        <v>1637</v>
      </c>
      <c r="K105" s="73"/>
      <c r="L105" s="83">
        <v>11.229088341000002</v>
      </c>
      <c r="M105" s="84">
        <v>3.0953815297289255E-5</v>
      </c>
      <c r="N105" s="84">
        <f t="shared" si="2"/>
        <v>9.0053508151668202E-4</v>
      </c>
      <c r="O105" s="84">
        <f>L105/'סכום נכסי הקרן'!$C$42</f>
        <v>1.5276200064147813E-4</v>
      </c>
    </row>
    <row r="106" spans="2:15">
      <c r="B106" s="76" t="s">
        <v>1354</v>
      </c>
      <c r="C106" s="73" t="s">
        <v>1355</v>
      </c>
      <c r="D106" s="86" t="s">
        <v>115</v>
      </c>
      <c r="E106" s="86" t="s">
        <v>307</v>
      </c>
      <c r="F106" s="73" t="s">
        <v>1356</v>
      </c>
      <c r="G106" s="86" t="s">
        <v>479</v>
      </c>
      <c r="H106" s="86" t="s">
        <v>128</v>
      </c>
      <c r="I106" s="83">
        <v>960.28573200000017</v>
      </c>
      <c r="J106" s="85">
        <v>660</v>
      </c>
      <c r="K106" s="73"/>
      <c r="L106" s="83">
        <v>6.3378858380000009</v>
      </c>
      <c r="M106" s="84">
        <v>2.8052415181446001E-5</v>
      </c>
      <c r="N106" s="84">
        <f t="shared" si="2"/>
        <v>5.0827710731666371E-4</v>
      </c>
      <c r="O106" s="84">
        <f>L106/'סכום נכסי הקרן'!$C$42</f>
        <v>8.6221435885858373E-5</v>
      </c>
    </row>
    <row r="107" spans="2:15">
      <c r="B107" s="76" t="s">
        <v>1357</v>
      </c>
      <c r="C107" s="73" t="s">
        <v>1358</v>
      </c>
      <c r="D107" s="86" t="s">
        <v>115</v>
      </c>
      <c r="E107" s="86" t="s">
        <v>307</v>
      </c>
      <c r="F107" s="73" t="s">
        <v>1359</v>
      </c>
      <c r="G107" s="86" t="s">
        <v>479</v>
      </c>
      <c r="H107" s="86" t="s">
        <v>128</v>
      </c>
      <c r="I107" s="83">
        <v>599.52969800000017</v>
      </c>
      <c r="J107" s="85">
        <v>1476</v>
      </c>
      <c r="K107" s="73"/>
      <c r="L107" s="83">
        <v>8.8490583390000008</v>
      </c>
      <c r="M107" s="84">
        <v>3.9495316232456014E-5</v>
      </c>
      <c r="N107" s="84">
        <f t="shared" si="2"/>
        <v>7.0966468787684103E-4</v>
      </c>
      <c r="O107" s="84">
        <f>L107/'סכום נכסי הקרן'!$C$42</f>
        <v>1.203837582008382E-4</v>
      </c>
    </row>
    <row r="108" spans="2:15">
      <c r="B108" s="76" t="s">
        <v>1360</v>
      </c>
      <c r="C108" s="73" t="s">
        <v>1361</v>
      </c>
      <c r="D108" s="86" t="s">
        <v>115</v>
      </c>
      <c r="E108" s="86" t="s">
        <v>307</v>
      </c>
      <c r="F108" s="73" t="s">
        <v>1362</v>
      </c>
      <c r="G108" s="86" t="s">
        <v>427</v>
      </c>
      <c r="H108" s="86" t="s">
        <v>128</v>
      </c>
      <c r="I108" s="83">
        <v>47721.39585500001</v>
      </c>
      <c r="J108" s="85">
        <v>81.7</v>
      </c>
      <c r="K108" s="73"/>
      <c r="L108" s="83">
        <v>38.988380415000009</v>
      </c>
      <c r="M108" s="84">
        <v>4.3311583614404246E-5</v>
      </c>
      <c r="N108" s="84">
        <f t="shared" si="2"/>
        <v>3.1267368524503653E-3</v>
      </c>
      <c r="O108" s="84">
        <f>L108/'סכום נכסי הקרן'!$C$42</f>
        <v>5.3040307575281053E-4</v>
      </c>
    </row>
    <row r="109" spans="2:15">
      <c r="B109" s="76" t="s">
        <v>1363</v>
      </c>
      <c r="C109" s="73" t="s">
        <v>1364</v>
      </c>
      <c r="D109" s="86" t="s">
        <v>115</v>
      </c>
      <c r="E109" s="86" t="s">
        <v>307</v>
      </c>
      <c r="F109" s="73" t="s">
        <v>1365</v>
      </c>
      <c r="G109" s="86" t="s">
        <v>122</v>
      </c>
      <c r="H109" s="86" t="s">
        <v>128</v>
      </c>
      <c r="I109" s="83">
        <v>564.28236200000015</v>
      </c>
      <c r="J109" s="85">
        <v>551.70000000000005</v>
      </c>
      <c r="K109" s="73"/>
      <c r="L109" s="83">
        <v>3.1131457880000002</v>
      </c>
      <c r="M109" s="84">
        <v>2.8212707464626775E-5</v>
      </c>
      <c r="N109" s="84">
        <f t="shared" si="2"/>
        <v>2.4966381159667958E-4</v>
      </c>
      <c r="O109" s="84">
        <f>L109/'סכום נכסי הקרן'!$C$42</f>
        <v>4.2351646404548569E-5</v>
      </c>
    </row>
    <row r="110" spans="2:15">
      <c r="B110" s="76" t="s">
        <v>1366</v>
      </c>
      <c r="C110" s="73" t="s">
        <v>1367</v>
      </c>
      <c r="D110" s="86" t="s">
        <v>115</v>
      </c>
      <c r="E110" s="86" t="s">
        <v>307</v>
      </c>
      <c r="F110" s="73" t="s">
        <v>1368</v>
      </c>
      <c r="G110" s="86" t="s">
        <v>666</v>
      </c>
      <c r="H110" s="86" t="s">
        <v>128</v>
      </c>
      <c r="I110" s="83">
        <v>415.89259800000008</v>
      </c>
      <c r="J110" s="85">
        <v>2390</v>
      </c>
      <c r="K110" s="73"/>
      <c r="L110" s="83">
        <v>9.9398330880000021</v>
      </c>
      <c r="M110" s="84">
        <v>2.8669485273969422E-5</v>
      </c>
      <c r="N110" s="84">
        <f t="shared" si="2"/>
        <v>7.97141150584906E-4</v>
      </c>
      <c r="O110" s="84">
        <f>L110/'סכום נכסי הקרן'!$C$42</f>
        <v>1.3522280192783832E-4</v>
      </c>
    </row>
    <row r="111" spans="2:15">
      <c r="B111" s="76" t="s">
        <v>1369</v>
      </c>
      <c r="C111" s="73" t="s">
        <v>1370</v>
      </c>
      <c r="D111" s="86" t="s">
        <v>115</v>
      </c>
      <c r="E111" s="86" t="s">
        <v>307</v>
      </c>
      <c r="F111" s="73" t="s">
        <v>1371</v>
      </c>
      <c r="G111" s="86" t="s">
        <v>124</v>
      </c>
      <c r="H111" s="86" t="s">
        <v>128</v>
      </c>
      <c r="I111" s="83">
        <v>416.23744700000003</v>
      </c>
      <c r="J111" s="85">
        <v>591</v>
      </c>
      <c r="K111" s="73"/>
      <c r="L111" s="83">
        <v>2.4599633110000005</v>
      </c>
      <c r="M111" s="84">
        <v>3.6117062813739839E-5</v>
      </c>
      <c r="N111" s="84">
        <f t="shared" si="2"/>
        <v>1.9728077592113337E-4</v>
      </c>
      <c r="O111" s="84">
        <f>L111/'סכום נכסי הקרן'!$C$42</f>
        <v>3.3465665731821028E-5</v>
      </c>
    </row>
    <row r="112" spans="2:15">
      <c r="B112" s="76" t="s">
        <v>1372</v>
      </c>
      <c r="C112" s="73" t="s">
        <v>1373</v>
      </c>
      <c r="D112" s="86" t="s">
        <v>115</v>
      </c>
      <c r="E112" s="86" t="s">
        <v>307</v>
      </c>
      <c r="F112" s="73" t="s">
        <v>1374</v>
      </c>
      <c r="G112" s="86" t="s">
        <v>602</v>
      </c>
      <c r="H112" s="86" t="s">
        <v>128</v>
      </c>
      <c r="I112" s="83">
        <v>174.59935800000002</v>
      </c>
      <c r="J112" s="85">
        <v>14620</v>
      </c>
      <c r="K112" s="73"/>
      <c r="L112" s="83">
        <v>25.526426109000003</v>
      </c>
      <c r="M112" s="84">
        <v>4.7832924405072399E-5</v>
      </c>
      <c r="N112" s="84">
        <f t="shared" si="2"/>
        <v>2.0471334376242641E-3</v>
      </c>
      <c r="O112" s="84">
        <f>L112/'סכום נכסי הקרן'!$C$42</f>
        <v>3.4726487166369886E-4</v>
      </c>
    </row>
    <row r="113" spans="2:15">
      <c r="B113" s="76" t="s">
        <v>1375</v>
      </c>
      <c r="C113" s="73" t="s">
        <v>1376</v>
      </c>
      <c r="D113" s="86" t="s">
        <v>115</v>
      </c>
      <c r="E113" s="86" t="s">
        <v>307</v>
      </c>
      <c r="F113" s="73" t="s">
        <v>1377</v>
      </c>
      <c r="G113" s="86" t="s">
        <v>666</v>
      </c>
      <c r="H113" s="86" t="s">
        <v>128</v>
      </c>
      <c r="I113" s="83">
        <v>17.539113</v>
      </c>
      <c r="J113" s="85">
        <v>14620</v>
      </c>
      <c r="K113" s="73"/>
      <c r="L113" s="83">
        <v>2.5642182750000004</v>
      </c>
      <c r="M113" s="84">
        <v>5.2752004316619464E-6</v>
      </c>
      <c r="N113" s="84">
        <f t="shared" si="2"/>
        <v>2.0564167305304584E-4</v>
      </c>
      <c r="O113" s="84">
        <f>L113/'סכום נכסי הקרן'!$C$42</f>
        <v>3.4883964029403653E-5</v>
      </c>
    </row>
    <row r="114" spans="2:15">
      <c r="B114" s="76" t="s">
        <v>1378</v>
      </c>
      <c r="C114" s="73" t="s">
        <v>1379</v>
      </c>
      <c r="D114" s="86" t="s">
        <v>115</v>
      </c>
      <c r="E114" s="86" t="s">
        <v>307</v>
      </c>
      <c r="F114" s="73" t="s">
        <v>1380</v>
      </c>
      <c r="G114" s="86" t="s">
        <v>123</v>
      </c>
      <c r="H114" s="86" t="s">
        <v>128</v>
      </c>
      <c r="I114" s="83">
        <v>1127.9484650000002</v>
      </c>
      <c r="J114" s="85">
        <v>712.2</v>
      </c>
      <c r="K114" s="73"/>
      <c r="L114" s="83">
        <v>8.0332489690000024</v>
      </c>
      <c r="M114" s="84">
        <v>2.8469091842684833E-5</v>
      </c>
      <c r="N114" s="84">
        <f t="shared" si="2"/>
        <v>6.4423952287634943E-4</v>
      </c>
      <c r="O114" s="84">
        <f>L114/'סכום נכסי הקרן'!$C$42</f>
        <v>1.0928537980014203E-4</v>
      </c>
    </row>
    <row r="115" spans="2:15">
      <c r="B115" s="76" t="s">
        <v>1381</v>
      </c>
      <c r="C115" s="73" t="s">
        <v>1382</v>
      </c>
      <c r="D115" s="86" t="s">
        <v>115</v>
      </c>
      <c r="E115" s="86" t="s">
        <v>307</v>
      </c>
      <c r="F115" s="73" t="s">
        <v>1383</v>
      </c>
      <c r="G115" s="86" t="s">
        <v>782</v>
      </c>
      <c r="H115" s="86" t="s">
        <v>128</v>
      </c>
      <c r="I115" s="83">
        <v>215.75418600000003</v>
      </c>
      <c r="J115" s="85">
        <v>5694</v>
      </c>
      <c r="K115" s="73"/>
      <c r="L115" s="83">
        <v>12.285043339000001</v>
      </c>
      <c r="M115" s="84">
        <v>2.4382910843793958E-5</v>
      </c>
      <c r="N115" s="84">
        <f t="shared" si="2"/>
        <v>9.8521911741742676E-4</v>
      </c>
      <c r="O115" s="84">
        <f>L115/'סכום נכסי הקרן'!$C$42</f>
        <v>1.6712735187777295E-4</v>
      </c>
    </row>
    <row r="116" spans="2:15">
      <c r="B116" s="76" t="s">
        <v>1384</v>
      </c>
      <c r="C116" s="73" t="s">
        <v>1385</v>
      </c>
      <c r="D116" s="86" t="s">
        <v>115</v>
      </c>
      <c r="E116" s="86" t="s">
        <v>307</v>
      </c>
      <c r="F116" s="73" t="s">
        <v>649</v>
      </c>
      <c r="G116" s="86" t="s">
        <v>363</v>
      </c>
      <c r="H116" s="86" t="s">
        <v>128</v>
      </c>
      <c r="I116" s="83">
        <v>5913.0263480000012</v>
      </c>
      <c r="J116" s="85">
        <v>154.80000000000001</v>
      </c>
      <c r="K116" s="73"/>
      <c r="L116" s="83">
        <v>9.1533647860000027</v>
      </c>
      <c r="M116" s="84">
        <v>1.1332322249891796E-5</v>
      </c>
      <c r="N116" s="84">
        <f t="shared" si="2"/>
        <v>7.3406904045946516E-4</v>
      </c>
      <c r="O116" s="84">
        <f>L116/'סכום נכסי הקרן'!$C$42</f>
        <v>1.2452358329083124E-4</v>
      </c>
    </row>
    <row r="117" spans="2:15">
      <c r="B117" s="76" t="s">
        <v>1388</v>
      </c>
      <c r="C117" s="73" t="s">
        <v>1389</v>
      </c>
      <c r="D117" s="86" t="s">
        <v>115</v>
      </c>
      <c r="E117" s="86" t="s">
        <v>307</v>
      </c>
      <c r="F117" s="73" t="s">
        <v>1390</v>
      </c>
      <c r="G117" s="86" t="s">
        <v>655</v>
      </c>
      <c r="H117" s="86" t="s">
        <v>128</v>
      </c>
      <c r="I117" s="83">
        <v>473.03217400000011</v>
      </c>
      <c r="J117" s="85">
        <v>6851</v>
      </c>
      <c r="K117" s="73"/>
      <c r="L117" s="83">
        <v>32.407434234000007</v>
      </c>
      <c r="M117" s="84">
        <v>1.8921286960000003E-5</v>
      </c>
      <c r="N117" s="84">
        <f t="shared" si="2"/>
        <v>2.59896712390302E-3</v>
      </c>
      <c r="O117" s="84">
        <f>L117/'סכום נכסי הקרן'!$C$42</f>
        <v>4.4087501486359253E-4</v>
      </c>
    </row>
    <row r="118" spans="2:15">
      <c r="B118" s="76" t="s">
        <v>1391</v>
      </c>
      <c r="C118" s="73" t="s">
        <v>1392</v>
      </c>
      <c r="D118" s="86" t="s">
        <v>115</v>
      </c>
      <c r="E118" s="86" t="s">
        <v>307</v>
      </c>
      <c r="F118" s="73" t="s">
        <v>1393</v>
      </c>
      <c r="G118" s="86" t="s">
        <v>123</v>
      </c>
      <c r="H118" s="86" t="s">
        <v>128</v>
      </c>
      <c r="I118" s="83">
        <v>780.52260000000012</v>
      </c>
      <c r="J118" s="85">
        <v>1195</v>
      </c>
      <c r="K118" s="73"/>
      <c r="L118" s="83">
        <v>9.3272450700000018</v>
      </c>
      <c r="M118" s="84">
        <v>5.4833282143034789E-6</v>
      </c>
      <c r="N118" s="84">
        <f t="shared" si="2"/>
        <v>7.4801365385736263E-4</v>
      </c>
      <c r="O118" s="84">
        <f>L118/'סכום נכסי הקרן'!$C$42</f>
        <v>1.2688907363602367E-4</v>
      </c>
    </row>
    <row r="119" spans="2:15">
      <c r="B119" s="76" t="s">
        <v>1394</v>
      </c>
      <c r="C119" s="73" t="s">
        <v>1395</v>
      </c>
      <c r="D119" s="86" t="s">
        <v>115</v>
      </c>
      <c r="E119" s="86" t="s">
        <v>307</v>
      </c>
      <c r="F119" s="73" t="s">
        <v>1396</v>
      </c>
      <c r="G119" s="86" t="s">
        <v>123</v>
      </c>
      <c r="H119" s="86" t="s">
        <v>128</v>
      </c>
      <c r="I119" s="83">
        <v>1845.1419450000003</v>
      </c>
      <c r="J119" s="85">
        <v>38.1</v>
      </c>
      <c r="K119" s="73"/>
      <c r="L119" s="83">
        <v>0.70299908</v>
      </c>
      <c r="M119" s="84">
        <v>1.0553028552256629E-5</v>
      </c>
      <c r="N119" s="84">
        <f t="shared" si="2"/>
        <v>5.6378159525421831E-5</v>
      </c>
      <c r="O119" s="84">
        <f>L119/'סכום נכסי הקרן'!$C$42</f>
        <v>9.5636923184411279E-6</v>
      </c>
    </row>
    <row r="120" spans="2:15">
      <c r="B120" s="76" t="s">
        <v>1397</v>
      </c>
      <c r="C120" s="73" t="s">
        <v>1398</v>
      </c>
      <c r="D120" s="86" t="s">
        <v>115</v>
      </c>
      <c r="E120" s="86" t="s">
        <v>307</v>
      </c>
      <c r="F120" s="73" t="s">
        <v>1399</v>
      </c>
      <c r="G120" s="86" t="s">
        <v>151</v>
      </c>
      <c r="H120" s="86" t="s">
        <v>128</v>
      </c>
      <c r="I120" s="83">
        <v>2292.8560940000007</v>
      </c>
      <c r="J120" s="85">
        <v>309</v>
      </c>
      <c r="K120" s="73"/>
      <c r="L120" s="83">
        <v>7.0849253310000009</v>
      </c>
      <c r="M120" s="84">
        <v>1.7912938234375006E-5</v>
      </c>
      <c r="N120" s="84">
        <f t="shared" si="2"/>
        <v>5.6818715969986775E-4</v>
      </c>
      <c r="O120" s="84">
        <f>L120/'סכום נכסי הקרן'!$C$42</f>
        <v>9.6384259798481777E-5</v>
      </c>
    </row>
    <row r="121" spans="2:15">
      <c r="B121" s="76" t="s">
        <v>1400</v>
      </c>
      <c r="C121" s="73" t="s">
        <v>1401</v>
      </c>
      <c r="D121" s="86" t="s">
        <v>115</v>
      </c>
      <c r="E121" s="86" t="s">
        <v>307</v>
      </c>
      <c r="F121" s="73" t="s">
        <v>1402</v>
      </c>
      <c r="G121" s="86" t="s">
        <v>151</v>
      </c>
      <c r="H121" s="86" t="s">
        <v>128</v>
      </c>
      <c r="I121" s="83">
        <v>371.17610300000007</v>
      </c>
      <c r="J121" s="85">
        <v>3056</v>
      </c>
      <c r="K121" s="73"/>
      <c r="L121" s="83">
        <v>11.343141717000002</v>
      </c>
      <c r="M121" s="84">
        <v>2.1671818901144692E-5</v>
      </c>
      <c r="N121" s="84">
        <f t="shared" si="2"/>
        <v>9.0968177830402482E-4</v>
      </c>
      <c r="O121" s="84">
        <f>L121/'סכום נכסי הקרן'!$C$42</f>
        <v>1.5431359782983219E-4</v>
      </c>
    </row>
    <row r="122" spans="2:15">
      <c r="B122" s="76" t="s">
        <v>1403</v>
      </c>
      <c r="C122" s="73" t="s">
        <v>1404</v>
      </c>
      <c r="D122" s="86" t="s">
        <v>115</v>
      </c>
      <c r="E122" s="86" t="s">
        <v>307</v>
      </c>
      <c r="F122" s="73" t="s">
        <v>1405</v>
      </c>
      <c r="G122" s="86" t="s">
        <v>123</v>
      </c>
      <c r="H122" s="86" t="s">
        <v>128</v>
      </c>
      <c r="I122" s="83">
        <v>313.50719100000003</v>
      </c>
      <c r="J122" s="85">
        <v>6020</v>
      </c>
      <c r="K122" s="73"/>
      <c r="L122" s="83">
        <v>18.873132898000001</v>
      </c>
      <c r="M122" s="84">
        <v>2.8778306831583851E-5</v>
      </c>
      <c r="N122" s="84">
        <f t="shared" si="2"/>
        <v>1.5135617208317412E-3</v>
      </c>
      <c r="O122" s="84">
        <f>L122/'סכום נכסי הקרן'!$C$42</f>
        <v>2.5675259222461734E-4</v>
      </c>
    </row>
    <row r="123" spans="2:15">
      <c r="B123" s="76" t="s">
        <v>1406</v>
      </c>
      <c r="C123" s="73" t="s">
        <v>1407</v>
      </c>
      <c r="D123" s="86" t="s">
        <v>115</v>
      </c>
      <c r="E123" s="86" t="s">
        <v>307</v>
      </c>
      <c r="F123" s="73" t="s">
        <v>1408</v>
      </c>
      <c r="G123" s="86" t="s">
        <v>1199</v>
      </c>
      <c r="H123" s="86" t="s">
        <v>128</v>
      </c>
      <c r="I123" s="83">
        <v>207.18357200000003</v>
      </c>
      <c r="J123" s="85">
        <v>8000</v>
      </c>
      <c r="K123" s="73"/>
      <c r="L123" s="83">
        <v>16.574685779000003</v>
      </c>
      <c r="M123" s="84">
        <v>1.9674162813187752E-5</v>
      </c>
      <c r="N123" s="84">
        <f t="shared" si="2"/>
        <v>1.3292339997545981E-3</v>
      </c>
      <c r="O123" s="84">
        <f>L123/'סכום נכסי הקרן'!$C$42</f>
        <v>2.2548421409768804E-4</v>
      </c>
    </row>
    <row r="124" spans="2:15">
      <c r="B124" s="76" t="s">
        <v>1409</v>
      </c>
      <c r="C124" s="73" t="s">
        <v>1410</v>
      </c>
      <c r="D124" s="86" t="s">
        <v>115</v>
      </c>
      <c r="E124" s="86" t="s">
        <v>307</v>
      </c>
      <c r="F124" s="73" t="s">
        <v>1411</v>
      </c>
      <c r="G124" s="86" t="s">
        <v>602</v>
      </c>
      <c r="H124" s="86" t="s">
        <v>128</v>
      </c>
      <c r="I124" s="83">
        <v>5.4257070000000009</v>
      </c>
      <c r="J124" s="85">
        <v>162</v>
      </c>
      <c r="K124" s="73"/>
      <c r="L124" s="83">
        <v>8.7896459999999999E-3</v>
      </c>
      <c r="M124" s="84">
        <v>7.9142666224984158E-7</v>
      </c>
      <c r="N124" s="84">
        <f t="shared" si="2"/>
        <v>7.0490001830441356E-7</v>
      </c>
      <c r="O124" s="84">
        <f>L124/'סכום נכסי הקרן'!$C$42</f>
        <v>1.1957550489542146E-7</v>
      </c>
    </row>
    <row r="125" spans="2:15">
      <c r="B125" s="76" t="s">
        <v>1412</v>
      </c>
      <c r="C125" s="73" t="s">
        <v>1413</v>
      </c>
      <c r="D125" s="86" t="s">
        <v>115</v>
      </c>
      <c r="E125" s="86" t="s">
        <v>307</v>
      </c>
      <c r="F125" s="73" t="s">
        <v>1414</v>
      </c>
      <c r="G125" s="86" t="s">
        <v>479</v>
      </c>
      <c r="H125" s="86" t="s">
        <v>128</v>
      </c>
      <c r="I125" s="83">
        <v>261.93877200000003</v>
      </c>
      <c r="J125" s="85">
        <v>450</v>
      </c>
      <c r="K125" s="73"/>
      <c r="L125" s="83">
        <v>1.1787244760000004</v>
      </c>
      <c r="M125" s="84">
        <v>1.9956672621799018E-5</v>
      </c>
      <c r="N125" s="84">
        <f t="shared" si="2"/>
        <v>9.4529734725182403E-5</v>
      </c>
      <c r="O125" s="84">
        <f>L125/'סכום נכסי הקרן'!$C$42</f>
        <v>1.6035523427256472E-5</v>
      </c>
    </row>
    <row r="126" spans="2:15">
      <c r="B126" s="76" t="s">
        <v>1415</v>
      </c>
      <c r="C126" s="73" t="s">
        <v>1416</v>
      </c>
      <c r="D126" s="86" t="s">
        <v>115</v>
      </c>
      <c r="E126" s="86" t="s">
        <v>307</v>
      </c>
      <c r="F126" s="73" t="s">
        <v>1417</v>
      </c>
      <c r="G126" s="86" t="s">
        <v>479</v>
      </c>
      <c r="H126" s="86" t="s">
        <v>128</v>
      </c>
      <c r="I126" s="83">
        <v>574.68353500000012</v>
      </c>
      <c r="J126" s="85">
        <v>2862</v>
      </c>
      <c r="K126" s="73"/>
      <c r="L126" s="83">
        <v>16.447442763000002</v>
      </c>
      <c r="M126" s="84">
        <v>2.233907311453424E-5</v>
      </c>
      <c r="N126" s="84">
        <f t="shared" si="2"/>
        <v>1.3190295382430072E-3</v>
      </c>
      <c r="O126" s="84">
        <f>L126/'סכום נכסי הקרן'!$C$42</f>
        <v>2.23753183305024E-4</v>
      </c>
    </row>
    <row r="127" spans="2:15">
      <c r="B127" s="76" t="s">
        <v>1418</v>
      </c>
      <c r="C127" s="73" t="s">
        <v>1419</v>
      </c>
      <c r="D127" s="86" t="s">
        <v>115</v>
      </c>
      <c r="E127" s="86" t="s">
        <v>307</v>
      </c>
      <c r="F127" s="73" t="s">
        <v>1420</v>
      </c>
      <c r="G127" s="86" t="s">
        <v>125</v>
      </c>
      <c r="H127" s="86" t="s">
        <v>128</v>
      </c>
      <c r="I127" s="83">
        <v>8022.6707270000015</v>
      </c>
      <c r="J127" s="85">
        <v>217.2</v>
      </c>
      <c r="K127" s="73"/>
      <c r="L127" s="83">
        <v>17.425240819000003</v>
      </c>
      <c r="M127" s="84">
        <v>3.4267343322201915E-5</v>
      </c>
      <c r="N127" s="84">
        <f t="shared" si="2"/>
        <v>1.3974456505156084E-3</v>
      </c>
      <c r="O127" s="84">
        <f>L127/'סכום נכסי הקרן'!$C$42</f>
        <v>2.3705527718138281E-4</v>
      </c>
    </row>
    <row r="128" spans="2:15">
      <c r="B128" s="76" t="s">
        <v>1421</v>
      </c>
      <c r="C128" s="73" t="s">
        <v>1422</v>
      </c>
      <c r="D128" s="86" t="s">
        <v>115</v>
      </c>
      <c r="E128" s="86" t="s">
        <v>307</v>
      </c>
      <c r="F128" s="73" t="s">
        <v>1423</v>
      </c>
      <c r="G128" s="86" t="s">
        <v>782</v>
      </c>
      <c r="H128" s="86" t="s">
        <v>128</v>
      </c>
      <c r="I128" s="83">
        <v>48.786210000000004</v>
      </c>
      <c r="J128" s="85">
        <v>24240</v>
      </c>
      <c r="K128" s="73"/>
      <c r="L128" s="83">
        <v>11.825777384</v>
      </c>
      <c r="M128" s="84">
        <v>2.1228064297443994E-5</v>
      </c>
      <c r="N128" s="84">
        <f t="shared" si="2"/>
        <v>9.4838753397412368E-4</v>
      </c>
      <c r="O128" s="84">
        <f>L128/'סכום נכסי הקרן'!$C$42</f>
        <v>1.6087943717786317E-4</v>
      </c>
    </row>
    <row r="129" spans="2:15">
      <c r="B129" s="76" t="s">
        <v>1424</v>
      </c>
      <c r="C129" s="73" t="s">
        <v>1425</v>
      </c>
      <c r="D129" s="86" t="s">
        <v>115</v>
      </c>
      <c r="E129" s="86" t="s">
        <v>307</v>
      </c>
      <c r="F129" s="73" t="s">
        <v>1426</v>
      </c>
      <c r="G129" s="86" t="s">
        <v>149</v>
      </c>
      <c r="H129" s="86" t="s">
        <v>128</v>
      </c>
      <c r="I129" s="83">
        <v>133.40478700000003</v>
      </c>
      <c r="J129" s="85">
        <v>2449</v>
      </c>
      <c r="K129" s="73"/>
      <c r="L129" s="83">
        <v>3.2670832340000007</v>
      </c>
      <c r="M129" s="84">
        <v>1.6174923826602312E-5</v>
      </c>
      <c r="N129" s="84">
        <f t="shared" si="2"/>
        <v>2.6200907652579444E-4</v>
      </c>
      <c r="O129" s="84">
        <f>L129/'סכום נכסי הקרן'!$C$42</f>
        <v>4.4445831748049516E-5</v>
      </c>
    </row>
    <row r="130" spans="2:15">
      <c r="B130" s="76" t="s">
        <v>1427</v>
      </c>
      <c r="C130" s="73" t="s">
        <v>1428</v>
      </c>
      <c r="D130" s="86" t="s">
        <v>115</v>
      </c>
      <c r="E130" s="86" t="s">
        <v>307</v>
      </c>
      <c r="F130" s="73" t="s">
        <v>1429</v>
      </c>
      <c r="G130" s="86" t="s">
        <v>479</v>
      </c>
      <c r="H130" s="86" t="s">
        <v>128</v>
      </c>
      <c r="I130" s="83">
        <v>2937.5117060000002</v>
      </c>
      <c r="J130" s="85">
        <v>655.7</v>
      </c>
      <c r="K130" s="73"/>
      <c r="L130" s="83">
        <v>19.261264255</v>
      </c>
      <c r="M130" s="84">
        <v>3.4607717005926389E-5</v>
      </c>
      <c r="N130" s="84">
        <f t="shared" si="2"/>
        <v>1.5446885489945382E-3</v>
      </c>
      <c r="O130" s="84">
        <f>L130/'סכום נכסי הקרן'!$C$42</f>
        <v>2.6203278245969848E-4</v>
      </c>
    </row>
    <row r="131" spans="2:15">
      <c r="B131" s="76" t="s">
        <v>1430</v>
      </c>
      <c r="C131" s="73" t="s">
        <v>1431</v>
      </c>
      <c r="D131" s="86" t="s">
        <v>115</v>
      </c>
      <c r="E131" s="86" t="s">
        <v>307</v>
      </c>
      <c r="F131" s="73" t="s">
        <v>1432</v>
      </c>
      <c r="G131" s="86" t="s">
        <v>363</v>
      </c>
      <c r="H131" s="86" t="s">
        <v>128</v>
      </c>
      <c r="I131" s="83">
        <v>3015.6555000000003</v>
      </c>
      <c r="J131" s="85">
        <v>1047</v>
      </c>
      <c r="K131" s="73"/>
      <c r="L131" s="83">
        <v>31.573913085000004</v>
      </c>
      <c r="M131" s="84">
        <v>4.856128019323672E-5</v>
      </c>
      <c r="N131" s="84">
        <f t="shared" si="2"/>
        <v>2.5321215338545448E-3</v>
      </c>
      <c r="O131" s="84">
        <f>L131/'סכום נכסי הקרן'!$C$42</f>
        <v>4.29535683082462E-4</v>
      </c>
    </row>
    <row r="132" spans="2:15">
      <c r="B132" s="76" t="s">
        <v>1433</v>
      </c>
      <c r="C132" s="73" t="s">
        <v>1434</v>
      </c>
      <c r="D132" s="86" t="s">
        <v>115</v>
      </c>
      <c r="E132" s="86" t="s">
        <v>307</v>
      </c>
      <c r="F132" s="73" t="s">
        <v>1435</v>
      </c>
      <c r="G132" s="86" t="s">
        <v>479</v>
      </c>
      <c r="H132" s="86" t="s">
        <v>128</v>
      </c>
      <c r="I132" s="83">
        <v>695.58471199999997</v>
      </c>
      <c r="J132" s="85">
        <v>1149</v>
      </c>
      <c r="K132" s="73"/>
      <c r="L132" s="83">
        <v>7.9922683360000013</v>
      </c>
      <c r="M132" s="84">
        <v>4.1869853404137236E-5</v>
      </c>
      <c r="N132" s="84">
        <f t="shared" si="2"/>
        <v>6.409530140736255E-4</v>
      </c>
      <c r="O132" s="84">
        <f>L132/'סכום נכסי הקרן'!$C$42</f>
        <v>1.0872787385713714E-4</v>
      </c>
    </row>
    <row r="133" spans="2:15">
      <c r="B133" s="76" t="s">
        <v>1436</v>
      </c>
      <c r="C133" s="73" t="s">
        <v>1437</v>
      </c>
      <c r="D133" s="86" t="s">
        <v>115</v>
      </c>
      <c r="E133" s="86" t="s">
        <v>307</v>
      </c>
      <c r="F133" s="73" t="s">
        <v>1438</v>
      </c>
      <c r="G133" s="86" t="s">
        <v>782</v>
      </c>
      <c r="H133" s="86" t="s">
        <v>128</v>
      </c>
      <c r="I133" s="83">
        <v>3595.1733080000004</v>
      </c>
      <c r="J133" s="85">
        <v>9.1</v>
      </c>
      <c r="K133" s="73"/>
      <c r="L133" s="83">
        <v>0.32716077000000005</v>
      </c>
      <c r="M133" s="84">
        <v>8.7313535402394541E-6</v>
      </c>
      <c r="N133" s="84">
        <f t="shared" si="2"/>
        <v>2.6237192346709533E-5</v>
      </c>
      <c r="O133" s="84">
        <f>L133/'סכום נכסי הקרן'!$C$42</f>
        <v>4.4507383180989155E-6</v>
      </c>
    </row>
    <row r="134" spans="2:15">
      <c r="B134" s="76" t="s">
        <v>1439</v>
      </c>
      <c r="C134" s="73" t="s">
        <v>1440</v>
      </c>
      <c r="D134" s="86" t="s">
        <v>115</v>
      </c>
      <c r="E134" s="86" t="s">
        <v>307</v>
      </c>
      <c r="F134" s="73" t="s">
        <v>852</v>
      </c>
      <c r="G134" s="86" t="s">
        <v>122</v>
      </c>
      <c r="H134" s="86" t="s">
        <v>128</v>
      </c>
      <c r="I134" s="83">
        <v>2355.9510580000006</v>
      </c>
      <c r="J134" s="85">
        <v>215.2</v>
      </c>
      <c r="K134" s="73"/>
      <c r="L134" s="83">
        <v>5.0700066750000001</v>
      </c>
      <c r="M134" s="84">
        <v>2.6622246721124234E-5</v>
      </c>
      <c r="N134" s="84">
        <f t="shared" si="2"/>
        <v>4.0659746683893743E-4</v>
      </c>
      <c r="O134" s="84">
        <f>L134/'סכום נכסי הקרן'!$C$42</f>
        <v>6.8973040323385261E-5</v>
      </c>
    </row>
    <row r="135" spans="2:15">
      <c r="B135" s="72"/>
      <c r="C135" s="73"/>
      <c r="D135" s="73"/>
      <c r="E135" s="73"/>
      <c r="F135" s="73"/>
      <c r="G135" s="73"/>
      <c r="H135" s="73"/>
      <c r="I135" s="83"/>
      <c r="J135" s="85"/>
      <c r="K135" s="73"/>
      <c r="L135" s="73"/>
      <c r="M135" s="73"/>
      <c r="N135" s="84"/>
      <c r="O135" s="73"/>
    </row>
    <row r="136" spans="2:15">
      <c r="B136" s="70" t="s">
        <v>192</v>
      </c>
      <c r="C136" s="71"/>
      <c r="D136" s="71"/>
      <c r="E136" s="71"/>
      <c r="F136" s="71"/>
      <c r="G136" s="71"/>
      <c r="H136" s="71"/>
      <c r="I136" s="80"/>
      <c r="J136" s="82"/>
      <c r="K136" s="80">
        <f>K137+K165</f>
        <v>0.73054487000000012</v>
      </c>
      <c r="L136" s="80">
        <f>L137+L165</f>
        <v>5366.306920174</v>
      </c>
      <c r="M136" s="71"/>
      <c r="N136" s="81">
        <f t="shared" ref="N136:N163" si="3">L136/$L$11</f>
        <v>0.43035974898849777</v>
      </c>
      <c r="O136" s="81">
        <f>L136/'סכום נכסי הקרן'!$C$42</f>
        <v>7.3003947986483214E-2</v>
      </c>
    </row>
    <row r="137" spans="2:15">
      <c r="B137" s="89" t="s">
        <v>64</v>
      </c>
      <c r="C137" s="71"/>
      <c r="D137" s="71"/>
      <c r="E137" s="71"/>
      <c r="F137" s="71"/>
      <c r="G137" s="71"/>
      <c r="H137" s="71"/>
      <c r="I137" s="80"/>
      <c r="J137" s="82"/>
      <c r="K137" s="80">
        <f>SUM(K138:K163)</f>
        <v>0</v>
      </c>
      <c r="L137" s="80">
        <f>SUM(L138:L163)</f>
        <v>1529.3623950550002</v>
      </c>
      <c r="M137" s="71"/>
      <c r="N137" s="81">
        <f t="shared" si="3"/>
        <v>0.12264971538880536</v>
      </c>
      <c r="O137" s="81">
        <f>L137/'סכום נכסי הקרן'!$C$42</f>
        <v>2.0805647981360417E-2</v>
      </c>
    </row>
    <row r="138" spans="2:15">
      <c r="B138" s="76" t="s">
        <v>1441</v>
      </c>
      <c r="C138" s="73" t="s">
        <v>1442</v>
      </c>
      <c r="D138" s="86" t="s">
        <v>1443</v>
      </c>
      <c r="E138" s="86" t="s">
        <v>864</v>
      </c>
      <c r="F138" s="73" t="s">
        <v>1219</v>
      </c>
      <c r="G138" s="86" t="s">
        <v>153</v>
      </c>
      <c r="H138" s="86" t="s">
        <v>127</v>
      </c>
      <c r="I138" s="83">
        <v>715.03781800000013</v>
      </c>
      <c r="J138" s="85">
        <v>910</v>
      </c>
      <c r="K138" s="73"/>
      <c r="L138" s="83">
        <v>22.390050705000004</v>
      </c>
      <c r="M138" s="84">
        <v>2.0367034948695593E-5</v>
      </c>
      <c r="N138" s="84">
        <f t="shared" si="3"/>
        <v>1.7956066890283465E-3</v>
      </c>
      <c r="O138" s="84">
        <f>L138/'סכום נכסי הקרן'!$C$42</f>
        <v>3.0459720649551333E-4</v>
      </c>
    </row>
    <row r="139" spans="2:15">
      <c r="B139" s="76" t="s">
        <v>1444</v>
      </c>
      <c r="C139" s="73" t="s">
        <v>1445</v>
      </c>
      <c r="D139" s="86" t="s">
        <v>1446</v>
      </c>
      <c r="E139" s="86" t="s">
        <v>864</v>
      </c>
      <c r="F139" s="73" t="s">
        <v>1447</v>
      </c>
      <c r="G139" s="86" t="s">
        <v>1448</v>
      </c>
      <c r="H139" s="86" t="s">
        <v>127</v>
      </c>
      <c r="I139" s="83">
        <v>65.386506999999995</v>
      </c>
      <c r="J139" s="85">
        <v>3146</v>
      </c>
      <c r="K139" s="73"/>
      <c r="L139" s="83">
        <v>7.0783417650000011</v>
      </c>
      <c r="M139" s="84">
        <v>2.0004974434241093E-6</v>
      </c>
      <c r="N139" s="84">
        <f t="shared" si="3"/>
        <v>5.6765917987065644E-4</v>
      </c>
      <c r="O139" s="84">
        <f>L139/'סכום נכסי הקרן'!$C$42</f>
        <v>9.6294696097228927E-5</v>
      </c>
    </row>
    <row r="140" spans="2:15">
      <c r="B140" s="76" t="s">
        <v>1449</v>
      </c>
      <c r="C140" s="73" t="s">
        <v>1450</v>
      </c>
      <c r="D140" s="86" t="s">
        <v>1443</v>
      </c>
      <c r="E140" s="86" t="s">
        <v>864</v>
      </c>
      <c r="F140" s="73" t="s">
        <v>1451</v>
      </c>
      <c r="G140" s="86" t="s">
        <v>955</v>
      </c>
      <c r="H140" s="86" t="s">
        <v>127</v>
      </c>
      <c r="I140" s="83">
        <v>404.12515500000006</v>
      </c>
      <c r="J140" s="85">
        <v>980</v>
      </c>
      <c r="K140" s="73"/>
      <c r="L140" s="83">
        <v>13.627827662000001</v>
      </c>
      <c r="M140" s="84">
        <v>1.174744384731262E-5</v>
      </c>
      <c r="N140" s="84">
        <f t="shared" si="3"/>
        <v>1.0929058995542249E-3</v>
      </c>
      <c r="O140" s="84">
        <f>L140/'סכום נכסי הקרן'!$C$42</f>
        <v>1.8539476712844193E-4</v>
      </c>
    </row>
    <row r="141" spans="2:15">
      <c r="B141" s="76" t="s">
        <v>1452</v>
      </c>
      <c r="C141" s="73" t="s">
        <v>1453</v>
      </c>
      <c r="D141" s="86" t="s">
        <v>1443</v>
      </c>
      <c r="E141" s="86" t="s">
        <v>864</v>
      </c>
      <c r="F141" s="73" t="s">
        <v>1305</v>
      </c>
      <c r="G141" s="86" t="s">
        <v>1154</v>
      </c>
      <c r="H141" s="86" t="s">
        <v>127</v>
      </c>
      <c r="I141" s="83">
        <v>491.19883700000014</v>
      </c>
      <c r="J141" s="85">
        <v>1538</v>
      </c>
      <c r="K141" s="73"/>
      <c r="L141" s="83">
        <v>25.995509772000005</v>
      </c>
      <c r="M141" s="84">
        <v>1.254677976505129E-5</v>
      </c>
      <c r="N141" s="84">
        <f t="shared" si="3"/>
        <v>2.0847523681972362E-3</v>
      </c>
      <c r="O141" s="84">
        <f>L141/'סכום נכסי הקרן'!$C$42</f>
        <v>3.5364634775971219E-4</v>
      </c>
    </row>
    <row r="142" spans="2:15">
      <c r="B142" s="76" t="s">
        <v>1454</v>
      </c>
      <c r="C142" s="73" t="s">
        <v>1455</v>
      </c>
      <c r="D142" s="86" t="s">
        <v>1443</v>
      </c>
      <c r="E142" s="86" t="s">
        <v>864</v>
      </c>
      <c r="F142" s="73" t="s">
        <v>1456</v>
      </c>
      <c r="G142" s="86" t="s">
        <v>884</v>
      </c>
      <c r="H142" s="86" t="s">
        <v>127</v>
      </c>
      <c r="I142" s="83">
        <v>109.86174900000002</v>
      </c>
      <c r="J142" s="85">
        <v>12034</v>
      </c>
      <c r="K142" s="73"/>
      <c r="L142" s="83">
        <v>45.492645050000007</v>
      </c>
      <c r="M142" s="84">
        <v>7.8360682530793214E-7</v>
      </c>
      <c r="N142" s="84">
        <f t="shared" si="3"/>
        <v>3.648356979161754E-3</v>
      </c>
      <c r="O142" s="84">
        <f>L142/'סכום נכסי הקרן'!$C$42</f>
        <v>6.1888795076410887E-4</v>
      </c>
    </row>
    <row r="143" spans="2:15">
      <c r="B143" s="76" t="s">
        <v>1457</v>
      </c>
      <c r="C143" s="73" t="s">
        <v>1458</v>
      </c>
      <c r="D143" s="86" t="s">
        <v>1443</v>
      </c>
      <c r="E143" s="86" t="s">
        <v>864</v>
      </c>
      <c r="F143" s="73" t="s">
        <v>883</v>
      </c>
      <c r="G143" s="86" t="s">
        <v>884</v>
      </c>
      <c r="H143" s="86" t="s">
        <v>127</v>
      </c>
      <c r="I143" s="83">
        <v>152.55669</v>
      </c>
      <c r="J143" s="85">
        <v>10342</v>
      </c>
      <c r="K143" s="73"/>
      <c r="L143" s="83">
        <v>54.29007771900001</v>
      </c>
      <c r="M143" s="84">
        <v>3.938841040071787E-6</v>
      </c>
      <c r="N143" s="84">
        <f t="shared" si="3"/>
        <v>4.3538814621056571E-3</v>
      </c>
      <c r="O143" s="84">
        <f>L143/'סכום נכסי הקרן'!$C$42</f>
        <v>7.3856938653287028E-4</v>
      </c>
    </row>
    <row r="144" spans="2:15">
      <c r="B144" s="76" t="s">
        <v>1459</v>
      </c>
      <c r="C144" s="73" t="s">
        <v>1460</v>
      </c>
      <c r="D144" s="86" t="s">
        <v>1443</v>
      </c>
      <c r="E144" s="86" t="s">
        <v>864</v>
      </c>
      <c r="F144" s="73" t="s">
        <v>1128</v>
      </c>
      <c r="G144" s="86" t="s">
        <v>702</v>
      </c>
      <c r="H144" s="86" t="s">
        <v>127</v>
      </c>
      <c r="I144" s="83">
        <v>2.4834810000000003</v>
      </c>
      <c r="J144" s="85">
        <v>12030</v>
      </c>
      <c r="K144" s="73"/>
      <c r="L144" s="83">
        <v>1.0280426720000002</v>
      </c>
      <c r="M144" s="84">
        <v>5.6189475937213022E-8</v>
      </c>
      <c r="N144" s="84">
        <f t="shared" si="3"/>
        <v>8.2445561324144149E-5</v>
      </c>
      <c r="O144" s="84">
        <f>L144/'סכום נכסי הקרן'!$C$42</f>
        <v>1.3985628267445376E-5</v>
      </c>
    </row>
    <row r="145" spans="2:15">
      <c r="B145" s="76" t="s">
        <v>1463</v>
      </c>
      <c r="C145" s="73" t="s">
        <v>1464</v>
      </c>
      <c r="D145" s="86" t="s">
        <v>1446</v>
      </c>
      <c r="E145" s="86" t="s">
        <v>864</v>
      </c>
      <c r="F145" s="73" t="s">
        <v>1465</v>
      </c>
      <c r="G145" s="86" t="s">
        <v>906</v>
      </c>
      <c r="H145" s="86" t="s">
        <v>127</v>
      </c>
      <c r="I145" s="83">
        <v>151.68853600000003</v>
      </c>
      <c r="J145" s="85">
        <v>13898</v>
      </c>
      <c r="K145" s="73"/>
      <c r="L145" s="83">
        <v>72.54203587100001</v>
      </c>
      <c r="M145" s="84">
        <v>4.3194894860321738E-6</v>
      </c>
      <c r="N145" s="84">
        <f t="shared" si="3"/>
        <v>5.8176270595320144E-3</v>
      </c>
      <c r="O145" s="84">
        <f>L145/'סכום נכסי הקרן'!$C$42</f>
        <v>9.868714354840458E-4</v>
      </c>
    </row>
    <row r="146" spans="2:15">
      <c r="B146" s="76" t="s">
        <v>1468</v>
      </c>
      <c r="C146" s="73" t="s">
        <v>1469</v>
      </c>
      <c r="D146" s="86" t="s">
        <v>1443</v>
      </c>
      <c r="E146" s="86" t="s">
        <v>864</v>
      </c>
      <c r="F146" s="73" t="s">
        <v>1470</v>
      </c>
      <c r="G146" s="86" t="s">
        <v>946</v>
      </c>
      <c r="H146" s="86" t="s">
        <v>127</v>
      </c>
      <c r="I146" s="83">
        <v>69.591395000000006</v>
      </c>
      <c r="J146" s="85">
        <v>1392</v>
      </c>
      <c r="K146" s="73"/>
      <c r="L146" s="83">
        <v>3.3333387420000005</v>
      </c>
      <c r="M146" s="84">
        <v>3.3436012039605818E-6</v>
      </c>
      <c r="N146" s="84">
        <f t="shared" si="3"/>
        <v>2.6732254521406336E-4</v>
      </c>
      <c r="O146" s="84">
        <f>L146/'סכום נכסי הקרן'!$C$42</f>
        <v>4.5347180428212814E-5</v>
      </c>
    </row>
    <row r="147" spans="2:15">
      <c r="B147" s="76" t="s">
        <v>1471</v>
      </c>
      <c r="C147" s="73" t="s">
        <v>1472</v>
      </c>
      <c r="D147" s="86" t="s">
        <v>1443</v>
      </c>
      <c r="E147" s="86" t="s">
        <v>864</v>
      </c>
      <c r="F147" s="73" t="s">
        <v>1473</v>
      </c>
      <c r="G147" s="86" t="s">
        <v>884</v>
      </c>
      <c r="H147" s="86" t="s">
        <v>127</v>
      </c>
      <c r="I147" s="83">
        <v>7.0956600000000005</v>
      </c>
      <c r="J147" s="85">
        <v>8465</v>
      </c>
      <c r="K147" s="73"/>
      <c r="L147" s="83">
        <v>2.0668284570000006</v>
      </c>
      <c r="M147" s="84">
        <v>7.8482779089801025E-8</v>
      </c>
      <c r="N147" s="84">
        <f t="shared" si="3"/>
        <v>1.6575268414352332E-4</v>
      </c>
      <c r="O147" s="84">
        <f>L147/'סכום נכסי הקרן'!$C$42</f>
        <v>2.8117407262818086E-5</v>
      </c>
    </row>
    <row r="148" spans="2:15">
      <c r="B148" s="76" t="s">
        <v>1474</v>
      </c>
      <c r="C148" s="73" t="s">
        <v>1475</v>
      </c>
      <c r="D148" s="86" t="s">
        <v>1443</v>
      </c>
      <c r="E148" s="86" t="s">
        <v>864</v>
      </c>
      <c r="F148" s="73" t="s">
        <v>1301</v>
      </c>
      <c r="G148" s="86" t="s">
        <v>1302</v>
      </c>
      <c r="H148" s="86" t="s">
        <v>127</v>
      </c>
      <c r="I148" s="83">
        <v>163.79408700000002</v>
      </c>
      <c r="J148" s="85">
        <v>836</v>
      </c>
      <c r="K148" s="73"/>
      <c r="L148" s="83">
        <v>4.7118251840000012</v>
      </c>
      <c r="M148" s="84">
        <v>3.6791316387812268E-6</v>
      </c>
      <c r="N148" s="84">
        <f t="shared" si="3"/>
        <v>3.7787251710123452E-4</v>
      </c>
      <c r="O148" s="84">
        <f>L148/'סכום נכסי הקרן'!$C$42</f>
        <v>6.4100292020379692E-5</v>
      </c>
    </row>
    <row r="149" spans="2:15">
      <c r="B149" s="76" t="s">
        <v>1476</v>
      </c>
      <c r="C149" s="73" t="s">
        <v>1477</v>
      </c>
      <c r="D149" s="86" t="s">
        <v>1443</v>
      </c>
      <c r="E149" s="86" t="s">
        <v>864</v>
      </c>
      <c r="F149" s="73" t="s">
        <v>1478</v>
      </c>
      <c r="G149" s="86" t="s">
        <v>955</v>
      </c>
      <c r="H149" s="86" t="s">
        <v>127</v>
      </c>
      <c r="I149" s="83">
        <v>558.52813600000013</v>
      </c>
      <c r="J149" s="85">
        <v>6487</v>
      </c>
      <c r="K149" s="73"/>
      <c r="L149" s="83">
        <v>124.67334915100002</v>
      </c>
      <c r="M149" s="84">
        <v>1.240628172702291E-5</v>
      </c>
      <c r="N149" s="84">
        <f t="shared" si="3"/>
        <v>9.9983828812460086E-3</v>
      </c>
      <c r="O149" s="84">
        <f>L149/'סכום נכסי הקרן'!$C$42</f>
        <v>1.6960727055144191E-3</v>
      </c>
    </row>
    <row r="150" spans="2:15">
      <c r="B150" s="76" t="s">
        <v>1481</v>
      </c>
      <c r="C150" s="73" t="s">
        <v>1482</v>
      </c>
      <c r="D150" s="86" t="s">
        <v>1443</v>
      </c>
      <c r="E150" s="86" t="s">
        <v>864</v>
      </c>
      <c r="F150" s="73" t="s">
        <v>1483</v>
      </c>
      <c r="G150" s="86" t="s">
        <v>918</v>
      </c>
      <c r="H150" s="86" t="s">
        <v>127</v>
      </c>
      <c r="I150" s="83">
        <v>677.32048300000008</v>
      </c>
      <c r="J150" s="85">
        <v>376</v>
      </c>
      <c r="K150" s="73"/>
      <c r="L150" s="83">
        <v>8.7632807790000005</v>
      </c>
      <c r="M150" s="84">
        <v>2.4891304873506167E-5</v>
      </c>
      <c r="N150" s="84">
        <f t="shared" si="3"/>
        <v>7.0278561634038686E-4</v>
      </c>
      <c r="O150" s="84">
        <f>L150/'סכום נכסי הקרן'!$C$42</f>
        <v>1.1921682894729405E-4</v>
      </c>
    </row>
    <row r="151" spans="2:15">
      <c r="B151" s="76" t="s">
        <v>1484</v>
      </c>
      <c r="C151" s="73" t="s">
        <v>1485</v>
      </c>
      <c r="D151" s="86" t="s">
        <v>1443</v>
      </c>
      <c r="E151" s="86" t="s">
        <v>864</v>
      </c>
      <c r="F151" s="73" t="s">
        <v>887</v>
      </c>
      <c r="G151" s="86" t="s">
        <v>153</v>
      </c>
      <c r="H151" s="86" t="s">
        <v>127</v>
      </c>
      <c r="I151" s="83">
        <v>469.36726600000003</v>
      </c>
      <c r="J151" s="85">
        <v>22703</v>
      </c>
      <c r="K151" s="73"/>
      <c r="L151" s="83">
        <v>366.67450944200004</v>
      </c>
      <c r="M151" s="84">
        <v>7.4820671482495356E-6</v>
      </c>
      <c r="N151" s="84">
        <f t="shared" si="3"/>
        <v>2.9406061224471119E-2</v>
      </c>
      <c r="O151" s="84">
        <f>L151/'סכום נכסי הקרן'!$C$42</f>
        <v>4.9882884474310041E-3</v>
      </c>
    </row>
    <row r="152" spans="2:15">
      <c r="B152" s="76" t="s">
        <v>1486</v>
      </c>
      <c r="C152" s="73" t="s">
        <v>1487</v>
      </c>
      <c r="D152" s="86" t="s">
        <v>1443</v>
      </c>
      <c r="E152" s="86" t="s">
        <v>864</v>
      </c>
      <c r="F152" s="73" t="s">
        <v>1175</v>
      </c>
      <c r="G152" s="86" t="s">
        <v>1154</v>
      </c>
      <c r="H152" s="86" t="s">
        <v>127</v>
      </c>
      <c r="I152" s="83">
        <v>375.719809</v>
      </c>
      <c r="J152" s="85">
        <v>5214</v>
      </c>
      <c r="K152" s="73"/>
      <c r="L152" s="83">
        <v>67.409296157000014</v>
      </c>
      <c r="M152" s="84">
        <v>1.3374824155431683E-5</v>
      </c>
      <c r="N152" s="84">
        <f t="shared" si="3"/>
        <v>5.405998614159995E-3</v>
      </c>
      <c r="O152" s="84">
        <f>L152/'סכום נכסי הקרן'!$C$42</f>
        <v>9.1704496661393071E-4</v>
      </c>
    </row>
    <row r="153" spans="2:15">
      <c r="B153" s="76" t="s">
        <v>1490</v>
      </c>
      <c r="C153" s="73" t="s">
        <v>1491</v>
      </c>
      <c r="D153" s="86" t="s">
        <v>1443</v>
      </c>
      <c r="E153" s="86" t="s">
        <v>864</v>
      </c>
      <c r="F153" s="73" t="s">
        <v>769</v>
      </c>
      <c r="G153" s="86" t="s">
        <v>152</v>
      </c>
      <c r="H153" s="86" t="s">
        <v>127</v>
      </c>
      <c r="I153" s="83">
        <v>26.238686000000008</v>
      </c>
      <c r="J153" s="85">
        <v>391</v>
      </c>
      <c r="K153" s="73"/>
      <c r="L153" s="83">
        <v>0.35302342200000003</v>
      </c>
      <c r="M153" s="84">
        <v>1.4291131073037469E-7</v>
      </c>
      <c r="N153" s="84">
        <f t="shared" si="3"/>
        <v>2.8311289968866407E-5</v>
      </c>
      <c r="O153" s="84">
        <f>L153/'סכום נכסי הקרן'!$C$42</f>
        <v>4.8025772511838859E-6</v>
      </c>
    </row>
    <row r="154" spans="2:15">
      <c r="B154" s="76" t="s">
        <v>1494</v>
      </c>
      <c r="C154" s="73" t="s">
        <v>1495</v>
      </c>
      <c r="D154" s="86" t="s">
        <v>1443</v>
      </c>
      <c r="E154" s="86" t="s">
        <v>864</v>
      </c>
      <c r="F154" s="73" t="s">
        <v>1496</v>
      </c>
      <c r="G154" s="86" t="s">
        <v>918</v>
      </c>
      <c r="H154" s="86" t="s">
        <v>127</v>
      </c>
      <c r="I154" s="83">
        <v>315.87696400000004</v>
      </c>
      <c r="J154" s="85">
        <v>1022</v>
      </c>
      <c r="K154" s="73"/>
      <c r="L154" s="83">
        <v>11.108451513000002</v>
      </c>
      <c r="M154" s="84">
        <v>8.443965338990856E-6</v>
      </c>
      <c r="N154" s="84">
        <f t="shared" si="3"/>
        <v>8.9086041404254411E-4</v>
      </c>
      <c r="O154" s="84">
        <f>L154/'סכום נכסי הקרן'!$C$42</f>
        <v>1.5112084130274229E-4</v>
      </c>
    </row>
    <row r="155" spans="2:15">
      <c r="B155" s="76" t="s">
        <v>1497</v>
      </c>
      <c r="C155" s="73" t="s">
        <v>1498</v>
      </c>
      <c r="D155" s="86" t="s">
        <v>1443</v>
      </c>
      <c r="E155" s="86" t="s">
        <v>864</v>
      </c>
      <c r="F155" s="73" t="s">
        <v>1499</v>
      </c>
      <c r="G155" s="86" t="s">
        <v>153</v>
      </c>
      <c r="H155" s="86" t="s">
        <v>127</v>
      </c>
      <c r="I155" s="83">
        <v>118.19418300000001</v>
      </c>
      <c r="J155" s="85">
        <v>3058</v>
      </c>
      <c r="K155" s="73"/>
      <c r="L155" s="83">
        <v>12.437075046000002</v>
      </c>
      <c r="M155" s="84">
        <v>2.3563491863496634E-6</v>
      </c>
      <c r="N155" s="84">
        <f t="shared" si="3"/>
        <v>9.9741154849453161E-4</v>
      </c>
      <c r="O155" s="84">
        <f>L155/'סכום נכסי הקרן'!$C$42</f>
        <v>1.6919561129625666E-4</v>
      </c>
    </row>
    <row r="156" spans="2:15">
      <c r="B156" s="76" t="s">
        <v>1500</v>
      </c>
      <c r="C156" s="73" t="s">
        <v>1501</v>
      </c>
      <c r="D156" s="86" t="s">
        <v>1443</v>
      </c>
      <c r="E156" s="86" t="s">
        <v>864</v>
      </c>
      <c r="F156" s="73" t="s">
        <v>1502</v>
      </c>
      <c r="G156" s="86" t="s">
        <v>918</v>
      </c>
      <c r="H156" s="86" t="s">
        <v>127</v>
      </c>
      <c r="I156" s="83">
        <v>439.44699600000007</v>
      </c>
      <c r="J156" s="85">
        <v>724</v>
      </c>
      <c r="K156" s="73"/>
      <c r="L156" s="83">
        <v>10.947872701</v>
      </c>
      <c r="M156" s="84">
        <v>1.9108926801939112E-5</v>
      </c>
      <c r="N156" s="84">
        <f t="shared" si="3"/>
        <v>8.7798253391880503E-4</v>
      </c>
      <c r="O156" s="84">
        <f>L156/'סכום נכסי הקרן'!$C$42</f>
        <v>1.4893630593915572E-4</v>
      </c>
    </row>
    <row r="157" spans="2:15">
      <c r="B157" s="76" t="s">
        <v>1503</v>
      </c>
      <c r="C157" s="73" t="s">
        <v>1504</v>
      </c>
      <c r="D157" s="86" t="s">
        <v>1443</v>
      </c>
      <c r="E157" s="86" t="s">
        <v>864</v>
      </c>
      <c r="F157" s="73" t="s">
        <v>1505</v>
      </c>
      <c r="G157" s="86" t="s">
        <v>969</v>
      </c>
      <c r="H157" s="86" t="s">
        <v>127</v>
      </c>
      <c r="I157" s="83">
        <v>351.44129900000007</v>
      </c>
      <c r="J157" s="85">
        <v>23835</v>
      </c>
      <c r="K157" s="73"/>
      <c r="L157" s="83">
        <v>288.23892161000009</v>
      </c>
      <c r="M157" s="84">
        <v>7.0122003334972928E-6</v>
      </c>
      <c r="N157" s="84">
        <f t="shared" si="3"/>
        <v>2.3115791138679929E-2</v>
      </c>
      <c r="O157" s="84">
        <f>L157/'סכום נכסי הקרן'!$C$42</f>
        <v>3.9212403528000525E-3</v>
      </c>
    </row>
    <row r="158" spans="2:15">
      <c r="B158" s="76" t="s">
        <v>1506</v>
      </c>
      <c r="C158" s="73" t="s">
        <v>1507</v>
      </c>
      <c r="D158" s="86" t="s">
        <v>1443</v>
      </c>
      <c r="E158" s="86" t="s">
        <v>864</v>
      </c>
      <c r="F158" s="73" t="s">
        <v>878</v>
      </c>
      <c r="G158" s="86" t="s">
        <v>879</v>
      </c>
      <c r="H158" s="86" t="s">
        <v>127</v>
      </c>
      <c r="I158" s="83">
        <v>6195.5045720000007</v>
      </c>
      <c r="J158" s="85">
        <v>901</v>
      </c>
      <c r="K158" s="73"/>
      <c r="L158" s="83">
        <v>192.08176841600005</v>
      </c>
      <c r="M158" s="84">
        <v>5.6563615631873317E-6</v>
      </c>
      <c r="N158" s="84">
        <f t="shared" si="3"/>
        <v>1.5404311171619717E-2</v>
      </c>
      <c r="O158" s="84">
        <f>L158/'סכום נכסי הקרן'!$C$42</f>
        <v>2.6131057427737844E-3</v>
      </c>
    </row>
    <row r="159" spans="2:15">
      <c r="B159" s="76" t="s">
        <v>1508</v>
      </c>
      <c r="C159" s="73" t="s">
        <v>1509</v>
      </c>
      <c r="D159" s="86" t="s">
        <v>1443</v>
      </c>
      <c r="E159" s="86" t="s">
        <v>864</v>
      </c>
      <c r="F159" s="73" t="s">
        <v>1153</v>
      </c>
      <c r="G159" s="86" t="s">
        <v>1154</v>
      </c>
      <c r="H159" s="86" t="s">
        <v>127</v>
      </c>
      <c r="I159" s="83">
        <v>619.70265900000015</v>
      </c>
      <c r="J159" s="85">
        <v>1822</v>
      </c>
      <c r="K159" s="73"/>
      <c r="L159" s="83">
        <v>38.852270610000005</v>
      </c>
      <c r="M159" s="84">
        <v>5.7774443183362839E-6</v>
      </c>
      <c r="N159" s="84">
        <f t="shared" si="3"/>
        <v>3.1158213043115768E-3</v>
      </c>
      <c r="O159" s="84">
        <f>L159/'סכום נכסי הקרן'!$C$42</f>
        <v>5.2855141999169197E-4</v>
      </c>
    </row>
    <row r="160" spans="2:15">
      <c r="B160" s="76" t="s">
        <v>1510</v>
      </c>
      <c r="C160" s="73" t="s">
        <v>1511</v>
      </c>
      <c r="D160" s="86" t="s">
        <v>1446</v>
      </c>
      <c r="E160" s="86" t="s">
        <v>864</v>
      </c>
      <c r="F160" s="73" t="s">
        <v>1512</v>
      </c>
      <c r="G160" s="86" t="s">
        <v>884</v>
      </c>
      <c r="H160" s="86" t="s">
        <v>127</v>
      </c>
      <c r="I160" s="83">
        <v>203.66034300000004</v>
      </c>
      <c r="J160" s="85">
        <v>825</v>
      </c>
      <c r="K160" s="73"/>
      <c r="L160" s="83">
        <v>5.7815607270000013</v>
      </c>
      <c r="M160" s="84">
        <v>5.7024715157603528E-6</v>
      </c>
      <c r="N160" s="84">
        <f t="shared" si="3"/>
        <v>4.6366170631790854E-4</v>
      </c>
      <c r="O160" s="84">
        <f>L160/'סכום נכסי הקרן'!$C$42</f>
        <v>7.8653115610636089E-5</v>
      </c>
    </row>
    <row r="161" spans="2:15">
      <c r="B161" s="76" t="s">
        <v>1513</v>
      </c>
      <c r="C161" s="73" t="s">
        <v>1514</v>
      </c>
      <c r="D161" s="86" t="s">
        <v>1443</v>
      </c>
      <c r="E161" s="86" t="s">
        <v>864</v>
      </c>
      <c r="F161" s="73" t="s">
        <v>1515</v>
      </c>
      <c r="G161" s="86" t="s">
        <v>918</v>
      </c>
      <c r="H161" s="86" t="s">
        <v>127</v>
      </c>
      <c r="I161" s="83">
        <v>261.93699800000007</v>
      </c>
      <c r="J161" s="85">
        <v>1929</v>
      </c>
      <c r="K161" s="73"/>
      <c r="L161" s="83">
        <v>17.386563334000002</v>
      </c>
      <c r="M161" s="84">
        <v>1.1893361267962902E-5</v>
      </c>
      <c r="N161" s="84">
        <f t="shared" si="3"/>
        <v>1.394343846428792E-3</v>
      </c>
      <c r="O161" s="84">
        <f>L161/'סכום נכסי הקרן'!$C$42</f>
        <v>2.3652910356791076E-4</v>
      </c>
    </row>
    <row r="162" spans="2:15">
      <c r="B162" s="76" t="s">
        <v>1516</v>
      </c>
      <c r="C162" s="73" t="s">
        <v>1517</v>
      </c>
      <c r="D162" s="86" t="s">
        <v>1443</v>
      </c>
      <c r="E162" s="86" t="s">
        <v>864</v>
      </c>
      <c r="F162" s="73" t="s">
        <v>1518</v>
      </c>
      <c r="G162" s="86" t="s">
        <v>884</v>
      </c>
      <c r="H162" s="86" t="s">
        <v>127</v>
      </c>
      <c r="I162" s="83">
        <v>374.296065</v>
      </c>
      <c r="J162" s="85">
        <v>4818</v>
      </c>
      <c r="K162" s="73"/>
      <c r="L162" s="83">
        <v>62.053563961000009</v>
      </c>
      <c r="M162" s="84">
        <v>5.7231662827558575E-6</v>
      </c>
      <c r="N162" s="84">
        <f t="shared" si="3"/>
        <v>4.9764869224497785E-3</v>
      </c>
      <c r="O162" s="84">
        <f>L162/'סכום נכסי הקרן'!$C$42</f>
        <v>8.4418487857154938E-4</v>
      </c>
    </row>
    <row r="163" spans="2:15">
      <c r="B163" s="76" t="s">
        <v>1519</v>
      </c>
      <c r="C163" s="73" t="s">
        <v>1520</v>
      </c>
      <c r="D163" s="86" t="s">
        <v>1443</v>
      </c>
      <c r="E163" s="86" t="s">
        <v>864</v>
      </c>
      <c r="F163" s="73" t="s">
        <v>1521</v>
      </c>
      <c r="G163" s="86" t="s">
        <v>884</v>
      </c>
      <c r="H163" s="86" t="s">
        <v>127</v>
      </c>
      <c r="I163" s="83">
        <v>79.873716000000016</v>
      </c>
      <c r="J163" s="85">
        <v>25485</v>
      </c>
      <c r="K163" s="73"/>
      <c r="L163" s="83">
        <v>70.044364587000018</v>
      </c>
      <c r="M163" s="84">
        <v>1.4491639536702051E-6</v>
      </c>
      <c r="N163" s="84">
        <f t="shared" si="3"/>
        <v>5.6173222311225422E-3</v>
      </c>
      <c r="O163" s="84">
        <f>L163/'סכום נכסי הקרן'!$C$42</f>
        <v>9.5289278550802917E-4</v>
      </c>
    </row>
    <row r="164" spans="2:15">
      <c r="B164" s="72"/>
      <c r="C164" s="73"/>
      <c r="D164" s="73"/>
      <c r="E164" s="73"/>
      <c r="F164" s="73"/>
      <c r="G164" s="73"/>
      <c r="H164" s="73"/>
      <c r="I164" s="83"/>
      <c r="J164" s="85"/>
      <c r="K164" s="73"/>
      <c r="L164" s="73"/>
      <c r="M164" s="73"/>
      <c r="N164" s="84"/>
      <c r="O164" s="73"/>
    </row>
    <row r="165" spans="2:15">
      <c r="B165" s="89" t="s">
        <v>63</v>
      </c>
      <c r="C165" s="71"/>
      <c r="D165" s="71"/>
      <c r="E165" s="71"/>
      <c r="F165" s="71"/>
      <c r="G165" s="71"/>
      <c r="H165" s="71"/>
      <c r="I165" s="80"/>
      <c r="J165" s="82"/>
      <c r="K165" s="80">
        <f>SUM(K166:K259)</f>
        <v>0.73054487000000012</v>
      </c>
      <c r="L165" s="80">
        <f>SUM(L166:L259)</f>
        <v>3836.944525119</v>
      </c>
      <c r="M165" s="71"/>
      <c r="N165" s="81">
        <f t="shared" ref="N165:N232" si="4">L165/$L$11</f>
        <v>0.30771003359969246</v>
      </c>
      <c r="O165" s="81">
        <f>L165/'סכום נכסי הקרן'!$C$42</f>
        <v>5.2198300005122794E-2</v>
      </c>
    </row>
    <row r="166" spans="2:15">
      <c r="B166" s="76" t="s">
        <v>1522</v>
      </c>
      <c r="C166" s="73" t="s">
        <v>1523</v>
      </c>
      <c r="D166" s="86" t="s">
        <v>120</v>
      </c>
      <c r="E166" s="86" t="s">
        <v>864</v>
      </c>
      <c r="F166" s="73"/>
      <c r="G166" s="86" t="s">
        <v>955</v>
      </c>
      <c r="H166" s="86" t="s">
        <v>1524</v>
      </c>
      <c r="I166" s="83">
        <v>428.50899000000004</v>
      </c>
      <c r="J166" s="85">
        <v>2345</v>
      </c>
      <c r="K166" s="73"/>
      <c r="L166" s="83">
        <v>37.440844406000004</v>
      </c>
      <c r="M166" s="84">
        <v>1.9763823217949455E-7</v>
      </c>
      <c r="N166" s="84">
        <f t="shared" si="4"/>
        <v>3.002629674405784E-3</v>
      </c>
      <c r="O166" s="84">
        <f>L166/'סכום נכסי הקרן'!$C$42</f>
        <v>5.0935019152743659E-4</v>
      </c>
    </row>
    <row r="167" spans="2:15">
      <c r="B167" s="76" t="s">
        <v>1525</v>
      </c>
      <c r="C167" s="73" t="s">
        <v>1526</v>
      </c>
      <c r="D167" s="86" t="s">
        <v>28</v>
      </c>
      <c r="E167" s="86" t="s">
        <v>864</v>
      </c>
      <c r="F167" s="73"/>
      <c r="G167" s="86" t="s">
        <v>893</v>
      </c>
      <c r="H167" s="86" t="s">
        <v>129</v>
      </c>
      <c r="I167" s="83">
        <v>43.463704000000007</v>
      </c>
      <c r="J167" s="85">
        <v>27740</v>
      </c>
      <c r="K167" s="73"/>
      <c r="L167" s="83">
        <v>48.538392211000009</v>
      </c>
      <c r="M167" s="84">
        <v>2.1686723446578316E-7</v>
      </c>
      <c r="N167" s="84">
        <f t="shared" si="4"/>
        <v>3.8926156477747465E-3</v>
      </c>
      <c r="O167" s="84">
        <f>L167/'סכום נכסי הקרן'!$C$42</f>
        <v>6.6032269734666432E-4</v>
      </c>
    </row>
    <row r="168" spans="2:15">
      <c r="B168" s="76" t="s">
        <v>1527</v>
      </c>
      <c r="C168" s="73" t="s">
        <v>1528</v>
      </c>
      <c r="D168" s="86" t="s">
        <v>28</v>
      </c>
      <c r="E168" s="86" t="s">
        <v>864</v>
      </c>
      <c r="F168" s="73"/>
      <c r="G168" s="86" t="s">
        <v>955</v>
      </c>
      <c r="H168" s="86" t="s">
        <v>129</v>
      </c>
      <c r="I168" s="83">
        <v>124.61972900000002</v>
      </c>
      <c r="J168" s="85">
        <v>6207</v>
      </c>
      <c r="K168" s="73"/>
      <c r="L168" s="83">
        <v>31.140153178000006</v>
      </c>
      <c r="M168" s="84">
        <v>1.5894060958343204E-7</v>
      </c>
      <c r="N168" s="84">
        <f t="shared" si="4"/>
        <v>2.4973354495931286E-3</v>
      </c>
      <c r="O168" s="84">
        <f>L168/'סכום נכסי הקרן'!$C$42</f>
        <v>4.236347560277301E-4</v>
      </c>
    </row>
    <row r="169" spans="2:15">
      <c r="B169" s="76" t="s">
        <v>1529</v>
      </c>
      <c r="C169" s="73" t="s">
        <v>1530</v>
      </c>
      <c r="D169" s="86" t="s">
        <v>1446</v>
      </c>
      <c r="E169" s="86" t="s">
        <v>864</v>
      </c>
      <c r="F169" s="73"/>
      <c r="G169" s="86" t="s">
        <v>906</v>
      </c>
      <c r="H169" s="86" t="s">
        <v>127</v>
      </c>
      <c r="I169" s="83">
        <v>13.957158000000002</v>
      </c>
      <c r="J169" s="85">
        <v>29398</v>
      </c>
      <c r="K169" s="73"/>
      <c r="L169" s="83">
        <v>14.118853711000002</v>
      </c>
      <c r="M169" s="84">
        <v>5.1585486387935474E-9</v>
      </c>
      <c r="N169" s="84">
        <f t="shared" si="4"/>
        <v>1.1322845356139756E-3</v>
      </c>
      <c r="O169" s="84">
        <f>L169/'סכום נכסי הקרן'!$C$42</f>
        <v>1.9207475034118781E-4</v>
      </c>
    </row>
    <row r="170" spans="2:15">
      <c r="B170" s="76" t="s">
        <v>1531</v>
      </c>
      <c r="C170" s="73" t="s">
        <v>1532</v>
      </c>
      <c r="D170" s="86" t="s">
        <v>1443</v>
      </c>
      <c r="E170" s="86" t="s">
        <v>864</v>
      </c>
      <c r="F170" s="73"/>
      <c r="G170" s="86" t="s">
        <v>896</v>
      </c>
      <c r="H170" s="86" t="s">
        <v>127</v>
      </c>
      <c r="I170" s="83">
        <v>33.80270500000001</v>
      </c>
      <c r="J170" s="85">
        <v>146960</v>
      </c>
      <c r="K170" s="73"/>
      <c r="L170" s="83">
        <v>170.93668097200003</v>
      </c>
      <c r="M170" s="84">
        <v>1.0131760403293085E-7</v>
      </c>
      <c r="N170" s="84">
        <f t="shared" si="4"/>
        <v>1.370854634487652E-2</v>
      </c>
      <c r="O170" s="84">
        <f>L170/'סכום נכסי הקרן'!$C$42</f>
        <v>2.3254451808837904E-3</v>
      </c>
    </row>
    <row r="171" spans="2:15">
      <c r="B171" s="76" t="s">
        <v>1533</v>
      </c>
      <c r="C171" s="73" t="s">
        <v>1534</v>
      </c>
      <c r="D171" s="86" t="s">
        <v>1535</v>
      </c>
      <c r="E171" s="86" t="s">
        <v>864</v>
      </c>
      <c r="F171" s="73"/>
      <c r="G171" s="86" t="s">
        <v>884</v>
      </c>
      <c r="H171" s="86" t="s">
        <v>129</v>
      </c>
      <c r="I171" s="83">
        <v>139.34928000000002</v>
      </c>
      <c r="J171" s="85">
        <v>4759</v>
      </c>
      <c r="K171" s="73"/>
      <c r="L171" s="83">
        <v>26.697625052000003</v>
      </c>
      <c r="M171" s="84">
        <v>3.0932192211082818E-7</v>
      </c>
      <c r="N171" s="84">
        <f t="shared" si="4"/>
        <v>2.141059649938026E-3</v>
      </c>
      <c r="O171" s="84">
        <f>L171/'סכום נכסי הקרן'!$C$42</f>
        <v>3.6319801674624357E-4</v>
      </c>
    </row>
    <row r="172" spans="2:15">
      <c r="B172" s="76" t="s">
        <v>1536</v>
      </c>
      <c r="C172" s="73" t="s">
        <v>1537</v>
      </c>
      <c r="D172" s="86" t="s">
        <v>1443</v>
      </c>
      <c r="E172" s="86" t="s">
        <v>864</v>
      </c>
      <c r="F172" s="73"/>
      <c r="G172" s="86" t="s">
        <v>906</v>
      </c>
      <c r="H172" s="86" t="s">
        <v>127</v>
      </c>
      <c r="I172" s="83">
        <v>19.092178000000004</v>
      </c>
      <c r="J172" s="85">
        <v>314873</v>
      </c>
      <c r="K172" s="73"/>
      <c r="L172" s="83">
        <v>206.85955238800005</v>
      </c>
      <c r="M172" s="84">
        <v>3.8116535172734089E-8</v>
      </c>
      <c r="N172" s="84">
        <f t="shared" si="4"/>
        <v>1.6589439695835762E-2</v>
      </c>
      <c r="O172" s="84">
        <f>L172/'סכום נכסי הקרן'!$C$42</f>
        <v>2.8141446674002563E-3</v>
      </c>
    </row>
    <row r="173" spans="2:15">
      <c r="B173" s="76" t="s">
        <v>1538</v>
      </c>
      <c r="C173" s="73" t="s">
        <v>1539</v>
      </c>
      <c r="D173" s="86" t="s">
        <v>1446</v>
      </c>
      <c r="E173" s="86" t="s">
        <v>864</v>
      </c>
      <c r="F173" s="73"/>
      <c r="G173" s="86" t="s">
        <v>925</v>
      </c>
      <c r="H173" s="86" t="s">
        <v>127</v>
      </c>
      <c r="I173" s="83">
        <v>215.77373399999999</v>
      </c>
      <c r="J173" s="85">
        <v>3492</v>
      </c>
      <c r="K173" s="73"/>
      <c r="L173" s="83">
        <v>25.927311423000003</v>
      </c>
      <c r="M173" s="84">
        <v>1.5677574352917445E-6</v>
      </c>
      <c r="N173" s="84">
        <f t="shared" si="4"/>
        <v>2.0792830902014634E-3</v>
      </c>
      <c r="O173" s="84">
        <f>L173/'סכום נכסי הקרן'!$C$42</f>
        <v>3.5271856841402415E-4</v>
      </c>
    </row>
    <row r="174" spans="2:15">
      <c r="B174" s="76" t="s">
        <v>1540</v>
      </c>
      <c r="C174" s="73" t="s">
        <v>1541</v>
      </c>
      <c r="D174" s="86" t="s">
        <v>1446</v>
      </c>
      <c r="E174" s="86" t="s">
        <v>864</v>
      </c>
      <c r="F174" s="73"/>
      <c r="G174" s="86" t="s">
        <v>937</v>
      </c>
      <c r="H174" s="86" t="s">
        <v>127</v>
      </c>
      <c r="I174" s="83">
        <v>93.563088000000008</v>
      </c>
      <c r="J174" s="85">
        <v>10025</v>
      </c>
      <c r="K174" s="73"/>
      <c r="L174" s="83">
        <v>32.275546227</v>
      </c>
      <c r="M174" s="84">
        <v>1.1620418020656018E-7</v>
      </c>
      <c r="N174" s="84">
        <f t="shared" si="4"/>
        <v>2.5883901497508826E-3</v>
      </c>
      <c r="O174" s="84">
        <f>L174/'סכום נכסי הקרן'!$C$42</f>
        <v>4.3908079299997293E-4</v>
      </c>
    </row>
    <row r="175" spans="2:15">
      <c r="B175" s="76" t="s">
        <v>1542</v>
      </c>
      <c r="C175" s="73" t="s">
        <v>1543</v>
      </c>
      <c r="D175" s="86" t="s">
        <v>1446</v>
      </c>
      <c r="E175" s="86" t="s">
        <v>864</v>
      </c>
      <c r="F175" s="73"/>
      <c r="G175" s="86" t="s">
        <v>925</v>
      </c>
      <c r="H175" s="86" t="s">
        <v>127</v>
      </c>
      <c r="I175" s="83">
        <v>27.670786000000003</v>
      </c>
      <c r="J175" s="85">
        <v>24173</v>
      </c>
      <c r="K175" s="83">
        <v>0.10854529900000001</v>
      </c>
      <c r="L175" s="83">
        <v>23.124909127999999</v>
      </c>
      <c r="M175" s="84">
        <v>6.2381915931792734E-8</v>
      </c>
      <c r="N175" s="84">
        <f t="shared" si="4"/>
        <v>1.8545398606058879E-3</v>
      </c>
      <c r="O175" s="84">
        <f>L175/'סכום נכסי הקרן'!$C$42</f>
        <v>3.1459431752329278E-4</v>
      </c>
    </row>
    <row r="176" spans="2:15">
      <c r="B176" s="76" t="s">
        <v>1544</v>
      </c>
      <c r="C176" s="73" t="s">
        <v>1545</v>
      </c>
      <c r="D176" s="86" t="s">
        <v>1443</v>
      </c>
      <c r="E176" s="86" t="s">
        <v>864</v>
      </c>
      <c r="F176" s="73"/>
      <c r="G176" s="86" t="s">
        <v>946</v>
      </c>
      <c r="H176" s="86" t="s">
        <v>127</v>
      </c>
      <c r="I176" s="83">
        <v>472.79220000000004</v>
      </c>
      <c r="J176" s="85">
        <v>11581</v>
      </c>
      <c r="K176" s="73"/>
      <c r="L176" s="83">
        <v>188.40873657099999</v>
      </c>
      <c r="M176" s="84">
        <v>2.764456686423581E-8</v>
      </c>
      <c r="N176" s="84">
        <f t="shared" si="4"/>
        <v>1.5109746383143226E-2</v>
      </c>
      <c r="O176" s="84">
        <f>L176/'סכום נכסי הקרן'!$C$42</f>
        <v>2.5631373325143902E-3</v>
      </c>
    </row>
    <row r="177" spans="2:15">
      <c r="B177" s="76" t="s">
        <v>1546</v>
      </c>
      <c r="C177" s="73" t="s">
        <v>1547</v>
      </c>
      <c r="D177" s="86" t="s">
        <v>28</v>
      </c>
      <c r="E177" s="86" t="s">
        <v>864</v>
      </c>
      <c r="F177" s="73"/>
      <c r="G177" s="86" t="s">
        <v>925</v>
      </c>
      <c r="H177" s="86" t="s">
        <v>129</v>
      </c>
      <c r="I177" s="83">
        <v>2526.0549600000004</v>
      </c>
      <c r="J177" s="85">
        <v>428.3</v>
      </c>
      <c r="K177" s="73"/>
      <c r="L177" s="83">
        <v>43.555506185000006</v>
      </c>
      <c r="M177" s="84">
        <v>1.6434696632305757E-6</v>
      </c>
      <c r="N177" s="84">
        <f t="shared" si="4"/>
        <v>3.4930049636884694E-3</v>
      </c>
      <c r="O177" s="84">
        <f>L177/'סכום נכסי הקרן'!$C$42</f>
        <v>5.9253485783693997E-4</v>
      </c>
    </row>
    <row r="178" spans="2:15">
      <c r="B178" s="76" t="s">
        <v>1548</v>
      </c>
      <c r="C178" s="73" t="s">
        <v>1549</v>
      </c>
      <c r="D178" s="86" t="s">
        <v>28</v>
      </c>
      <c r="E178" s="86" t="s">
        <v>864</v>
      </c>
      <c r="F178" s="73"/>
      <c r="G178" s="86" t="s">
        <v>969</v>
      </c>
      <c r="H178" s="86" t="s">
        <v>129</v>
      </c>
      <c r="I178" s="83">
        <v>49.281205000000007</v>
      </c>
      <c r="J178" s="85">
        <v>31470</v>
      </c>
      <c r="K178" s="73"/>
      <c r="L178" s="83">
        <v>62.435307333000004</v>
      </c>
      <c r="M178" s="84">
        <v>1.1577601554608339E-7</v>
      </c>
      <c r="N178" s="84">
        <f t="shared" si="4"/>
        <v>5.0071014557211274E-3</v>
      </c>
      <c r="O178" s="84">
        <f>L178/'סכום נכסי הקרן'!$C$42</f>
        <v>8.4937816581512901E-4</v>
      </c>
    </row>
    <row r="179" spans="2:15">
      <c r="B179" s="76" t="s">
        <v>1550</v>
      </c>
      <c r="C179" s="73" t="s">
        <v>1551</v>
      </c>
      <c r="D179" s="86" t="s">
        <v>1446</v>
      </c>
      <c r="E179" s="86" t="s">
        <v>864</v>
      </c>
      <c r="F179" s="73"/>
      <c r="G179" s="86" t="s">
        <v>902</v>
      </c>
      <c r="H179" s="86" t="s">
        <v>127</v>
      </c>
      <c r="I179" s="83">
        <v>864.6291040000001</v>
      </c>
      <c r="J179" s="85">
        <v>2409</v>
      </c>
      <c r="K179" s="73"/>
      <c r="L179" s="83">
        <v>71.672296912000007</v>
      </c>
      <c r="M179" s="84">
        <v>9.9794476834440088E-8</v>
      </c>
      <c r="N179" s="84">
        <f t="shared" si="4"/>
        <v>5.7478769230510729E-3</v>
      </c>
      <c r="O179" s="84">
        <f>L179/'סכום נכסי הקרן'!$C$42</f>
        <v>9.7503939183295402E-4</v>
      </c>
    </row>
    <row r="180" spans="2:15">
      <c r="B180" s="76" t="s">
        <v>1552</v>
      </c>
      <c r="C180" s="73" t="s">
        <v>1553</v>
      </c>
      <c r="D180" s="86" t="s">
        <v>28</v>
      </c>
      <c r="E180" s="86" t="s">
        <v>864</v>
      </c>
      <c r="F180" s="73"/>
      <c r="G180" s="86" t="s">
        <v>999</v>
      </c>
      <c r="H180" s="86" t="s">
        <v>129</v>
      </c>
      <c r="I180" s="83">
        <v>71.33356000000002</v>
      </c>
      <c r="J180" s="85">
        <v>6187</v>
      </c>
      <c r="K180" s="73"/>
      <c r="L180" s="83">
        <v>17.767495339000003</v>
      </c>
      <c r="M180" s="84">
        <v>1.1849523131410508E-7</v>
      </c>
      <c r="N180" s="84">
        <f t="shared" si="4"/>
        <v>1.4248933107982602E-3</v>
      </c>
      <c r="O180" s="84">
        <f>L180/'סכום נכסי הקרן'!$C$42</f>
        <v>2.4171135286767782E-4</v>
      </c>
    </row>
    <row r="181" spans="2:15">
      <c r="B181" s="76" t="s">
        <v>1554</v>
      </c>
      <c r="C181" s="73" t="s">
        <v>1555</v>
      </c>
      <c r="D181" s="86" t="s">
        <v>1446</v>
      </c>
      <c r="E181" s="86" t="s">
        <v>864</v>
      </c>
      <c r="F181" s="73"/>
      <c r="G181" s="86" t="s">
        <v>937</v>
      </c>
      <c r="H181" s="86" t="s">
        <v>127</v>
      </c>
      <c r="I181" s="83">
        <v>27.177091000000004</v>
      </c>
      <c r="J181" s="85">
        <v>56355</v>
      </c>
      <c r="K181" s="73"/>
      <c r="L181" s="83">
        <v>52.701150402000003</v>
      </c>
      <c r="M181" s="84">
        <v>1.7822964769598539E-7</v>
      </c>
      <c r="N181" s="84">
        <f t="shared" si="4"/>
        <v>4.226454840505915E-3</v>
      </c>
      <c r="O181" s="84">
        <f>L181/'סכום נכסי הקרן'!$C$42</f>
        <v>7.1695340948756006E-4</v>
      </c>
    </row>
    <row r="182" spans="2:15">
      <c r="B182" s="76" t="s">
        <v>1556</v>
      </c>
      <c r="C182" s="73" t="s">
        <v>1557</v>
      </c>
      <c r="D182" s="86" t="s">
        <v>1446</v>
      </c>
      <c r="E182" s="86" t="s">
        <v>864</v>
      </c>
      <c r="F182" s="73"/>
      <c r="G182" s="86" t="s">
        <v>955</v>
      </c>
      <c r="H182" s="86" t="s">
        <v>127</v>
      </c>
      <c r="I182" s="83">
        <v>31.187696000000006</v>
      </c>
      <c r="J182" s="85">
        <v>16526</v>
      </c>
      <c r="K182" s="73"/>
      <c r="L182" s="83">
        <v>17.735184603999997</v>
      </c>
      <c r="M182" s="84">
        <v>5.5253371830552321E-8</v>
      </c>
      <c r="N182" s="84">
        <f t="shared" si="4"/>
        <v>1.4223020986273793E-3</v>
      </c>
      <c r="O182" s="84">
        <f>L182/'סכום נכסי הקרן'!$C$42</f>
        <v>2.4127179336196303E-4</v>
      </c>
    </row>
    <row r="183" spans="2:15">
      <c r="B183" s="76" t="s">
        <v>1558</v>
      </c>
      <c r="C183" s="73" t="s">
        <v>1559</v>
      </c>
      <c r="D183" s="86" t="s">
        <v>1443</v>
      </c>
      <c r="E183" s="86" t="s">
        <v>864</v>
      </c>
      <c r="F183" s="73"/>
      <c r="G183" s="86" t="s">
        <v>906</v>
      </c>
      <c r="H183" s="86" t="s">
        <v>127</v>
      </c>
      <c r="I183" s="83">
        <v>5.3085440000000013</v>
      </c>
      <c r="J183" s="85">
        <v>171068</v>
      </c>
      <c r="K183" s="73"/>
      <c r="L183" s="83">
        <v>31.248478192000004</v>
      </c>
      <c r="M183" s="84">
        <v>1.296391080815376E-7</v>
      </c>
      <c r="N183" s="84">
        <f t="shared" si="4"/>
        <v>2.5060227510329621E-3</v>
      </c>
      <c r="O183" s="84">
        <f>L183/'סכום נכסי הקרן'!$C$42</f>
        <v>4.2510842382298072E-4</v>
      </c>
    </row>
    <row r="184" spans="2:15">
      <c r="B184" s="76" t="s">
        <v>1560</v>
      </c>
      <c r="C184" s="73" t="s">
        <v>1561</v>
      </c>
      <c r="D184" s="86" t="s">
        <v>1535</v>
      </c>
      <c r="E184" s="86" t="s">
        <v>864</v>
      </c>
      <c r="F184" s="73"/>
      <c r="G184" s="86" t="s">
        <v>930</v>
      </c>
      <c r="H184" s="86" t="s">
        <v>129</v>
      </c>
      <c r="I184" s="83">
        <v>194.04055500000001</v>
      </c>
      <c r="J184" s="85">
        <v>5200</v>
      </c>
      <c r="K184" s="73"/>
      <c r="L184" s="83">
        <v>40.620760155000013</v>
      </c>
      <c r="M184" s="84">
        <v>3.9867906071753167E-7</v>
      </c>
      <c r="N184" s="84">
        <f t="shared" si="4"/>
        <v>3.2576482120893948E-3</v>
      </c>
      <c r="O184" s="84">
        <f>L184/'סכום נכסי הקרן'!$C$42</f>
        <v>5.5261018529869635E-4</v>
      </c>
    </row>
    <row r="185" spans="2:15">
      <c r="B185" s="76" t="s">
        <v>1562</v>
      </c>
      <c r="C185" s="73" t="s">
        <v>1563</v>
      </c>
      <c r="D185" s="86" t="s">
        <v>1446</v>
      </c>
      <c r="E185" s="86" t="s">
        <v>864</v>
      </c>
      <c r="F185" s="73"/>
      <c r="G185" s="86" t="s">
        <v>940</v>
      </c>
      <c r="H185" s="86" t="s">
        <v>127</v>
      </c>
      <c r="I185" s="83">
        <v>76.310320000000019</v>
      </c>
      <c r="J185" s="85">
        <v>5833</v>
      </c>
      <c r="K185" s="73"/>
      <c r="L185" s="83">
        <v>15.316513703000002</v>
      </c>
      <c r="M185" s="84">
        <v>1.3168995928878328E-7</v>
      </c>
      <c r="N185" s="84">
        <f t="shared" si="4"/>
        <v>1.2283328349747536E-3</v>
      </c>
      <c r="O185" s="84">
        <f>L185/'סכום נכסי הקרן'!$C$42</f>
        <v>2.0836787502862648E-4</v>
      </c>
    </row>
    <row r="186" spans="2:15">
      <c r="B186" s="76" t="s">
        <v>1564</v>
      </c>
      <c r="C186" s="73" t="s">
        <v>1565</v>
      </c>
      <c r="D186" s="86" t="s">
        <v>1446</v>
      </c>
      <c r="E186" s="86" t="s">
        <v>864</v>
      </c>
      <c r="F186" s="73"/>
      <c r="G186" s="86" t="s">
        <v>902</v>
      </c>
      <c r="H186" s="86" t="s">
        <v>127</v>
      </c>
      <c r="I186" s="83">
        <v>286.99316000000005</v>
      </c>
      <c r="J186" s="85">
        <v>4311</v>
      </c>
      <c r="K186" s="73"/>
      <c r="L186" s="83">
        <v>42.572998714000008</v>
      </c>
      <c r="M186" s="84">
        <v>1.3785388323090675E-7</v>
      </c>
      <c r="N186" s="84">
        <f t="shared" si="4"/>
        <v>3.4142111721874101E-3</v>
      </c>
      <c r="O186" s="84">
        <f>L186/'סכום נכסי הקרן'!$C$42</f>
        <v>5.7916869645702218E-4</v>
      </c>
    </row>
    <row r="187" spans="2:15">
      <c r="B187" s="76" t="s">
        <v>1566</v>
      </c>
      <c r="C187" s="73" t="s">
        <v>1567</v>
      </c>
      <c r="D187" s="86" t="s">
        <v>28</v>
      </c>
      <c r="E187" s="86" t="s">
        <v>864</v>
      </c>
      <c r="F187" s="73"/>
      <c r="G187" s="86" t="s">
        <v>955</v>
      </c>
      <c r="H187" s="86" t="s">
        <v>129</v>
      </c>
      <c r="I187" s="83">
        <v>315.19480000000004</v>
      </c>
      <c r="J187" s="85">
        <v>3601</v>
      </c>
      <c r="K187" s="73"/>
      <c r="L187" s="83">
        <v>45.693493242000002</v>
      </c>
      <c r="M187" s="84">
        <v>5.786749125726108E-7</v>
      </c>
      <c r="N187" s="84">
        <f t="shared" si="4"/>
        <v>3.6644643279920941E-3</v>
      </c>
      <c r="O187" s="84">
        <f>L187/'סכום נכסי הקרן'!$C$42</f>
        <v>6.216203160909642E-4</v>
      </c>
    </row>
    <row r="188" spans="2:15">
      <c r="B188" s="76" t="s">
        <v>1568</v>
      </c>
      <c r="C188" s="73" t="s">
        <v>1569</v>
      </c>
      <c r="D188" s="86" t="s">
        <v>1446</v>
      </c>
      <c r="E188" s="86" t="s">
        <v>864</v>
      </c>
      <c r="F188" s="73"/>
      <c r="G188" s="86" t="s">
        <v>925</v>
      </c>
      <c r="H188" s="86" t="s">
        <v>127</v>
      </c>
      <c r="I188" s="83">
        <v>26.542720000000003</v>
      </c>
      <c r="J188" s="85">
        <v>16650</v>
      </c>
      <c r="K188" s="73"/>
      <c r="L188" s="83">
        <v>15.207027670000004</v>
      </c>
      <c r="M188" s="84">
        <v>6.3246904334231968E-8</v>
      </c>
      <c r="N188" s="84">
        <f t="shared" si="4"/>
        <v>1.2195524237197638E-3</v>
      </c>
      <c r="O188" s="84">
        <f>L188/'סכום נכסי הקרן'!$C$42</f>
        <v>2.068784125775822E-4</v>
      </c>
    </row>
    <row r="189" spans="2:15">
      <c r="B189" s="76" t="s">
        <v>1570</v>
      </c>
      <c r="C189" s="73" t="s">
        <v>1571</v>
      </c>
      <c r="D189" s="86" t="s">
        <v>1446</v>
      </c>
      <c r="E189" s="86" t="s">
        <v>864</v>
      </c>
      <c r="F189" s="73"/>
      <c r="G189" s="86" t="s">
        <v>893</v>
      </c>
      <c r="H189" s="86" t="s">
        <v>127</v>
      </c>
      <c r="I189" s="83">
        <v>78.168310000000019</v>
      </c>
      <c r="J189" s="85">
        <v>7563</v>
      </c>
      <c r="K189" s="73"/>
      <c r="L189" s="83">
        <v>20.342742315000002</v>
      </c>
      <c r="M189" s="84">
        <v>2.1492372601179614E-7</v>
      </c>
      <c r="N189" s="84">
        <f t="shared" si="4"/>
        <v>1.6314194485426909E-3</v>
      </c>
      <c r="O189" s="84">
        <f>L189/'סכום נכסי הקרן'!$C$42</f>
        <v>2.7674535280187393E-4</v>
      </c>
    </row>
    <row r="190" spans="2:15">
      <c r="B190" s="76" t="s">
        <v>1572</v>
      </c>
      <c r="C190" s="73" t="s">
        <v>1573</v>
      </c>
      <c r="D190" s="86" t="s">
        <v>28</v>
      </c>
      <c r="E190" s="86" t="s">
        <v>864</v>
      </c>
      <c r="F190" s="73"/>
      <c r="G190" s="86" t="s">
        <v>943</v>
      </c>
      <c r="H190" s="86" t="s">
        <v>129</v>
      </c>
      <c r="I190" s="83">
        <v>213.08562000000006</v>
      </c>
      <c r="J190" s="85">
        <v>3892</v>
      </c>
      <c r="K190" s="73"/>
      <c r="L190" s="83">
        <v>33.387136220000009</v>
      </c>
      <c r="M190" s="84">
        <v>1.7197352727680055E-7</v>
      </c>
      <c r="N190" s="84">
        <f t="shared" si="4"/>
        <v>2.6775359249519215E-3</v>
      </c>
      <c r="O190" s="84">
        <f>L190/'סכום נכסי הקרן'!$C$42</f>
        <v>4.5420301005509372E-4</v>
      </c>
    </row>
    <row r="191" spans="2:15">
      <c r="B191" s="76" t="s">
        <v>1574</v>
      </c>
      <c r="C191" s="73" t="s">
        <v>1575</v>
      </c>
      <c r="D191" s="86" t="s">
        <v>1446</v>
      </c>
      <c r="E191" s="86" t="s">
        <v>864</v>
      </c>
      <c r="F191" s="73"/>
      <c r="G191" s="86" t="s">
        <v>906</v>
      </c>
      <c r="H191" s="86" t="s">
        <v>127</v>
      </c>
      <c r="I191" s="83">
        <v>14.930280000000003</v>
      </c>
      <c r="J191" s="85">
        <v>20962</v>
      </c>
      <c r="K191" s="73"/>
      <c r="L191" s="83">
        <v>10.769247095000001</v>
      </c>
      <c r="M191" s="84">
        <v>5.9952850236356384E-8</v>
      </c>
      <c r="N191" s="84">
        <f t="shared" si="4"/>
        <v>8.636573616719323E-4</v>
      </c>
      <c r="O191" s="84">
        <f>L191/'סכום נכסי הקרן'!$C$42</f>
        <v>1.4650625960683467E-4</v>
      </c>
    </row>
    <row r="192" spans="2:15">
      <c r="B192" s="76" t="s">
        <v>1576</v>
      </c>
      <c r="C192" s="73" t="s">
        <v>1577</v>
      </c>
      <c r="D192" s="86" t="s">
        <v>28</v>
      </c>
      <c r="E192" s="86" t="s">
        <v>864</v>
      </c>
      <c r="F192" s="73"/>
      <c r="G192" s="86" t="s">
        <v>955</v>
      </c>
      <c r="H192" s="86" t="s">
        <v>129</v>
      </c>
      <c r="I192" s="83">
        <v>106.16424400000001</v>
      </c>
      <c r="J192" s="85">
        <v>6982</v>
      </c>
      <c r="K192" s="73"/>
      <c r="L192" s="83">
        <v>29.840789751000003</v>
      </c>
      <c r="M192" s="84">
        <v>1.0658859023188759E-6</v>
      </c>
      <c r="N192" s="84">
        <f t="shared" si="4"/>
        <v>2.3931308771363556E-3</v>
      </c>
      <c r="O192" s="84">
        <f>L192/'סכום נכסי הקרן'!$C$42</f>
        <v>4.0595804438016539E-4</v>
      </c>
    </row>
    <row r="193" spans="2:15">
      <c r="B193" s="76" t="s">
        <v>1461</v>
      </c>
      <c r="C193" s="73" t="s">
        <v>1462</v>
      </c>
      <c r="D193" s="86" t="s">
        <v>116</v>
      </c>
      <c r="E193" s="86" t="s">
        <v>864</v>
      </c>
      <c r="F193" s="73"/>
      <c r="G193" s="86" t="s">
        <v>122</v>
      </c>
      <c r="H193" s="86" t="s">
        <v>130</v>
      </c>
      <c r="I193" s="83">
        <v>1354.6654450000001</v>
      </c>
      <c r="J193" s="85">
        <v>586</v>
      </c>
      <c r="K193" s="73"/>
      <c r="L193" s="83">
        <v>35.014427912000009</v>
      </c>
      <c r="M193" s="84">
        <v>7.6496131281845293E-6</v>
      </c>
      <c r="N193" s="84">
        <f>L193/$L$11</f>
        <v>2.8080392402705838E-3</v>
      </c>
      <c r="O193" s="84">
        <f>L193/'סכום נכסי הקרן'!$C$42</f>
        <v>4.7634090112408839E-4</v>
      </c>
    </row>
    <row r="194" spans="2:15">
      <c r="B194" s="76" t="s">
        <v>1578</v>
      </c>
      <c r="C194" s="73" t="s">
        <v>1579</v>
      </c>
      <c r="D194" s="86" t="s">
        <v>1443</v>
      </c>
      <c r="E194" s="86" t="s">
        <v>864</v>
      </c>
      <c r="F194" s="73"/>
      <c r="G194" s="86" t="s">
        <v>925</v>
      </c>
      <c r="H194" s="86" t="s">
        <v>127</v>
      </c>
      <c r="I194" s="83">
        <v>15.693383000000004</v>
      </c>
      <c r="J194" s="85">
        <v>76013</v>
      </c>
      <c r="K194" s="73"/>
      <c r="L194" s="83">
        <v>41.047728131000014</v>
      </c>
      <c r="M194" s="84">
        <v>1.7721198876413303E-7</v>
      </c>
      <c r="N194" s="84">
        <f t="shared" si="4"/>
        <v>3.291889606350074E-3</v>
      </c>
      <c r="O194" s="84">
        <f>L194/'סכום נכסי הקרן'!$C$42</f>
        <v>5.5841871402719987E-4</v>
      </c>
    </row>
    <row r="195" spans="2:15">
      <c r="B195" s="76" t="s">
        <v>1580</v>
      </c>
      <c r="C195" s="73" t="s">
        <v>1581</v>
      </c>
      <c r="D195" s="86" t="s">
        <v>28</v>
      </c>
      <c r="E195" s="86" t="s">
        <v>864</v>
      </c>
      <c r="F195" s="73"/>
      <c r="G195" s="86" t="s">
        <v>946</v>
      </c>
      <c r="H195" s="86" t="s">
        <v>133</v>
      </c>
      <c r="I195" s="83">
        <v>1516.2598470000003</v>
      </c>
      <c r="J195" s="85">
        <v>9828</v>
      </c>
      <c r="K195" s="73"/>
      <c r="L195" s="83">
        <v>56.746061183000002</v>
      </c>
      <c r="M195" s="84">
        <v>4.9351059218623746E-7</v>
      </c>
      <c r="N195" s="84">
        <f t="shared" si="4"/>
        <v>4.5508430676957949E-3</v>
      </c>
      <c r="O195" s="84">
        <f>L195/'סכום נכסי הקרן'!$C$42</f>
        <v>7.7198090990054685E-4</v>
      </c>
    </row>
    <row r="196" spans="2:15">
      <c r="B196" s="76" t="s">
        <v>1582</v>
      </c>
      <c r="C196" s="73" t="s">
        <v>1583</v>
      </c>
      <c r="D196" s="86" t="s">
        <v>1446</v>
      </c>
      <c r="E196" s="86" t="s">
        <v>864</v>
      </c>
      <c r="F196" s="73"/>
      <c r="G196" s="86" t="s">
        <v>1584</v>
      </c>
      <c r="H196" s="86" t="s">
        <v>127</v>
      </c>
      <c r="I196" s="83">
        <v>38.155160000000009</v>
      </c>
      <c r="J196" s="85">
        <v>21825</v>
      </c>
      <c r="K196" s="73"/>
      <c r="L196" s="83">
        <v>28.654458388000005</v>
      </c>
      <c r="M196" s="84">
        <v>1.6872413883923272E-7</v>
      </c>
      <c r="N196" s="84">
        <f t="shared" si="4"/>
        <v>2.2979910956828363E-3</v>
      </c>
      <c r="O196" s="84">
        <f>L196/'סכום נכסי הקרן'!$C$42</f>
        <v>3.8981903585763806E-4</v>
      </c>
    </row>
    <row r="197" spans="2:15">
      <c r="B197" s="76" t="s">
        <v>1585</v>
      </c>
      <c r="C197" s="73" t="s">
        <v>1586</v>
      </c>
      <c r="D197" s="86" t="s">
        <v>1443</v>
      </c>
      <c r="E197" s="86" t="s">
        <v>864</v>
      </c>
      <c r="F197" s="73"/>
      <c r="G197" s="86" t="s">
        <v>896</v>
      </c>
      <c r="H197" s="86" t="s">
        <v>127</v>
      </c>
      <c r="I197" s="83">
        <v>158.39368200000001</v>
      </c>
      <c r="J197" s="85">
        <v>26190</v>
      </c>
      <c r="K197" s="73"/>
      <c r="L197" s="83">
        <v>142.74405323100004</v>
      </c>
      <c r="M197" s="84">
        <v>6.5879823894709267E-8</v>
      </c>
      <c r="N197" s="84">
        <f t="shared" si="4"/>
        <v>1.1447592512301191E-2</v>
      </c>
      <c r="O197" s="84">
        <f>L197/'סכום נכסי הקרן'!$C$42</f>
        <v>1.9419089501347092E-3</v>
      </c>
    </row>
    <row r="198" spans="2:15">
      <c r="B198" s="76" t="s">
        <v>1587</v>
      </c>
      <c r="C198" s="73" t="s">
        <v>1588</v>
      </c>
      <c r="D198" s="86" t="s">
        <v>1446</v>
      </c>
      <c r="E198" s="86" t="s">
        <v>864</v>
      </c>
      <c r="F198" s="73"/>
      <c r="G198" s="86" t="s">
        <v>943</v>
      </c>
      <c r="H198" s="86" t="s">
        <v>127</v>
      </c>
      <c r="I198" s="83">
        <v>33.178400000000003</v>
      </c>
      <c r="J198" s="85">
        <v>25152</v>
      </c>
      <c r="K198" s="83">
        <v>7.4208468E-2</v>
      </c>
      <c r="L198" s="83">
        <v>28.789460717000004</v>
      </c>
      <c r="M198" s="84">
        <v>1.2634962318996485E-7</v>
      </c>
      <c r="N198" s="84">
        <f t="shared" si="4"/>
        <v>2.3088178279748123E-3</v>
      </c>
      <c r="O198" s="84">
        <f>L198/'סכום נכסי הקרן'!$C$42</f>
        <v>3.9165562536900553E-4</v>
      </c>
    </row>
    <row r="199" spans="2:15">
      <c r="B199" s="76" t="s">
        <v>1589</v>
      </c>
      <c r="C199" s="73" t="s">
        <v>1590</v>
      </c>
      <c r="D199" s="86" t="s">
        <v>1446</v>
      </c>
      <c r="E199" s="86" t="s">
        <v>864</v>
      </c>
      <c r="F199" s="73"/>
      <c r="G199" s="86" t="s">
        <v>937</v>
      </c>
      <c r="H199" s="86" t="s">
        <v>127</v>
      </c>
      <c r="I199" s="83">
        <v>29.993274000000007</v>
      </c>
      <c r="J199" s="85">
        <v>20097</v>
      </c>
      <c r="K199" s="73"/>
      <c r="L199" s="83">
        <v>20.741481541000006</v>
      </c>
      <c r="M199" s="84">
        <v>8.7218504470379348E-8</v>
      </c>
      <c r="N199" s="84">
        <f t="shared" si="4"/>
        <v>1.6633969920872309E-3</v>
      </c>
      <c r="O199" s="84">
        <f>L199/'סכום נכסי הקרן'!$C$42</f>
        <v>2.8216985388764693E-4</v>
      </c>
    </row>
    <row r="200" spans="2:15">
      <c r="B200" s="76" t="s">
        <v>1591</v>
      </c>
      <c r="C200" s="73" t="s">
        <v>1592</v>
      </c>
      <c r="D200" s="86" t="s">
        <v>1443</v>
      </c>
      <c r="E200" s="86" t="s">
        <v>864</v>
      </c>
      <c r="F200" s="73"/>
      <c r="G200" s="86" t="s">
        <v>893</v>
      </c>
      <c r="H200" s="86" t="s">
        <v>127</v>
      </c>
      <c r="I200" s="83">
        <v>66.356800000000007</v>
      </c>
      <c r="J200" s="85">
        <v>8272</v>
      </c>
      <c r="K200" s="73"/>
      <c r="L200" s="83">
        <v>18.887767701000005</v>
      </c>
      <c r="M200" s="84">
        <v>4.8427591355401126E-7</v>
      </c>
      <c r="N200" s="84">
        <f t="shared" si="4"/>
        <v>1.5147353827633576E-3</v>
      </c>
      <c r="O200" s="84">
        <f>L200/'סכום נכסי הקרן'!$C$42</f>
        <v>2.5695168601721949E-4</v>
      </c>
    </row>
    <row r="201" spans="2:15">
      <c r="B201" s="76" t="s">
        <v>1593</v>
      </c>
      <c r="C201" s="73" t="s">
        <v>1594</v>
      </c>
      <c r="D201" s="86" t="s">
        <v>28</v>
      </c>
      <c r="E201" s="86" t="s">
        <v>864</v>
      </c>
      <c r="F201" s="73"/>
      <c r="G201" s="86" t="s">
        <v>906</v>
      </c>
      <c r="H201" s="86" t="s">
        <v>133</v>
      </c>
      <c r="I201" s="83">
        <v>497.67600000000004</v>
      </c>
      <c r="J201" s="85">
        <v>15475</v>
      </c>
      <c r="K201" s="73"/>
      <c r="L201" s="83">
        <v>29.327449469000001</v>
      </c>
      <c r="M201" s="84">
        <v>3.4071714936686678E-7</v>
      </c>
      <c r="N201" s="84">
        <f t="shared" si="4"/>
        <v>2.351962714712272E-3</v>
      </c>
      <c r="O201" s="84">
        <f>L201/'סכום נכסי הקרן'!$C$42</f>
        <v>3.9897449539499485E-4</v>
      </c>
    </row>
    <row r="202" spans="2:15">
      <c r="B202" s="76" t="s">
        <v>1595</v>
      </c>
      <c r="C202" s="73" t="s">
        <v>1596</v>
      </c>
      <c r="D202" s="86" t="s">
        <v>1446</v>
      </c>
      <c r="E202" s="86" t="s">
        <v>864</v>
      </c>
      <c r="F202" s="73"/>
      <c r="G202" s="86" t="s">
        <v>909</v>
      </c>
      <c r="H202" s="86" t="s">
        <v>127</v>
      </c>
      <c r="I202" s="83">
        <v>59.721120000000013</v>
      </c>
      <c r="J202" s="85">
        <v>8532</v>
      </c>
      <c r="K202" s="73"/>
      <c r="L202" s="83">
        <v>17.533291903000006</v>
      </c>
      <c r="M202" s="84">
        <v>2.1535919928153022E-7</v>
      </c>
      <c r="N202" s="84">
        <f t="shared" si="4"/>
        <v>1.4061109836916448E-3</v>
      </c>
      <c r="O202" s="84">
        <f>L202/'סכום נכסי הקרן'!$C$42</f>
        <v>2.3852521839673983E-4</v>
      </c>
    </row>
    <row r="203" spans="2:15">
      <c r="B203" s="76" t="s">
        <v>1597</v>
      </c>
      <c r="C203" s="73" t="s">
        <v>1598</v>
      </c>
      <c r="D203" s="86" t="s">
        <v>1446</v>
      </c>
      <c r="E203" s="86" t="s">
        <v>864</v>
      </c>
      <c r="F203" s="73"/>
      <c r="G203" s="86" t="s">
        <v>906</v>
      </c>
      <c r="H203" s="86" t="s">
        <v>127</v>
      </c>
      <c r="I203" s="83">
        <v>56.403280000000017</v>
      </c>
      <c r="J203" s="85">
        <v>27771</v>
      </c>
      <c r="K203" s="73"/>
      <c r="L203" s="83">
        <v>53.898980572000006</v>
      </c>
      <c r="M203" s="84">
        <v>5.2397223356133988E-8</v>
      </c>
      <c r="N203" s="84">
        <f t="shared" si="4"/>
        <v>4.322516787569378E-3</v>
      </c>
      <c r="O203" s="84">
        <f>L203/'סכום נכסי הקרן'!$C$42</f>
        <v>7.332488492989835E-4</v>
      </c>
    </row>
    <row r="204" spans="2:15">
      <c r="B204" s="76" t="s">
        <v>1599</v>
      </c>
      <c r="C204" s="73" t="s">
        <v>1600</v>
      </c>
      <c r="D204" s="86" t="s">
        <v>28</v>
      </c>
      <c r="E204" s="86" t="s">
        <v>864</v>
      </c>
      <c r="F204" s="73"/>
      <c r="G204" s="86" t="s">
        <v>969</v>
      </c>
      <c r="H204" s="86" t="s">
        <v>129</v>
      </c>
      <c r="I204" s="83">
        <v>199.07040000000003</v>
      </c>
      <c r="J204" s="85">
        <v>2408</v>
      </c>
      <c r="K204" s="73"/>
      <c r="L204" s="83">
        <v>19.298136201000005</v>
      </c>
      <c r="M204" s="84">
        <v>1.5243677000076004E-7</v>
      </c>
      <c r="N204" s="84">
        <f t="shared" si="4"/>
        <v>1.5476455549320153E-3</v>
      </c>
      <c r="O204" s="84">
        <f>L204/'סכום נכסי הקרן'!$C$42</f>
        <v>2.6253439328218522E-4</v>
      </c>
    </row>
    <row r="205" spans="2:15">
      <c r="B205" s="76" t="s">
        <v>1601</v>
      </c>
      <c r="C205" s="73" t="s">
        <v>1602</v>
      </c>
      <c r="D205" s="86" t="s">
        <v>1446</v>
      </c>
      <c r="E205" s="86" t="s">
        <v>864</v>
      </c>
      <c r="F205" s="73"/>
      <c r="G205" s="86" t="s">
        <v>125</v>
      </c>
      <c r="H205" s="86" t="s">
        <v>127</v>
      </c>
      <c r="I205" s="83">
        <v>49.916903000000005</v>
      </c>
      <c r="J205" s="85">
        <v>10005</v>
      </c>
      <c r="K205" s="73"/>
      <c r="L205" s="83">
        <v>17.184994459000006</v>
      </c>
      <c r="M205" s="84">
        <v>9.1947094028891029E-8</v>
      </c>
      <c r="N205" s="84">
        <f t="shared" si="4"/>
        <v>1.3781787012480764E-3</v>
      </c>
      <c r="O205" s="84">
        <f>L205/'סכום נכסי הקרן'!$C$42</f>
        <v>2.3378693397435411E-4</v>
      </c>
    </row>
    <row r="206" spans="2:15">
      <c r="B206" s="76" t="s">
        <v>1603</v>
      </c>
      <c r="C206" s="73" t="s">
        <v>1604</v>
      </c>
      <c r="D206" s="86" t="s">
        <v>116</v>
      </c>
      <c r="E206" s="86" t="s">
        <v>864</v>
      </c>
      <c r="F206" s="73"/>
      <c r="G206" s="86" t="s">
        <v>909</v>
      </c>
      <c r="H206" s="86" t="s">
        <v>130</v>
      </c>
      <c r="I206" s="83">
        <v>82.945999999999998</v>
      </c>
      <c r="J206" s="85">
        <v>4094</v>
      </c>
      <c r="K206" s="73"/>
      <c r="L206" s="83">
        <v>14.978235396000002</v>
      </c>
      <c r="M206" s="84">
        <v>4.5410968332701252E-7</v>
      </c>
      <c r="N206" s="84">
        <f t="shared" si="4"/>
        <v>1.201204053588531E-3</v>
      </c>
      <c r="O206" s="84">
        <f>L206/'סכום נכסי הקרן'!$C$42</f>
        <v>2.0376589226905989E-4</v>
      </c>
    </row>
    <row r="207" spans="2:15">
      <c r="B207" s="76" t="s">
        <v>1466</v>
      </c>
      <c r="C207" s="73" t="s">
        <v>1467</v>
      </c>
      <c r="D207" s="86" t="s">
        <v>1446</v>
      </c>
      <c r="E207" s="86" t="s">
        <v>864</v>
      </c>
      <c r="F207" s="73"/>
      <c r="G207" s="86" t="s">
        <v>666</v>
      </c>
      <c r="H207" s="86" t="s">
        <v>127</v>
      </c>
      <c r="I207" s="83">
        <v>118.14273900000002</v>
      </c>
      <c r="J207" s="85">
        <v>12245</v>
      </c>
      <c r="K207" s="83">
        <v>0.31302745700000006</v>
      </c>
      <c r="L207" s="83">
        <v>50.092523699000004</v>
      </c>
      <c r="M207" s="84">
        <v>1.1048341339111532E-6</v>
      </c>
      <c r="N207" s="84">
        <f>L207/$L$11</f>
        <v>4.0172517610310328E-3</v>
      </c>
      <c r="O207" s="84">
        <f>L207/'סכום נכסי הקרן'!$C$42</f>
        <v>6.8146530733931613E-4</v>
      </c>
    </row>
    <row r="208" spans="2:15">
      <c r="B208" s="76" t="s">
        <v>1605</v>
      </c>
      <c r="C208" s="73" t="s">
        <v>1606</v>
      </c>
      <c r="D208" s="86" t="s">
        <v>1446</v>
      </c>
      <c r="E208" s="86" t="s">
        <v>864</v>
      </c>
      <c r="F208" s="73"/>
      <c r="G208" s="86" t="s">
        <v>902</v>
      </c>
      <c r="H208" s="86" t="s">
        <v>127</v>
      </c>
      <c r="I208" s="83">
        <v>237.05966800000002</v>
      </c>
      <c r="J208" s="85">
        <v>9627</v>
      </c>
      <c r="K208" s="73"/>
      <c r="L208" s="83">
        <v>78.529587516000021</v>
      </c>
      <c r="M208" s="84">
        <v>7.7785575198885718E-8</v>
      </c>
      <c r="N208" s="84">
        <f t="shared" si="4"/>
        <v>6.2978085439921536E-3</v>
      </c>
      <c r="O208" s="84">
        <f>L208/'סכום נכסי הקרן'!$C$42</f>
        <v>1.0683268787451609E-3</v>
      </c>
    </row>
    <row r="209" spans="2:15">
      <c r="B209" s="76" t="s">
        <v>1607</v>
      </c>
      <c r="C209" s="73" t="s">
        <v>1608</v>
      </c>
      <c r="D209" s="86" t="s">
        <v>1446</v>
      </c>
      <c r="E209" s="86" t="s">
        <v>864</v>
      </c>
      <c r="F209" s="73"/>
      <c r="G209" s="86" t="s">
        <v>899</v>
      </c>
      <c r="H209" s="86" t="s">
        <v>127</v>
      </c>
      <c r="I209" s="83">
        <v>31.930470000000003</v>
      </c>
      <c r="J209" s="85">
        <v>4972</v>
      </c>
      <c r="K209" s="73"/>
      <c r="L209" s="83">
        <v>5.4628729940000014</v>
      </c>
      <c r="M209" s="84">
        <v>5.6437383317913593E-7</v>
      </c>
      <c r="N209" s="84">
        <f t="shared" si="4"/>
        <v>4.3810402301358749E-4</v>
      </c>
      <c r="O209" s="84">
        <f>L209/'סכום נכסי הקרן'!$C$42</f>
        <v>7.4317645606786984E-5</v>
      </c>
    </row>
    <row r="210" spans="2:15">
      <c r="B210" s="76" t="s">
        <v>1609</v>
      </c>
      <c r="C210" s="73" t="s">
        <v>1610</v>
      </c>
      <c r="D210" s="86" t="s">
        <v>1446</v>
      </c>
      <c r="E210" s="86" t="s">
        <v>864</v>
      </c>
      <c r="F210" s="73"/>
      <c r="G210" s="86" t="s">
        <v>893</v>
      </c>
      <c r="H210" s="86" t="s">
        <v>127</v>
      </c>
      <c r="I210" s="83">
        <v>68.717443000000017</v>
      </c>
      <c r="J210" s="85">
        <v>8168</v>
      </c>
      <c r="K210" s="73"/>
      <c r="L210" s="83">
        <v>19.313785046000003</v>
      </c>
      <c r="M210" s="84">
        <v>2.5022889768168217E-7</v>
      </c>
      <c r="N210" s="84">
        <f t="shared" si="4"/>
        <v>1.5489005396181952E-3</v>
      </c>
      <c r="O210" s="84">
        <f>L210/'סכום נכסי הקרן'!$C$42</f>
        <v>2.6274728223606403E-4</v>
      </c>
    </row>
    <row r="211" spans="2:15">
      <c r="B211" s="76" t="s">
        <v>1479</v>
      </c>
      <c r="C211" s="73" t="s">
        <v>1480</v>
      </c>
      <c r="D211" s="86" t="s">
        <v>1443</v>
      </c>
      <c r="E211" s="86" t="s">
        <v>864</v>
      </c>
      <c r="F211" s="73"/>
      <c r="G211" s="86" t="s">
        <v>153</v>
      </c>
      <c r="H211" s="86" t="s">
        <v>127</v>
      </c>
      <c r="I211" s="83">
        <v>173.05427800000004</v>
      </c>
      <c r="J211" s="85">
        <v>5199</v>
      </c>
      <c r="K211" s="73"/>
      <c r="L211" s="83">
        <v>30.958993241000005</v>
      </c>
      <c r="M211" s="84">
        <v>2.6151332577308264E-6</v>
      </c>
      <c r="N211" s="84">
        <f>L211/$L$11</f>
        <v>2.4828070325320405E-3</v>
      </c>
      <c r="O211" s="84">
        <f>L211/'סכום נכסי הקרן'!$C$42</f>
        <v>4.2117023232181544E-4</v>
      </c>
    </row>
    <row r="212" spans="2:15">
      <c r="B212" s="76" t="s">
        <v>1611</v>
      </c>
      <c r="C212" s="73" t="s">
        <v>1612</v>
      </c>
      <c r="D212" s="86" t="s">
        <v>28</v>
      </c>
      <c r="E212" s="86" t="s">
        <v>864</v>
      </c>
      <c r="F212" s="73"/>
      <c r="G212" s="86" t="s">
        <v>1584</v>
      </c>
      <c r="H212" s="86" t="s">
        <v>129</v>
      </c>
      <c r="I212" s="83">
        <v>16.755092000000005</v>
      </c>
      <c r="J212" s="85">
        <v>27760</v>
      </c>
      <c r="K212" s="73"/>
      <c r="L212" s="83">
        <v>18.724855466000005</v>
      </c>
      <c r="M212" s="84">
        <v>2.9957779698545764E-8</v>
      </c>
      <c r="N212" s="84">
        <f t="shared" si="4"/>
        <v>1.5016703699706339E-3</v>
      </c>
      <c r="O212" s="84">
        <f>L212/'סכום נכסי הקרן'!$C$42</f>
        <v>2.5473540645900222E-4</v>
      </c>
    </row>
    <row r="213" spans="2:15">
      <c r="B213" s="76" t="s">
        <v>1613</v>
      </c>
      <c r="C213" s="73" t="s">
        <v>1614</v>
      </c>
      <c r="D213" s="86" t="s">
        <v>1446</v>
      </c>
      <c r="E213" s="86" t="s">
        <v>864</v>
      </c>
      <c r="F213" s="73"/>
      <c r="G213" s="86" t="s">
        <v>906</v>
      </c>
      <c r="H213" s="86" t="s">
        <v>127</v>
      </c>
      <c r="I213" s="83">
        <v>33.178400000000003</v>
      </c>
      <c r="J213" s="85">
        <v>16586</v>
      </c>
      <c r="K213" s="73"/>
      <c r="L213" s="83">
        <v>18.935717788000005</v>
      </c>
      <c r="M213" s="84">
        <v>4.3902100707791309E-8</v>
      </c>
      <c r="N213" s="84">
        <f t="shared" si="4"/>
        <v>1.5185808183137766E-3</v>
      </c>
      <c r="O213" s="84">
        <f>L213/'סכום נכסי הקרן'!$C$42</f>
        <v>2.5760400533278742E-4</v>
      </c>
    </row>
    <row r="214" spans="2:15">
      <c r="B214" s="76" t="s">
        <v>1615</v>
      </c>
      <c r="C214" s="73" t="s">
        <v>1616</v>
      </c>
      <c r="D214" s="86" t="s">
        <v>1446</v>
      </c>
      <c r="E214" s="86" t="s">
        <v>864</v>
      </c>
      <c r="F214" s="73"/>
      <c r="G214" s="86" t="s">
        <v>1039</v>
      </c>
      <c r="H214" s="86" t="s">
        <v>127</v>
      </c>
      <c r="I214" s="83">
        <v>31.519480000000009</v>
      </c>
      <c r="J214" s="85">
        <v>23536</v>
      </c>
      <c r="K214" s="73"/>
      <c r="L214" s="83">
        <v>25.526799781000005</v>
      </c>
      <c r="M214" s="84">
        <v>5.0618370933591135E-7</v>
      </c>
      <c r="N214" s="84">
        <f t="shared" si="4"/>
        <v>2.0471634048606739E-3</v>
      </c>
      <c r="O214" s="84">
        <f>L214/'סכום נכסי הקרן'!$C$42</f>
        <v>3.4726995514693191E-4</v>
      </c>
    </row>
    <row r="215" spans="2:15">
      <c r="B215" s="76" t="s">
        <v>1617</v>
      </c>
      <c r="C215" s="73" t="s">
        <v>1618</v>
      </c>
      <c r="D215" s="86" t="s">
        <v>1446</v>
      </c>
      <c r="E215" s="86" t="s">
        <v>864</v>
      </c>
      <c r="F215" s="73"/>
      <c r="G215" s="86" t="s">
        <v>884</v>
      </c>
      <c r="H215" s="86" t="s">
        <v>127</v>
      </c>
      <c r="I215" s="83">
        <v>53.270907000000008</v>
      </c>
      <c r="J215" s="85">
        <v>33817</v>
      </c>
      <c r="K215" s="73"/>
      <c r="L215" s="83">
        <v>61.988316734000009</v>
      </c>
      <c r="M215" s="84">
        <v>5.3671523434349816E-8</v>
      </c>
      <c r="N215" s="84">
        <f t="shared" si="4"/>
        <v>4.9712543145032677E-3</v>
      </c>
      <c r="O215" s="84">
        <f>L215/'סכום נכסי הקרן'!$C$42</f>
        <v>8.4329724667925809E-4</v>
      </c>
    </row>
    <row r="216" spans="2:15">
      <c r="B216" s="76" t="s">
        <v>1619</v>
      </c>
      <c r="C216" s="73" t="s">
        <v>1620</v>
      </c>
      <c r="D216" s="86" t="s">
        <v>1443</v>
      </c>
      <c r="E216" s="86" t="s">
        <v>864</v>
      </c>
      <c r="F216" s="73"/>
      <c r="G216" s="86" t="s">
        <v>893</v>
      </c>
      <c r="H216" s="86" t="s">
        <v>127</v>
      </c>
      <c r="I216" s="83">
        <v>431.31920000000008</v>
      </c>
      <c r="J216" s="85">
        <v>1170</v>
      </c>
      <c r="K216" s="73"/>
      <c r="L216" s="83">
        <v>17.364781596000004</v>
      </c>
      <c r="M216" s="84">
        <v>1.2433626007706944E-6</v>
      </c>
      <c r="N216" s="84">
        <f t="shared" si="4"/>
        <v>1.3925970243707821E-3</v>
      </c>
      <c r="O216" s="84">
        <f>L216/'סכום נכסי הקרן'!$C$42</f>
        <v>2.3623278192778444E-4</v>
      </c>
    </row>
    <row r="217" spans="2:15">
      <c r="B217" s="76" t="s">
        <v>1621</v>
      </c>
      <c r="C217" s="73" t="s">
        <v>1622</v>
      </c>
      <c r="D217" s="86" t="s">
        <v>1446</v>
      </c>
      <c r="E217" s="86" t="s">
        <v>864</v>
      </c>
      <c r="F217" s="73"/>
      <c r="G217" s="86" t="s">
        <v>909</v>
      </c>
      <c r="H217" s="86" t="s">
        <v>127</v>
      </c>
      <c r="I217" s="83">
        <v>78.652383000000015</v>
      </c>
      <c r="J217" s="85">
        <v>21949</v>
      </c>
      <c r="K217" s="73"/>
      <c r="L217" s="83">
        <v>59.403399318000012</v>
      </c>
      <c r="M217" s="84">
        <v>1.0570100425705592E-7</v>
      </c>
      <c r="N217" s="84">
        <f t="shared" si="4"/>
        <v>4.7639526400269812E-3</v>
      </c>
      <c r="O217" s="84">
        <f>L217/'סכום נכסי הקרן'!$C$42</f>
        <v>8.0813168880227782E-4</v>
      </c>
    </row>
    <row r="218" spans="2:15">
      <c r="B218" s="76" t="s">
        <v>1623</v>
      </c>
      <c r="C218" s="73" t="s">
        <v>1624</v>
      </c>
      <c r="D218" s="86" t="s">
        <v>1443</v>
      </c>
      <c r="E218" s="86" t="s">
        <v>864</v>
      </c>
      <c r="F218" s="73"/>
      <c r="G218" s="86" t="s">
        <v>884</v>
      </c>
      <c r="H218" s="86" t="s">
        <v>127</v>
      </c>
      <c r="I218" s="83">
        <v>151.77691300000004</v>
      </c>
      <c r="J218" s="85">
        <v>21033</v>
      </c>
      <c r="K218" s="73"/>
      <c r="L218" s="83">
        <v>109.84786255000002</v>
      </c>
      <c r="M218" s="84">
        <v>2.0056008686397302E-8</v>
      </c>
      <c r="N218" s="84">
        <f t="shared" si="4"/>
        <v>8.8094287667780605E-3</v>
      </c>
      <c r="O218" s="84">
        <f>L218/'סכום נכסי הקרן'!$C$42</f>
        <v>1.4943848280236896E-3</v>
      </c>
    </row>
    <row r="219" spans="2:15">
      <c r="B219" s="76" t="s">
        <v>1625</v>
      </c>
      <c r="C219" s="73" t="s">
        <v>1626</v>
      </c>
      <c r="D219" s="86" t="s">
        <v>1446</v>
      </c>
      <c r="E219" s="86" t="s">
        <v>864</v>
      </c>
      <c r="F219" s="73"/>
      <c r="G219" s="86" t="s">
        <v>937</v>
      </c>
      <c r="H219" s="86" t="s">
        <v>127</v>
      </c>
      <c r="I219" s="83">
        <v>98.871632000000034</v>
      </c>
      <c r="J219" s="85">
        <v>4835</v>
      </c>
      <c r="K219" s="73"/>
      <c r="L219" s="83">
        <v>16.449505764000005</v>
      </c>
      <c r="M219" s="84">
        <v>6.2705530202878719E-8</v>
      </c>
      <c r="N219" s="84">
        <f t="shared" si="4"/>
        <v>1.3191949839779849E-3</v>
      </c>
      <c r="O219" s="84">
        <f>L219/'סכום נכסי הקרן'!$C$42</f>
        <v>2.2378124864305638E-4</v>
      </c>
    </row>
    <row r="220" spans="2:15">
      <c r="B220" s="76" t="s">
        <v>1627</v>
      </c>
      <c r="C220" s="73" t="s">
        <v>1628</v>
      </c>
      <c r="D220" s="86" t="s">
        <v>1446</v>
      </c>
      <c r="E220" s="86" t="s">
        <v>864</v>
      </c>
      <c r="F220" s="73"/>
      <c r="G220" s="86" t="s">
        <v>1039</v>
      </c>
      <c r="H220" s="86" t="s">
        <v>127</v>
      </c>
      <c r="I220" s="83">
        <v>95.791410000000013</v>
      </c>
      <c r="J220" s="85">
        <v>1827</v>
      </c>
      <c r="K220" s="73"/>
      <c r="L220" s="83">
        <v>6.0221252780000016</v>
      </c>
      <c r="M220" s="84">
        <v>2.5268776996243375E-7</v>
      </c>
      <c r="N220" s="84">
        <f t="shared" si="4"/>
        <v>4.8295417343243092E-4</v>
      </c>
      <c r="O220" s="84">
        <f>L220/'סכום נכסי הקרן'!$C$42</f>
        <v>8.1925787530047345E-5</v>
      </c>
    </row>
    <row r="221" spans="2:15">
      <c r="B221" s="76" t="s">
        <v>1629</v>
      </c>
      <c r="C221" s="73" t="s">
        <v>1630</v>
      </c>
      <c r="D221" s="86" t="s">
        <v>1446</v>
      </c>
      <c r="E221" s="86" t="s">
        <v>864</v>
      </c>
      <c r="F221" s="73"/>
      <c r="G221" s="86" t="s">
        <v>937</v>
      </c>
      <c r="H221" s="86" t="s">
        <v>127</v>
      </c>
      <c r="I221" s="83">
        <v>14.029486000000002</v>
      </c>
      <c r="J221" s="85">
        <v>35678</v>
      </c>
      <c r="K221" s="73"/>
      <c r="L221" s="83">
        <v>17.223719631000005</v>
      </c>
      <c r="M221" s="84">
        <v>1.6774221703792501E-7</v>
      </c>
      <c r="N221" s="84">
        <f t="shared" si="4"/>
        <v>1.3812843296717513E-3</v>
      </c>
      <c r="O221" s="84">
        <f>L221/'סכום נכסי הקרן'!$C$42</f>
        <v>2.3431375632807142E-4</v>
      </c>
    </row>
    <row r="222" spans="2:15">
      <c r="B222" s="76" t="s">
        <v>1631</v>
      </c>
      <c r="C222" s="73" t="s">
        <v>1632</v>
      </c>
      <c r="D222" s="86" t="s">
        <v>1443</v>
      </c>
      <c r="E222" s="86" t="s">
        <v>864</v>
      </c>
      <c r="F222" s="73"/>
      <c r="G222" s="86" t="s">
        <v>899</v>
      </c>
      <c r="H222" s="86" t="s">
        <v>127</v>
      </c>
      <c r="I222" s="83">
        <v>38.951442000000007</v>
      </c>
      <c r="J222" s="85">
        <v>12271</v>
      </c>
      <c r="K222" s="73"/>
      <c r="L222" s="83">
        <v>16.447055742000003</v>
      </c>
      <c r="M222" s="84">
        <v>2.3713513999958629E-7</v>
      </c>
      <c r="N222" s="84">
        <f t="shared" si="4"/>
        <v>1.3189985004617379E-3</v>
      </c>
      <c r="O222" s="84">
        <f>L222/'סכום נכסי הקרן'!$C$42</f>
        <v>2.2374791822023219E-4</v>
      </c>
    </row>
    <row r="223" spans="2:15">
      <c r="B223" s="76" t="s">
        <v>1633</v>
      </c>
      <c r="C223" s="73" t="s">
        <v>1634</v>
      </c>
      <c r="D223" s="86" t="s">
        <v>120</v>
      </c>
      <c r="E223" s="86" t="s">
        <v>864</v>
      </c>
      <c r="F223" s="73"/>
      <c r="G223" s="86" t="s">
        <v>2489</v>
      </c>
      <c r="H223" s="86" t="s">
        <v>1524</v>
      </c>
      <c r="I223" s="83">
        <v>126.07792000000003</v>
      </c>
      <c r="J223" s="85">
        <v>10934</v>
      </c>
      <c r="K223" s="73"/>
      <c r="L223" s="83">
        <v>51.364250513000009</v>
      </c>
      <c r="M223" s="84">
        <v>4.3761860465116293E-8</v>
      </c>
      <c r="N223" s="84">
        <f t="shared" si="4"/>
        <v>4.1192399701656009E-3</v>
      </c>
      <c r="O223" s="84">
        <f>L223/'סכום נכסי הקרן'!$C$42</f>
        <v>6.9876604685409252E-4</v>
      </c>
    </row>
    <row r="224" spans="2:15">
      <c r="B224" s="76" t="s">
        <v>1635</v>
      </c>
      <c r="C224" s="73" t="s">
        <v>1636</v>
      </c>
      <c r="D224" s="86" t="s">
        <v>1443</v>
      </c>
      <c r="E224" s="86" t="s">
        <v>864</v>
      </c>
      <c r="F224" s="73"/>
      <c r="G224" s="86" t="s">
        <v>896</v>
      </c>
      <c r="H224" s="86" t="s">
        <v>127</v>
      </c>
      <c r="I224" s="83">
        <v>37.229151000000009</v>
      </c>
      <c r="J224" s="85">
        <v>50003</v>
      </c>
      <c r="K224" s="73"/>
      <c r="L224" s="83">
        <v>64.056597215000011</v>
      </c>
      <c r="M224" s="84">
        <v>8.4416887414983352E-8</v>
      </c>
      <c r="N224" s="84">
        <f t="shared" si="4"/>
        <v>5.137123446083261E-3</v>
      </c>
      <c r="O224" s="84">
        <f>L224/'סכום נכסי הקרן'!$C$42</f>
        <v>8.7143440746831834E-4</v>
      </c>
    </row>
    <row r="225" spans="2:15">
      <c r="B225" s="76" t="s">
        <v>1637</v>
      </c>
      <c r="C225" s="73" t="s">
        <v>1638</v>
      </c>
      <c r="D225" s="86" t="s">
        <v>1446</v>
      </c>
      <c r="E225" s="86" t="s">
        <v>864</v>
      </c>
      <c r="F225" s="73"/>
      <c r="G225" s="86" t="s">
        <v>893</v>
      </c>
      <c r="H225" s="86" t="s">
        <v>127</v>
      </c>
      <c r="I225" s="83">
        <v>157.26561600000002</v>
      </c>
      <c r="J225" s="85">
        <v>12554</v>
      </c>
      <c r="K225" s="83">
        <v>0.13258199099999998</v>
      </c>
      <c r="L225" s="83">
        <v>68.068676605000022</v>
      </c>
      <c r="M225" s="84">
        <v>1.2633082341844694E-7</v>
      </c>
      <c r="N225" s="84">
        <f t="shared" si="4"/>
        <v>5.4588787062438832E-3</v>
      </c>
      <c r="O225" s="84">
        <f>L225/'סכום נכסי הקרן'!$C$42</f>
        <v>9.2601526530261178E-4</v>
      </c>
    </row>
    <row r="226" spans="2:15">
      <c r="B226" s="76" t="s">
        <v>1639</v>
      </c>
      <c r="C226" s="73" t="s">
        <v>1640</v>
      </c>
      <c r="D226" s="86" t="s">
        <v>1446</v>
      </c>
      <c r="E226" s="86" t="s">
        <v>864</v>
      </c>
      <c r="F226" s="73"/>
      <c r="G226" s="86" t="s">
        <v>1039</v>
      </c>
      <c r="H226" s="86" t="s">
        <v>127</v>
      </c>
      <c r="I226" s="83">
        <v>65.989637999999999</v>
      </c>
      <c r="J226" s="85">
        <v>3923</v>
      </c>
      <c r="K226" s="83">
        <v>0.10218165500000004</v>
      </c>
      <c r="L226" s="83">
        <v>9.0101512640000028</v>
      </c>
      <c r="M226" s="84">
        <v>1.159450220794426E-7</v>
      </c>
      <c r="N226" s="84">
        <f t="shared" si="4"/>
        <v>7.225837981323863E-4</v>
      </c>
      <c r="O226" s="84">
        <f>L226/'סכום נכסי הקרן'!$C$42</f>
        <v>1.2257528762556763E-4</v>
      </c>
    </row>
    <row r="227" spans="2:15">
      <c r="B227" s="76" t="s">
        <v>1641</v>
      </c>
      <c r="C227" s="73" t="s">
        <v>1642</v>
      </c>
      <c r="D227" s="86" t="s">
        <v>1443</v>
      </c>
      <c r="E227" s="86" t="s">
        <v>864</v>
      </c>
      <c r="F227" s="73"/>
      <c r="G227" s="86" t="s">
        <v>969</v>
      </c>
      <c r="H227" s="86" t="s">
        <v>127</v>
      </c>
      <c r="I227" s="83">
        <v>43.165098000000008</v>
      </c>
      <c r="J227" s="85">
        <v>54122</v>
      </c>
      <c r="K227" s="73"/>
      <c r="L227" s="83">
        <v>80.388003887000011</v>
      </c>
      <c r="M227" s="84">
        <v>6.9959640194489475E-8</v>
      </c>
      <c r="N227" s="84">
        <f t="shared" si="4"/>
        <v>6.4468472804708604E-3</v>
      </c>
      <c r="O227" s="84">
        <f>L227/'סכום נכסי הקרן'!$C$42</f>
        <v>1.0936090204683021E-3</v>
      </c>
    </row>
    <row r="228" spans="2:15">
      <c r="B228" s="76" t="s">
        <v>1643</v>
      </c>
      <c r="C228" s="73" t="s">
        <v>1644</v>
      </c>
      <c r="D228" s="86" t="s">
        <v>1443</v>
      </c>
      <c r="E228" s="86" t="s">
        <v>864</v>
      </c>
      <c r="F228" s="73"/>
      <c r="G228" s="86" t="s">
        <v>884</v>
      </c>
      <c r="H228" s="86" t="s">
        <v>127</v>
      </c>
      <c r="I228" s="83">
        <v>80.29172800000002</v>
      </c>
      <c r="J228" s="85">
        <v>5970</v>
      </c>
      <c r="K228" s="73"/>
      <c r="L228" s="83">
        <v>16.494145012000004</v>
      </c>
      <c r="M228" s="84">
        <v>2.6667125082915036E-8</v>
      </c>
      <c r="N228" s="84">
        <f t="shared" si="4"/>
        <v>1.3227749013867513E-3</v>
      </c>
      <c r="O228" s="84">
        <f>L228/'סכום נכסי הקרן'!$C$42</f>
        <v>2.2438852686765747E-4</v>
      </c>
    </row>
    <row r="229" spans="2:15">
      <c r="B229" s="76" t="s">
        <v>1488</v>
      </c>
      <c r="C229" s="73" t="s">
        <v>1489</v>
      </c>
      <c r="D229" s="86" t="s">
        <v>1446</v>
      </c>
      <c r="E229" s="86" t="s">
        <v>864</v>
      </c>
      <c r="F229" s="73"/>
      <c r="G229" s="86" t="s">
        <v>151</v>
      </c>
      <c r="H229" s="86" t="s">
        <v>127</v>
      </c>
      <c r="I229" s="83">
        <v>369.81054400000011</v>
      </c>
      <c r="J229" s="85">
        <v>5911</v>
      </c>
      <c r="K229" s="73"/>
      <c r="L229" s="83">
        <v>75.218543729000018</v>
      </c>
      <c r="M229" s="84">
        <v>7.241650451582754E-6</v>
      </c>
      <c r="N229" s="84">
        <f>L229/$L$11</f>
        <v>6.0322739791117234E-3</v>
      </c>
      <c r="O229" s="84">
        <f>L229/'סכום נכסי הקרן'!$C$42</f>
        <v>1.0232830018289149E-3</v>
      </c>
    </row>
    <row r="230" spans="2:15">
      <c r="B230" s="76" t="s">
        <v>1645</v>
      </c>
      <c r="C230" s="73" t="s">
        <v>1646</v>
      </c>
      <c r="D230" s="86" t="s">
        <v>1446</v>
      </c>
      <c r="E230" s="86" t="s">
        <v>864</v>
      </c>
      <c r="F230" s="73"/>
      <c r="G230" s="86" t="s">
        <v>884</v>
      </c>
      <c r="H230" s="86" t="s">
        <v>127</v>
      </c>
      <c r="I230" s="83">
        <v>49.456750000000014</v>
      </c>
      <c r="J230" s="85">
        <v>24475</v>
      </c>
      <c r="K230" s="73"/>
      <c r="L230" s="83">
        <v>41.651720803000003</v>
      </c>
      <c r="M230" s="84">
        <v>5.1317899334228437E-7</v>
      </c>
      <c r="N230" s="84">
        <f t="shared" si="4"/>
        <v>3.3403277852651885E-3</v>
      </c>
      <c r="O230" s="84">
        <f>L230/'סכום נכסי הקרן'!$C$42</f>
        <v>5.6663551009697715E-4</v>
      </c>
    </row>
    <row r="231" spans="2:15">
      <c r="B231" s="76" t="s">
        <v>1647</v>
      </c>
      <c r="C231" s="73" t="s">
        <v>1648</v>
      </c>
      <c r="D231" s="86" t="s">
        <v>1443</v>
      </c>
      <c r="E231" s="86" t="s">
        <v>864</v>
      </c>
      <c r="F231" s="73"/>
      <c r="G231" s="86" t="s">
        <v>884</v>
      </c>
      <c r="H231" s="86" t="s">
        <v>127</v>
      </c>
      <c r="I231" s="83">
        <v>72.457312000000016</v>
      </c>
      <c r="J231" s="85">
        <v>19703</v>
      </c>
      <c r="K231" s="73"/>
      <c r="L231" s="83">
        <v>49.124625332000008</v>
      </c>
      <c r="M231" s="84">
        <v>6.1755157527654105E-8</v>
      </c>
      <c r="N231" s="84">
        <f t="shared" si="4"/>
        <v>3.9396295704883068E-3</v>
      </c>
      <c r="O231" s="84">
        <f>L231/'סכום נכסי הקרן'!$C$42</f>
        <v>6.6829789013941085E-4</v>
      </c>
    </row>
    <row r="232" spans="2:15">
      <c r="B232" s="76" t="s">
        <v>1649</v>
      </c>
      <c r="C232" s="73" t="s">
        <v>1650</v>
      </c>
      <c r="D232" s="86" t="s">
        <v>28</v>
      </c>
      <c r="E232" s="86" t="s">
        <v>864</v>
      </c>
      <c r="F232" s="73"/>
      <c r="G232" s="86" t="s">
        <v>999</v>
      </c>
      <c r="H232" s="86" t="s">
        <v>129</v>
      </c>
      <c r="I232" s="83">
        <v>248.83800000000002</v>
      </c>
      <c r="J232" s="85">
        <v>1550</v>
      </c>
      <c r="K232" s="73"/>
      <c r="L232" s="83">
        <v>15.527466316000002</v>
      </c>
      <c r="M232" s="84">
        <v>2.7808466070347296E-7</v>
      </c>
      <c r="N232" s="84">
        <f t="shared" si="4"/>
        <v>1.245250524352126E-3</v>
      </c>
      <c r="O232" s="84">
        <f>L232/'סכום נכסי הקרן'!$C$42</f>
        <v>2.1123770223309903E-4</v>
      </c>
    </row>
    <row r="233" spans="2:15">
      <c r="B233" s="76" t="s">
        <v>1492</v>
      </c>
      <c r="C233" s="73" t="s">
        <v>1493</v>
      </c>
      <c r="D233" s="86" t="s">
        <v>1443</v>
      </c>
      <c r="E233" s="86" t="s">
        <v>864</v>
      </c>
      <c r="F233" s="73"/>
      <c r="G233" s="86" t="s">
        <v>879</v>
      </c>
      <c r="H233" s="86" t="s">
        <v>127</v>
      </c>
      <c r="I233" s="83">
        <v>381.77098800000005</v>
      </c>
      <c r="J233" s="85">
        <v>4591</v>
      </c>
      <c r="K233" s="73"/>
      <c r="L233" s="83">
        <v>60.31077195200001</v>
      </c>
      <c r="M233" s="84">
        <v>2.7972770973528533E-6</v>
      </c>
      <c r="N233" s="84">
        <f>L233/$L$11</f>
        <v>4.836720870546791E-3</v>
      </c>
      <c r="O233" s="84">
        <f>L233/'סכום נכסי הקרן'!$C$42</f>
        <v>8.2047570593776179E-4</v>
      </c>
    </row>
    <row r="234" spans="2:15">
      <c r="B234" s="76" t="s">
        <v>1651</v>
      </c>
      <c r="C234" s="73" t="s">
        <v>1652</v>
      </c>
      <c r="D234" s="86" t="s">
        <v>1446</v>
      </c>
      <c r="E234" s="86" t="s">
        <v>864</v>
      </c>
      <c r="F234" s="73"/>
      <c r="G234" s="86" t="s">
        <v>925</v>
      </c>
      <c r="H234" s="86" t="s">
        <v>127</v>
      </c>
      <c r="I234" s="83">
        <v>67.276505</v>
      </c>
      <c r="J234" s="85">
        <v>10062</v>
      </c>
      <c r="K234" s="73"/>
      <c r="L234" s="83">
        <v>23.293374498000006</v>
      </c>
      <c r="M234" s="84">
        <v>9.1088741669848441E-8</v>
      </c>
      <c r="N234" s="84">
        <f t="shared" ref="N234:N259" si="5">L234/$L$11</f>
        <v>1.8680502161306342E-3</v>
      </c>
      <c r="O234" s="84">
        <f>L234/'סכום נכסי הקרן'!$C$42</f>
        <v>3.1688614266336609E-4</v>
      </c>
    </row>
    <row r="235" spans="2:15">
      <c r="B235" s="76" t="s">
        <v>1653</v>
      </c>
      <c r="C235" s="73" t="s">
        <v>1654</v>
      </c>
      <c r="D235" s="86" t="s">
        <v>1446</v>
      </c>
      <c r="E235" s="86" t="s">
        <v>864</v>
      </c>
      <c r="F235" s="73"/>
      <c r="G235" s="86" t="s">
        <v>893</v>
      </c>
      <c r="H235" s="86" t="s">
        <v>127</v>
      </c>
      <c r="I235" s="83">
        <v>132.71360000000001</v>
      </c>
      <c r="J235" s="85">
        <v>5964</v>
      </c>
      <c r="K235" s="73"/>
      <c r="L235" s="83">
        <v>27.235649557000006</v>
      </c>
      <c r="M235" s="84">
        <v>1.866760230485676E-6</v>
      </c>
      <c r="N235" s="84">
        <f t="shared" si="5"/>
        <v>2.1842074039457216E-3</v>
      </c>
      <c r="O235" s="84">
        <f>L235/'סכום נכסי הקרן'!$C$42</f>
        <v>3.7051737316076634E-4</v>
      </c>
    </row>
    <row r="236" spans="2:15">
      <c r="B236" s="76" t="s">
        <v>1655</v>
      </c>
      <c r="C236" s="73" t="s">
        <v>1656</v>
      </c>
      <c r="D236" s="86" t="s">
        <v>1446</v>
      </c>
      <c r="E236" s="86" t="s">
        <v>864</v>
      </c>
      <c r="F236" s="73"/>
      <c r="G236" s="86" t="s">
        <v>893</v>
      </c>
      <c r="H236" s="86" t="s">
        <v>127</v>
      </c>
      <c r="I236" s="83">
        <v>96.217360000000014</v>
      </c>
      <c r="J236" s="85">
        <v>6797</v>
      </c>
      <c r="K236" s="73"/>
      <c r="L236" s="83">
        <v>22.503775114000003</v>
      </c>
      <c r="M236" s="84">
        <v>1.9977275277775732E-6</v>
      </c>
      <c r="N236" s="84">
        <f t="shared" si="5"/>
        <v>1.8047270037697774E-3</v>
      </c>
      <c r="O236" s="84">
        <f>L236/'סכום נכסי הקרן'!$C$42</f>
        <v>3.061443283733578E-4</v>
      </c>
    </row>
    <row r="237" spans="2:15">
      <c r="B237" s="76" t="s">
        <v>1657</v>
      </c>
      <c r="C237" s="73" t="s">
        <v>1658</v>
      </c>
      <c r="D237" s="86" t="s">
        <v>116</v>
      </c>
      <c r="E237" s="86" t="s">
        <v>864</v>
      </c>
      <c r="F237" s="73"/>
      <c r="G237" s="86" t="s">
        <v>1584</v>
      </c>
      <c r="H237" s="86" t="s">
        <v>130</v>
      </c>
      <c r="I237" s="83">
        <v>51.426520000000004</v>
      </c>
      <c r="J237" s="85">
        <v>7560</v>
      </c>
      <c r="K237" s="73"/>
      <c r="L237" s="83">
        <v>17.148506338000004</v>
      </c>
      <c r="M237" s="84">
        <v>7.2292288580155109E-8</v>
      </c>
      <c r="N237" s="84">
        <f t="shared" si="5"/>
        <v>1.3752524767834285E-3</v>
      </c>
      <c r="O237" s="84">
        <f>L237/'סכום נכסי הקרן'!$C$42</f>
        <v>2.332905447578532E-4</v>
      </c>
    </row>
    <row r="238" spans="2:15">
      <c r="B238" s="76" t="s">
        <v>1659</v>
      </c>
      <c r="C238" s="73" t="s">
        <v>1660</v>
      </c>
      <c r="D238" s="86" t="s">
        <v>1443</v>
      </c>
      <c r="E238" s="86" t="s">
        <v>864</v>
      </c>
      <c r="F238" s="73"/>
      <c r="G238" s="86" t="s">
        <v>906</v>
      </c>
      <c r="H238" s="86" t="s">
        <v>127</v>
      </c>
      <c r="I238" s="83">
        <v>99.535200000000017</v>
      </c>
      <c r="J238" s="85">
        <v>9332</v>
      </c>
      <c r="K238" s="73"/>
      <c r="L238" s="83">
        <v>31.962158157000005</v>
      </c>
      <c r="M238" s="84">
        <v>2.7958881249363059E-7</v>
      </c>
      <c r="N238" s="84">
        <f t="shared" si="5"/>
        <v>2.5632574815775133E-3</v>
      </c>
      <c r="O238" s="84">
        <f>L238/'סכום נכסי הקרן'!$C$42</f>
        <v>4.3481742031141972E-4</v>
      </c>
    </row>
    <row r="239" spans="2:15">
      <c r="B239" s="76" t="s">
        <v>1661</v>
      </c>
      <c r="C239" s="73" t="s">
        <v>1662</v>
      </c>
      <c r="D239" s="86" t="s">
        <v>28</v>
      </c>
      <c r="E239" s="86" t="s">
        <v>864</v>
      </c>
      <c r="F239" s="73"/>
      <c r="G239" s="86" t="s">
        <v>946</v>
      </c>
      <c r="H239" s="86" t="s">
        <v>127</v>
      </c>
      <c r="I239" s="83">
        <v>6.5066160000000011</v>
      </c>
      <c r="J239" s="85">
        <v>126700</v>
      </c>
      <c r="K239" s="73"/>
      <c r="L239" s="83">
        <v>28.367199688000003</v>
      </c>
      <c r="M239" s="84">
        <v>2.7248128158369861E-8</v>
      </c>
      <c r="N239" s="84">
        <f t="shared" si="5"/>
        <v>2.2749539150173008E-3</v>
      </c>
      <c r="O239" s="84">
        <f>L239/'סכום נכסי הקרן'!$C$42</f>
        <v>3.8591113056906301E-4</v>
      </c>
    </row>
    <row r="240" spans="2:15">
      <c r="B240" s="76" t="s">
        <v>1663</v>
      </c>
      <c r="C240" s="73" t="s">
        <v>1664</v>
      </c>
      <c r="D240" s="86" t="s">
        <v>28</v>
      </c>
      <c r="E240" s="86" t="s">
        <v>864</v>
      </c>
      <c r="F240" s="73"/>
      <c r="G240" s="86" t="s">
        <v>884</v>
      </c>
      <c r="H240" s="86" t="s">
        <v>129</v>
      </c>
      <c r="I240" s="83">
        <v>33.178400000000003</v>
      </c>
      <c r="J240" s="85">
        <v>13260</v>
      </c>
      <c r="K240" s="73"/>
      <c r="L240" s="83">
        <v>17.711329321000004</v>
      </c>
      <c r="M240" s="84">
        <v>2.7007151571619496E-8</v>
      </c>
      <c r="N240" s="84">
        <f t="shared" si="5"/>
        <v>1.4203889852410893E-3</v>
      </c>
      <c r="O240" s="84">
        <f>L240/'סכום נכסי הקרן'!$C$42</f>
        <v>2.4094726294183607E-4</v>
      </c>
    </row>
    <row r="241" spans="2:15">
      <c r="B241" s="76" t="s">
        <v>1665</v>
      </c>
      <c r="C241" s="73" t="s">
        <v>1666</v>
      </c>
      <c r="D241" s="86" t="s">
        <v>116</v>
      </c>
      <c r="E241" s="86" t="s">
        <v>864</v>
      </c>
      <c r="F241" s="73"/>
      <c r="G241" s="86" t="s">
        <v>925</v>
      </c>
      <c r="H241" s="86" t="s">
        <v>130</v>
      </c>
      <c r="I241" s="83">
        <v>890.41701500000011</v>
      </c>
      <c r="J241" s="85">
        <v>932.4</v>
      </c>
      <c r="K241" s="73"/>
      <c r="L241" s="83">
        <v>36.619556588000009</v>
      </c>
      <c r="M241" s="84">
        <v>7.4726494653507508E-7</v>
      </c>
      <c r="N241" s="84">
        <f t="shared" si="5"/>
        <v>2.9367651563192323E-3</v>
      </c>
      <c r="O241" s="84">
        <f>L241/'סכום נכסי הקרן'!$C$42</f>
        <v>4.9817728359669532E-4</v>
      </c>
    </row>
    <row r="242" spans="2:15">
      <c r="B242" s="76" t="s">
        <v>1667</v>
      </c>
      <c r="C242" s="73" t="s">
        <v>1668</v>
      </c>
      <c r="D242" s="86" t="s">
        <v>28</v>
      </c>
      <c r="E242" s="86" t="s">
        <v>864</v>
      </c>
      <c r="F242" s="73"/>
      <c r="G242" s="86" t="s">
        <v>955</v>
      </c>
      <c r="H242" s="86" t="s">
        <v>129</v>
      </c>
      <c r="I242" s="83">
        <v>104.89351200000002</v>
      </c>
      <c r="J242" s="85">
        <v>10804</v>
      </c>
      <c r="K242" s="73"/>
      <c r="L242" s="83">
        <v>45.623163505000001</v>
      </c>
      <c r="M242" s="84">
        <v>1.2340413176470591E-7</v>
      </c>
      <c r="N242" s="84">
        <f t="shared" si="5"/>
        <v>3.6588241198541732E-3</v>
      </c>
      <c r="O242" s="84">
        <f>L242/'סכום נכסי הקרן'!$C$42</f>
        <v>6.2066354106146498E-4</v>
      </c>
    </row>
    <row r="243" spans="2:15">
      <c r="B243" s="76" t="s">
        <v>1669</v>
      </c>
      <c r="C243" s="73" t="s">
        <v>1670</v>
      </c>
      <c r="D243" s="86" t="s">
        <v>28</v>
      </c>
      <c r="E243" s="86" t="s">
        <v>864</v>
      </c>
      <c r="F243" s="73"/>
      <c r="G243" s="86" t="s">
        <v>969</v>
      </c>
      <c r="H243" s="86" t="s">
        <v>129</v>
      </c>
      <c r="I243" s="83">
        <v>172.52768000000003</v>
      </c>
      <c r="J243" s="85">
        <v>2625</v>
      </c>
      <c r="K243" s="73"/>
      <c r="L243" s="83">
        <v>18.232250771000004</v>
      </c>
      <c r="M243" s="84">
        <v>1.8934025802903813E-7</v>
      </c>
      <c r="N243" s="84">
        <f t="shared" si="5"/>
        <v>1.4621651318162939E-3</v>
      </c>
      <c r="O243" s="84">
        <f>L243/'סכום נכסי הקרן'!$C$42</f>
        <v>2.4803394713760515E-4</v>
      </c>
    </row>
    <row r="244" spans="2:15">
      <c r="B244" s="76" t="s">
        <v>1671</v>
      </c>
      <c r="C244" s="73" t="s">
        <v>1672</v>
      </c>
      <c r="D244" s="86" t="s">
        <v>1446</v>
      </c>
      <c r="E244" s="86" t="s">
        <v>864</v>
      </c>
      <c r="F244" s="73"/>
      <c r="G244" s="86" t="s">
        <v>969</v>
      </c>
      <c r="H244" s="86" t="s">
        <v>127</v>
      </c>
      <c r="I244" s="83">
        <v>64.366096000000013</v>
      </c>
      <c r="J244" s="85">
        <v>8107</v>
      </c>
      <c r="K244" s="73"/>
      <c r="L244" s="83">
        <v>17.955686505000006</v>
      </c>
      <c r="M244" s="84">
        <v>1.241132888491371E-8</v>
      </c>
      <c r="N244" s="84">
        <f t="shared" si="5"/>
        <v>1.4399856087540745E-3</v>
      </c>
      <c r="O244" s="84">
        <f>L244/'סכום נכסי הקרן'!$C$42</f>
        <v>2.4427153034141321E-4</v>
      </c>
    </row>
    <row r="245" spans="2:15">
      <c r="B245" s="76" t="s">
        <v>1673</v>
      </c>
      <c r="C245" s="73" t="s">
        <v>1674</v>
      </c>
      <c r="D245" s="86" t="s">
        <v>1446</v>
      </c>
      <c r="E245" s="86" t="s">
        <v>864</v>
      </c>
      <c r="F245" s="73"/>
      <c r="G245" s="86" t="s">
        <v>906</v>
      </c>
      <c r="H245" s="86" t="s">
        <v>127</v>
      </c>
      <c r="I245" s="83">
        <v>36.496240000000007</v>
      </c>
      <c r="J245" s="85">
        <v>15742</v>
      </c>
      <c r="K245" s="73"/>
      <c r="L245" s="83">
        <v>19.769364305000003</v>
      </c>
      <c r="M245" s="84">
        <v>7.2902395384851699E-8</v>
      </c>
      <c r="N245" s="84">
        <f t="shared" si="5"/>
        <v>1.5854364624537918E-3</v>
      </c>
      <c r="O245" s="84">
        <f>L245/'סכום נכסי הקרן'!$C$42</f>
        <v>2.6894504263674535E-4</v>
      </c>
    </row>
    <row r="246" spans="2:15">
      <c r="B246" s="76" t="s">
        <v>1675</v>
      </c>
      <c r="C246" s="73" t="s">
        <v>1676</v>
      </c>
      <c r="D246" s="86" t="s">
        <v>1677</v>
      </c>
      <c r="E246" s="86" t="s">
        <v>864</v>
      </c>
      <c r="F246" s="73"/>
      <c r="G246" s="86" t="s">
        <v>896</v>
      </c>
      <c r="H246" s="86" t="s">
        <v>132</v>
      </c>
      <c r="I246" s="83">
        <v>75.314968000000007</v>
      </c>
      <c r="J246" s="85">
        <v>51150</v>
      </c>
      <c r="K246" s="73"/>
      <c r="L246" s="83">
        <v>17.104481123000006</v>
      </c>
      <c r="M246" s="84">
        <v>7.8594452442962025E-9</v>
      </c>
      <c r="N246" s="84">
        <f t="shared" si="5"/>
        <v>1.3717218027540813E-3</v>
      </c>
      <c r="O246" s="84">
        <f>L246/'סכום נכסי הקרן'!$C$42</f>
        <v>2.3269161991926993E-4</v>
      </c>
    </row>
    <row r="247" spans="2:15">
      <c r="B247" s="76" t="s">
        <v>1678</v>
      </c>
      <c r="C247" s="73" t="s">
        <v>1679</v>
      </c>
      <c r="D247" s="86" t="s">
        <v>28</v>
      </c>
      <c r="E247" s="86" t="s">
        <v>864</v>
      </c>
      <c r="F247" s="73"/>
      <c r="G247" s="86" t="s">
        <v>955</v>
      </c>
      <c r="H247" s="86" t="s">
        <v>129</v>
      </c>
      <c r="I247" s="83">
        <v>63.038960000000017</v>
      </c>
      <c r="J247" s="85">
        <v>6416</v>
      </c>
      <c r="K247" s="73"/>
      <c r="L247" s="83">
        <v>16.28266885</v>
      </c>
      <c r="M247" s="84">
        <v>2.9551307649591886E-7</v>
      </c>
      <c r="N247" s="84">
        <f t="shared" si="5"/>
        <v>1.3058152251421394E-3</v>
      </c>
      <c r="O247" s="84">
        <f>L247/'סכום נכסי הקרן'!$C$42</f>
        <v>2.215115772334519E-4</v>
      </c>
    </row>
    <row r="248" spans="2:15">
      <c r="B248" s="76" t="s">
        <v>1680</v>
      </c>
      <c r="C248" s="73" t="s">
        <v>1681</v>
      </c>
      <c r="D248" s="86" t="s">
        <v>1446</v>
      </c>
      <c r="E248" s="86" t="s">
        <v>864</v>
      </c>
      <c r="F248" s="73"/>
      <c r="G248" s="86" t="s">
        <v>906</v>
      </c>
      <c r="H248" s="86" t="s">
        <v>127</v>
      </c>
      <c r="I248" s="83">
        <v>159.25632000000002</v>
      </c>
      <c r="J248" s="85">
        <v>5565</v>
      </c>
      <c r="K248" s="73"/>
      <c r="L248" s="83">
        <v>30.496255490000006</v>
      </c>
      <c r="M248" s="84">
        <v>1.3281751498486776E-7</v>
      </c>
      <c r="N248" s="84">
        <f t="shared" si="5"/>
        <v>2.4456970227375568E-3</v>
      </c>
      <c r="O248" s="84">
        <f>L248/'סכום נכסי הקרן'!$C$42</f>
        <v>4.1487508685065578E-4</v>
      </c>
    </row>
    <row r="249" spans="2:15">
      <c r="B249" s="76" t="s">
        <v>1682</v>
      </c>
      <c r="C249" s="73" t="s">
        <v>1683</v>
      </c>
      <c r="D249" s="86" t="s">
        <v>1446</v>
      </c>
      <c r="E249" s="86" t="s">
        <v>864</v>
      </c>
      <c r="F249" s="73"/>
      <c r="G249" s="86" t="s">
        <v>943</v>
      </c>
      <c r="H249" s="86" t="s">
        <v>127</v>
      </c>
      <c r="I249" s="83">
        <v>86.411816000000016</v>
      </c>
      <c r="J249" s="85">
        <v>16663</v>
      </c>
      <c r="K249" s="73"/>
      <c r="L249" s="83">
        <v>49.546273705000011</v>
      </c>
      <c r="M249" s="84">
        <v>1.2220918021895473E-7</v>
      </c>
      <c r="N249" s="84">
        <f t="shared" si="5"/>
        <v>3.9734443504971639E-3</v>
      </c>
      <c r="O249" s="84">
        <f>L249/'סכום נכסי הקרן'!$C$42</f>
        <v>6.7403405028622549E-4</v>
      </c>
    </row>
    <row r="250" spans="2:15">
      <c r="B250" s="76" t="s">
        <v>1684</v>
      </c>
      <c r="C250" s="73" t="s">
        <v>1685</v>
      </c>
      <c r="D250" s="86" t="s">
        <v>1446</v>
      </c>
      <c r="E250" s="86" t="s">
        <v>864</v>
      </c>
      <c r="F250" s="73"/>
      <c r="G250" s="86" t="s">
        <v>955</v>
      </c>
      <c r="H250" s="86" t="s">
        <v>127</v>
      </c>
      <c r="I250" s="83">
        <v>30.524128000000005</v>
      </c>
      <c r="J250" s="85">
        <v>17450</v>
      </c>
      <c r="K250" s="73"/>
      <c r="L250" s="83">
        <v>18.328350016000005</v>
      </c>
      <c r="M250" s="84">
        <v>4.2347406628306941E-7</v>
      </c>
      <c r="N250" s="84">
        <f t="shared" si="5"/>
        <v>1.469871967741147E-3</v>
      </c>
      <c r="O250" s="84">
        <f>L250/'סכום נכסי הקרן'!$C$42</f>
        <v>2.4934129395691321E-4</v>
      </c>
    </row>
    <row r="251" spans="2:15">
      <c r="B251" s="76" t="s">
        <v>1686</v>
      </c>
      <c r="C251" s="73" t="s">
        <v>1687</v>
      </c>
      <c r="D251" s="86" t="s">
        <v>1443</v>
      </c>
      <c r="E251" s="86" t="s">
        <v>864</v>
      </c>
      <c r="F251" s="73"/>
      <c r="G251" s="86" t="s">
        <v>884</v>
      </c>
      <c r="H251" s="86" t="s">
        <v>127</v>
      </c>
      <c r="I251" s="83">
        <v>135.59806300000002</v>
      </c>
      <c r="J251" s="85">
        <v>11542</v>
      </c>
      <c r="K251" s="73"/>
      <c r="L251" s="83">
        <v>53.854156376000006</v>
      </c>
      <c r="M251" s="84">
        <v>4.2980246934554927E-6</v>
      </c>
      <c r="N251" s="84">
        <f t="shared" si="5"/>
        <v>4.3189220379536509E-3</v>
      </c>
      <c r="O251" s="84">
        <f>L251/'סכום נכסי הקרן'!$C$42</f>
        <v>7.3263905501736717E-4</v>
      </c>
    </row>
    <row r="252" spans="2:15">
      <c r="B252" s="76" t="s">
        <v>1688</v>
      </c>
      <c r="C252" s="73" t="s">
        <v>1689</v>
      </c>
      <c r="D252" s="86" t="s">
        <v>1446</v>
      </c>
      <c r="E252" s="86" t="s">
        <v>864</v>
      </c>
      <c r="F252" s="73"/>
      <c r="G252" s="86" t="s">
        <v>893</v>
      </c>
      <c r="H252" s="86" t="s">
        <v>127</v>
      </c>
      <c r="I252" s="83">
        <v>114.46548000000001</v>
      </c>
      <c r="J252" s="85">
        <v>7025</v>
      </c>
      <c r="K252" s="73"/>
      <c r="L252" s="83">
        <v>27.669769097000007</v>
      </c>
      <c r="M252" s="84">
        <v>2.9376589274771187E-7</v>
      </c>
      <c r="N252" s="84">
        <f t="shared" si="5"/>
        <v>2.2190223295630112E-3</v>
      </c>
      <c r="O252" s="84">
        <f>L252/'סכום נכסי הקרן'!$C$42</f>
        <v>3.7642319271032141E-4</v>
      </c>
    </row>
    <row r="253" spans="2:15">
      <c r="B253" s="76" t="s">
        <v>1690</v>
      </c>
      <c r="C253" s="73" t="s">
        <v>1691</v>
      </c>
      <c r="D253" s="86" t="s">
        <v>28</v>
      </c>
      <c r="E253" s="86" t="s">
        <v>864</v>
      </c>
      <c r="F253" s="73"/>
      <c r="G253" s="86" t="s">
        <v>955</v>
      </c>
      <c r="H253" s="86" t="s">
        <v>129</v>
      </c>
      <c r="I253" s="83">
        <v>113.90421100000002</v>
      </c>
      <c r="J253" s="85">
        <v>7152</v>
      </c>
      <c r="K253" s="73"/>
      <c r="L253" s="83">
        <v>32.79589454100001</v>
      </c>
      <c r="M253" s="84">
        <v>1.8599476877618605E-7</v>
      </c>
      <c r="N253" s="84">
        <f t="shared" si="5"/>
        <v>2.6301203327483863E-3</v>
      </c>
      <c r="O253" s="84">
        <f>L253/'סכום נכסי הקרן'!$C$42</f>
        <v>4.4615968017791302E-4</v>
      </c>
    </row>
    <row r="254" spans="2:15">
      <c r="B254" s="76" t="s">
        <v>1692</v>
      </c>
      <c r="C254" s="73" t="s">
        <v>1693</v>
      </c>
      <c r="D254" s="86" t="s">
        <v>1446</v>
      </c>
      <c r="E254" s="86" t="s">
        <v>864</v>
      </c>
      <c r="F254" s="73"/>
      <c r="G254" s="86" t="s">
        <v>884</v>
      </c>
      <c r="H254" s="86" t="s">
        <v>127</v>
      </c>
      <c r="I254" s="83">
        <v>93.789365000000018</v>
      </c>
      <c r="J254" s="85">
        <v>19997</v>
      </c>
      <c r="K254" s="73"/>
      <c r="L254" s="83">
        <v>64.536158900000018</v>
      </c>
      <c r="M254" s="84">
        <v>5.5628094261777865E-8</v>
      </c>
      <c r="N254" s="84">
        <f t="shared" si="5"/>
        <v>5.1755826787457148E-3</v>
      </c>
      <c r="O254" s="84">
        <f>L254/'סכום נכסי הקרן'!$C$42</f>
        <v>8.7795842795928864E-4</v>
      </c>
    </row>
    <row r="255" spans="2:15">
      <c r="B255" s="76" t="s">
        <v>1694</v>
      </c>
      <c r="C255" s="73" t="s">
        <v>1695</v>
      </c>
      <c r="D255" s="86" t="s">
        <v>28</v>
      </c>
      <c r="E255" s="86" t="s">
        <v>864</v>
      </c>
      <c r="F255" s="73"/>
      <c r="G255" s="86" t="s">
        <v>999</v>
      </c>
      <c r="H255" s="86" t="s">
        <v>129</v>
      </c>
      <c r="I255" s="83">
        <v>77.969240000000013</v>
      </c>
      <c r="J255" s="85">
        <v>13838</v>
      </c>
      <c r="K255" s="73"/>
      <c r="L255" s="83">
        <v>43.435899817000006</v>
      </c>
      <c r="M255" s="84">
        <v>3.7811436065618936E-7</v>
      </c>
      <c r="N255" s="84">
        <f t="shared" si="5"/>
        <v>3.4834129356372235E-3</v>
      </c>
      <c r="O255" s="84">
        <f>L255/'סכום נכסי הקרן'!$C$42</f>
        <v>5.909077170121209E-4</v>
      </c>
    </row>
    <row r="256" spans="2:15">
      <c r="B256" s="76" t="s">
        <v>1696</v>
      </c>
      <c r="C256" s="73" t="s">
        <v>1697</v>
      </c>
      <c r="D256" s="86" t="s">
        <v>28</v>
      </c>
      <c r="E256" s="86" t="s">
        <v>864</v>
      </c>
      <c r="F256" s="73"/>
      <c r="G256" s="86" t="s">
        <v>955</v>
      </c>
      <c r="H256" s="86" t="s">
        <v>133</v>
      </c>
      <c r="I256" s="83">
        <v>942.26656000000014</v>
      </c>
      <c r="J256" s="85">
        <v>17305</v>
      </c>
      <c r="K256" s="73"/>
      <c r="L256" s="83">
        <v>62.092954102000014</v>
      </c>
      <c r="M256" s="84">
        <v>5.9552457718431761E-7</v>
      </c>
      <c r="N256" s="84">
        <f t="shared" si="5"/>
        <v>4.9796458791485938E-3</v>
      </c>
      <c r="O256" s="84">
        <f>L256/'סכום נכסי הקרן'!$C$42</f>
        <v>8.4472074725135495E-4</v>
      </c>
    </row>
    <row r="257" spans="2:15">
      <c r="B257" s="76" t="s">
        <v>1698</v>
      </c>
      <c r="C257" s="73" t="s">
        <v>1699</v>
      </c>
      <c r="D257" s="86" t="s">
        <v>1446</v>
      </c>
      <c r="E257" s="86" t="s">
        <v>864</v>
      </c>
      <c r="F257" s="73"/>
      <c r="G257" s="86" t="s">
        <v>1039</v>
      </c>
      <c r="H257" s="86" t="s">
        <v>127</v>
      </c>
      <c r="I257" s="83">
        <v>54.744360000000007</v>
      </c>
      <c r="J257" s="85">
        <v>13554</v>
      </c>
      <c r="K257" s="73"/>
      <c r="L257" s="83">
        <v>25.532393958000004</v>
      </c>
      <c r="M257" s="84">
        <v>4.1332678999187681E-7</v>
      </c>
      <c r="N257" s="84">
        <f t="shared" si="5"/>
        <v>2.0476120390229254E-3</v>
      </c>
      <c r="O257" s="84">
        <f>L257/'סכום נכסי הקרן'!$C$42</f>
        <v>3.4734605906957557E-4</v>
      </c>
    </row>
    <row r="258" spans="2:15">
      <c r="B258" s="76" t="s">
        <v>1700</v>
      </c>
      <c r="C258" s="73" t="s">
        <v>1701</v>
      </c>
      <c r="D258" s="86" t="s">
        <v>1446</v>
      </c>
      <c r="E258" s="86" t="s">
        <v>864</v>
      </c>
      <c r="F258" s="73"/>
      <c r="G258" s="86" t="s">
        <v>1028</v>
      </c>
      <c r="H258" s="86" t="s">
        <v>127</v>
      </c>
      <c r="I258" s="83">
        <v>153.04233700000003</v>
      </c>
      <c r="J258" s="85">
        <v>13991</v>
      </c>
      <c r="K258" s="73"/>
      <c r="L258" s="83">
        <v>73.67921997000002</v>
      </c>
      <c r="M258" s="84">
        <v>5.4006944270877024E-8</v>
      </c>
      <c r="N258" s="84">
        <f t="shared" si="5"/>
        <v>5.9088253958700871E-3</v>
      </c>
      <c r="O258" s="84">
        <f>L258/'סכום נכסי הקרן'!$C$42</f>
        <v>1.0023418381370048E-3</v>
      </c>
    </row>
    <row r="259" spans="2:15">
      <c r="B259" s="76" t="s">
        <v>1702</v>
      </c>
      <c r="C259" s="73" t="s">
        <v>1703</v>
      </c>
      <c r="D259" s="86" t="s">
        <v>1446</v>
      </c>
      <c r="E259" s="86" t="s">
        <v>864</v>
      </c>
      <c r="F259" s="73"/>
      <c r="G259" s="86" t="s">
        <v>896</v>
      </c>
      <c r="H259" s="86" t="s">
        <v>127</v>
      </c>
      <c r="I259" s="83">
        <v>118.23122800000002</v>
      </c>
      <c r="J259" s="85">
        <v>12408</v>
      </c>
      <c r="K259" s="73"/>
      <c r="L259" s="83">
        <v>50.479920152000005</v>
      </c>
      <c r="M259" s="84">
        <v>6.5427272939042736E-8</v>
      </c>
      <c r="N259" s="84">
        <f t="shared" si="5"/>
        <v>4.0483196523671307E-3</v>
      </c>
      <c r="O259" s="84">
        <f>L259/'סכום נכסי הקרן'!$C$42</f>
        <v>6.8673549984333399E-4</v>
      </c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9" t="s">
        <v>214</v>
      </c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9" t="s">
        <v>107</v>
      </c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9" t="s">
        <v>197</v>
      </c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9" t="s">
        <v>205</v>
      </c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9" t="s">
        <v>211</v>
      </c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25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25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26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25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25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26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25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25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26"/>
      <c r="C362" s="117"/>
      <c r="D362" s="117"/>
      <c r="E362" s="117"/>
      <c r="F362" s="117"/>
      <c r="G362" s="117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7"/>
      <c r="F401" s="117"/>
      <c r="G401" s="117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7"/>
      <c r="F402" s="117"/>
      <c r="G402" s="117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7"/>
      <c r="F403" s="117"/>
      <c r="G403" s="117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7"/>
      <c r="F404" s="117"/>
      <c r="G404" s="117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7"/>
      <c r="F405" s="117"/>
      <c r="G405" s="117"/>
      <c r="H405" s="118"/>
      <c r="I405" s="118"/>
      <c r="J405" s="118"/>
      <c r="K405" s="118"/>
      <c r="L405" s="118"/>
      <c r="M405" s="118"/>
      <c r="N405" s="118"/>
      <c r="O405" s="118"/>
    </row>
    <row r="406" spans="2:15">
      <c r="B406" s="117"/>
      <c r="C406" s="117"/>
      <c r="D406" s="117"/>
      <c r="E406" s="117"/>
      <c r="F406" s="117"/>
      <c r="G406" s="117"/>
      <c r="H406" s="118"/>
      <c r="I406" s="118"/>
      <c r="J406" s="118"/>
      <c r="K406" s="118"/>
      <c r="L406" s="118"/>
      <c r="M406" s="118"/>
      <c r="N406" s="118"/>
      <c r="O406" s="118"/>
    </row>
    <row r="407" spans="2:15">
      <c r="B407" s="117"/>
      <c r="C407" s="117"/>
      <c r="D407" s="117"/>
      <c r="E407" s="117"/>
      <c r="F407" s="117"/>
      <c r="G407" s="117"/>
      <c r="H407" s="118"/>
      <c r="I407" s="118"/>
      <c r="J407" s="118"/>
      <c r="K407" s="118"/>
      <c r="L407" s="118"/>
      <c r="M407" s="118"/>
      <c r="N407" s="118"/>
      <c r="O407" s="118"/>
    </row>
    <row r="408" spans="2:15">
      <c r="B408" s="117"/>
      <c r="C408" s="117"/>
      <c r="D408" s="117"/>
      <c r="E408" s="117"/>
      <c r="F408" s="117"/>
      <c r="G408" s="117"/>
      <c r="H408" s="118"/>
      <c r="I408" s="118"/>
      <c r="J408" s="118"/>
      <c r="K408" s="118"/>
      <c r="L408" s="118"/>
      <c r="M408" s="118"/>
      <c r="N408" s="118"/>
      <c r="O408" s="118"/>
    </row>
    <row r="409" spans="2:15">
      <c r="B409" s="117"/>
      <c r="C409" s="117"/>
      <c r="D409" s="117"/>
      <c r="E409" s="117"/>
      <c r="F409" s="117"/>
      <c r="G409" s="117"/>
      <c r="H409" s="118"/>
      <c r="I409" s="118"/>
      <c r="J409" s="118"/>
      <c r="K409" s="118"/>
      <c r="L409" s="118"/>
      <c r="M409" s="118"/>
      <c r="N409" s="118"/>
      <c r="O409" s="118"/>
    </row>
    <row r="410" spans="2:15">
      <c r="B410" s="117"/>
      <c r="C410" s="117"/>
      <c r="D410" s="117"/>
      <c r="E410" s="117"/>
      <c r="F410" s="117"/>
      <c r="G410" s="117"/>
      <c r="H410" s="118"/>
      <c r="I410" s="118"/>
      <c r="J410" s="118"/>
      <c r="K410" s="118"/>
      <c r="L410" s="118"/>
      <c r="M410" s="118"/>
      <c r="N410" s="118"/>
      <c r="O410" s="118"/>
    </row>
    <row r="411" spans="2:15">
      <c r="B411" s="117"/>
      <c r="C411" s="117"/>
      <c r="D411" s="117"/>
      <c r="E411" s="117"/>
      <c r="F411" s="117"/>
      <c r="G411" s="117"/>
      <c r="H411" s="118"/>
      <c r="I411" s="118"/>
      <c r="J411" s="118"/>
      <c r="K411" s="118"/>
      <c r="L411" s="118"/>
      <c r="M411" s="118"/>
      <c r="N411" s="118"/>
      <c r="O411" s="118"/>
    </row>
    <row r="412" spans="2:15">
      <c r="B412" s="117"/>
      <c r="C412" s="117"/>
      <c r="D412" s="117"/>
      <c r="E412" s="117"/>
      <c r="F412" s="117"/>
      <c r="G412" s="117"/>
      <c r="H412" s="118"/>
      <c r="I412" s="118"/>
      <c r="J412" s="118"/>
      <c r="K412" s="118"/>
      <c r="L412" s="118"/>
      <c r="M412" s="118"/>
      <c r="N412" s="118"/>
      <c r="O412" s="118"/>
    </row>
    <row r="413" spans="2:15">
      <c r="B413" s="117"/>
      <c r="C413" s="117"/>
      <c r="D413" s="117"/>
      <c r="E413" s="117"/>
      <c r="F413" s="117"/>
      <c r="G413" s="117"/>
      <c r="H413" s="118"/>
      <c r="I413" s="118"/>
      <c r="J413" s="118"/>
      <c r="K413" s="118"/>
      <c r="L413" s="118"/>
      <c r="M413" s="118"/>
      <c r="N413" s="118"/>
      <c r="O413" s="118"/>
    </row>
    <row r="414" spans="2:15">
      <c r="B414" s="117"/>
      <c r="C414" s="117"/>
      <c r="D414" s="117"/>
      <c r="E414" s="117"/>
      <c r="F414" s="117"/>
      <c r="G414" s="117"/>
      <c r="H414" s="118"/>
      <c r="I414" s="118"/>
      <c r="J414" s="118"/>
      <c r="K414" s="118"/>
      <c r="L414" s="118"/>
      <c r="M414" s="118"/>
      <c r="N414" s="118"/>
      <c r="O414" s="118"/>
    </row>
    <row r="415" spans="2:15">
      <c r="B415" s="117"/>
      <c r="C415" s="117"/>
      <c r="D415" s="117"/>
      <c r="E415" s="117"/>
      <c r="F415" s="117"/>
      <c r="G415" s="117"/>
      <c r="H415" s="118"/>
      <c r="I415" s="118"/>
      <c r="J415" s="118"/>
      <c r="K415" s="118"/>
      <c r="L415" s="118"/>
      <c r="M415" s="118"/>
      <c r="N415" s="118"/>
      <c r="O415" s="118"/>
    </row>
    <row r="416" spans="2:15">
      <c r="B416" s="117"/>
      <c r="C416" s="117"/>
      <c r="D416" s="117"/>
      <c r="E416" s="117"/>
      <c r="F416" s="117"/>
      <c r="G416" s="117"/>
      <c r="H416" s="118"/>
      <c r="I416" s="118"/>
      <c r="J416" s="118"/>
      <c r="K416" s="118"/>
      <c r="L416" s="118"/>
      <c r="M416" s="118"/>
      <c r="N416" s="118"/>
      <c r="O416" s="118"/>
    </row>
    <row r="417" spans="2:15">
      <c r="B417" s="117"/>
      <c r="C417" s="117"/>
      <c r="D417" s="117"/>
      <c r="E417" s="117"/>
      <c r="F417" s="117"/>
      <c r="G417" s="117"/>
      <c r="H417" s="118"/>
      <c r="I417" s="118"/>
      <c r="J417" s="118"/>
      <c r="K417" s="118"/>
      <c r="L417" s="118"/>
      <c r="M417" s="118"/>
      <c r="N417" s="118"/>
      <c r="O417" s="118"/>
    </row>
    <row r="418" spans="2:15">
      <c r="B418" s="117"/>
      <c r="C418" s="117"/>
      <c r="D418" s="117"/>
      <c r="E418" s="117"/>
      <c r="F418" s="117"/>
      <c r="G418" s="117"/>
      <c r="H418" s="118"/>
      <c r="I418" s="118"/>
      <c r="J418" s="118"/>
      <c r="K418" s="118"/>
      <c r="L418" s="118"/>
      <c r="M418" s="118"/>
      <c r="N418" s="118"/>
      <c r="O418" s="118"/>
    </row>
    <row r="419" spans="2:15">
      <c r="B419" s="117"/>
      <c r="C419" s="117"/>
      <c r="D419" s="117"/>
      <c r="E419" s="117"/>
      <c r="F419" s="117"/>
      <c r="G419" s="117"/>
      <c r="H419" s="118"/>
      <c r="I419" s="118"/>
      <c r="J419" s="118"/>
      <c r="K419" s="118"/>
      <c r="L419" s="118"/>
      <c r="M419" s="118"/>
      <c r="N419" s="118"/>
      <c r="O419" s="118"/>
    </row>
    <row r="420" spans="2:15">
      <c r="B420" s="117"/>
      <c r="C420" s="117"/>
      <c r="D420" s="117"/>
      <c r="E420" s="117"/>
      <c r="F420" s="117"/>
      <c r="G420" s="117"/>
      <c r="H420" s="118"/>
      <c r="I420" s="118"/>
      <c r="J420" s="118"/>
      <c r="K420" s="118"/>
      <c r="L420" s="118"/>
      <c r="M420" s="118"/>
      <c r="N420" s="118"/>
      <c r="O420" s="118"/>
    </row>
    <row r="421" spans="2:15">
      <c r="B421" s="117"/>
      <c r="C421" s="117"/>
      <c r="D421" s="117"/>
      <c r="E421" s="117"/>
      <c r="F421" s="117"/>
      <c r="G421" s="117"/>
      <c r="H421" s="118"/>
      <c r="I421" s="118"/>
      <c r="J421" s="118"/>
      <c r="K421" s="118"/>
      <c r="L421" s="118"/>
      <c r="M421" s="118"/>
      <c r="N421" s="118"/>
      <c r="O421" s="118"/>
    </row>
    <row r="422" spans="2:15">
      <c r="B422" s="117"/>
      <c r="C422" s="117"/>
      <c r="D422" s="117"/>
      <c r="E422" s="117"/>
      <c r="F422" s="117"/>
      <c r="G422" s="117"/>
      <c r="H422" s="118"/>
      <c r="I422" s="118"/>
      <c r="J422" s="118"/>
      <c r="K422" s="118"/>
      <c r="L422" s="118"/>
      <c r="M422" s="118"/>
      <c r="N422" s="118"/>
      <c r="O422" s="118"/>
    </row>
    <row r="423" spans="2:15">
      <c r="B423" s="117"/>
      <c r="C423" s="117"/>
      <c r="D423" s="117"/>
      <c r="E423" s="117"/>
      <c r="F423" s="117"/>
      <c r="G423" s="117"/>
      <c r="H423" s="118"/>
      <c r="I423" s="118"/>
      <c r="J423" s="118"/>
      <c r="K423" s="118"/>
      <c r="L423" s="118"/>
      <c r="M423" s="118"/>
      <c r="N423" s="118"/>
      <c r="O423" s="118"/>
    </row>
    <row r="424" spans="2:15">
      <c r="B424" s="117"/>
      <c r="C424" s="117"/>
      <c r="D424" s="117"/>
      <c r="E424" s="117"/>
      <c r="F424" s="117"/>
      <c r="G424" s="117"/>
      <c r="H424" s="118"/>
      <c r="I424" s="118"/>
      <c r="J424" s="118"/>
      <c r="K424" s="118"/>
      <c r="L424" s="118"/>
      <c r="M424" s="118"/>
      <c r="N424" s="118"/>
      <c r="O424" s="118"/>
    </row>
    <row r="425" spans="2:15">
      <c r="B425" s="117"/>
      <c r="C425" s="117"/>
      <c r="D425" s="117"/>
      <c r="E425" s="117"/>
      <c r="F425" s="117"/>
      <c r="G425" s="117"/>
      <c r="H425" s="118"/>
      <c r="I425" s="118"/>
      <c r="J425" s="118"/>
      <c r="K425" s="118"/>
      <c r="L425" s="118"/>
      <c r="M425" s="118"/>
      <c r="N425" s="118"/>
      <c r="O425" s="118"/>
    </row>
    <row r="426" spans="2:15">
      <c r="B426" s="117"/>
      <c r="C426" s="117"/>
      <c r="D426" s="117"/>
      <c r="E426" s="117"/>
      <c r="F426" s="117"/>
      <c r="G426" s="117"/>
      <c r="H426" s="118"/>
      <c r="I426" s="118"/>
      <c r="J426" s="118"/>
      <c r="K426" s="118"/>
      <c r="L426" s="118"/>
      <c r="M426" s="118"/>
      <c r="N426" s="118"/>
      <c r="O426" s="118"/>
    </row>
    <row r="427" spans="2:15">
      <c r="B427" s="117"/>
      <c r="C427" s="117"/>
      <c r="D427" s="117"/>
      <c r="E427" s="117"/>
      <c r="F427" s="117"/>
      <c r="G427" s="117"/>
      <c r="H427" s="118"/>
      <c r="I427" s="118"/>
      <c r="J427" s="118"/>
      <c r="K427" s="118"/>
      <c r="L427" s="118"/>
      <c r="M427" s="118"/>
      <c r="N427" s="118"/>
      <c r="O427" s="118"/>
    </row>
    <row r="428" spans="2:15">
      <c r="B428" s="117"/>
      <c r="C428" s="117"/>
      <c r="D428" s="117"/>
      <c r="E428" s="117"/>
      <c r="F428" s="117"/>
      <c r="G428" s="117"/>
      <c r="H428" s="118"/>
      <c r="I428" s="118"/>
      <c r="J428" s="118"/>
      <c r="K428" s="118"/>
      <c r="L428" s="118"/>
      <c r="M428" s="118"/>
      <c r="N428" s="118"/>
      <c r="O428" s="118"/>
    </row>
    <row r="429" spans="2:15">
      <c r="B429" s="117"/>
      <c r="C429" s="117"/>
      <c r="D429" s="117"/>
      <c r="E429" s="117"/>
      <c r="F429" s="117"/>
      <c r="G429" s="117"/>
      <c r="H429" s="118"/>
      <c r="I429" s="118"/>
      <c r="J429" s="118"/>
      <c r="K429" s="118"/>
      <c r="L429" s="118"/>
      <c r="M429" s="118"/>
      <c r="N429" s="118"/>
      <c r="O429" s="118"/>
    </row>
    <row r="430" spans="2:15">
      <c r="B430" s="117"/>
      <c r="C430" s="117"/>
      <c r="D430" s="117"/>
      <c r="E430" s="117"/>
      <c r="F430" s="117"/>
      <c r="G430" s="117"/>
      <c r="H430" s="118"/>
      <c r="I430" s="118"/>
      <c r="J430" s="118"/>
      <c r="K430" s="118"/>
      <c r="L430" s="118"/>
      <c r="M430" s="118"/>
      <c r="N430" s="118"/>
      <c r="O430" s="118"/>
    </row>
    <row r="431" spans="2:15">
      <c r="B431" s="117"/>
      <c r="C431" s="117"/>
      <c r="D431" s="117"/>
      <c r="E431" s="117"/>
      <c r="F431" s="117"/>
      <c r="G431" s="117"/>
      <c r="H431" s="118"/>
      <c r="I431" s="118"/>
      <c r="J431" s="118"/>
      <c r="K431" s="118"/>
      <c r="L431" s="118"/>
      <c r="M431" s="118"/>
      <c r="N431" s="118"/>
      <c r="O431" s="118"/>
    </row>
    <row r="432" spans="2:15">
      <c r="B432" s="117"/>
      <c r="C432" s="117"/>
      <c r="D432" s="117"/>
      <c r="E432" s="117"/>
      <c r="F432" s="117"/>
      <c r="G432" s="117"/>
      <c r="H432" s="118"/>
      <c r="I432" s="118"/>
      <c r="J432" s="118"/>
      <c r="K432" s="118"/>
      <c r="L432" s="118"/>
      <c r="M432" s="118"/>
      <c r="N432" s="118"/>
      <c r="O432" s="118"/>
    </row>
    <row r="433" spans="2:15">
      <c r="B433" s="117"/>
      <c r="C433" s="117"/>
      <c r="D433" s="117"/>
      <c r="E433" s="117"/>
      <c r="F433" s="117"/>
      <c r="G433" s="117"/>
      <c r="H433" s="118"/>
      <c r="I433" s="118"/>
      <c r="J433" s="118"/>
      <c r="K433" s="118"/>
      <c r="L433" s="118"/>
      <c r="M433" s="118"/>
      <c r="N433" s="118"/>
      <c r="O433" s="118"/>
    </row>
    <row r="434" spans="2:15">
      <c r="B434" s="117"/>
      <c r="C434" s="117"/>
      <c r="D434" s="117"/>
      <c r="E434" s="117"/>
      <c r="F434" s="117"/>
      <c r="G434" s="117"/>
      <c r="H434" s="118"/>
      <c r="I434" s="118"/>
      <c r="J434" s="118"/>
      <c r="K434" s="118"/>
      <c r="L434" s="118"/>
      <c r="M434" s="118"/>
      <c r="N434" s="118"/>
      <c r="O434" s="118"/>
    </row>
    <row r="435" spans="2:15">
      <c r="B435" s="117"/>
      <c r="C435" s="117"/>
      <c r="D435" s="117"/>
      <c r="E435" s="117"/>
      <c r="F435" s="117"/>
      <c r="G435" s="117"/>
      <c r="H435" s="118"/>
      <c r="I435" s="118"/>
      <c r="J435" s="118"/>
      <c r="K435" s="118"/>
      <c r="L435" s="118"/>
      <c r="M435" s="118"/>
      <c r="N435" s="118"/>
      <c r="O435" s="118"/>
    </row>
    <row r="436" spans="2:15">
      <c r="B436" s="117"/>
      <c r="C436" s="117"/>
      <c r="D436" s="117"/>
      <c r="E436" s="117"/>
      <c r="F436" s="117"/>
      <c r="G436" s="117"/>
      <c r="H436" s="118"/>
      <c r="I436" s="118"/>
      <c r="J436" s="118"/>
      <c r="K436" s="118"/>
      <c r="L436" s="118"/>
      <c r="M436" s="118"/>
      <c r="N436" s="118"/>
      <c r="O436" s="118"/>
    </row>
    <row r="437" spans="2:15">
      <c r="B437" s="117"/>
      <c r="C437" s="117"/>
      <c r="D437" s="117"/>
      <c r="E437" s="117"/>
      <c r="F437" s="117"/>
      <c r="G437" s="117"/>
      <c r="H437" s="118"/>
      <c r="I437" s="118"/>
      <c r="J437" s="118"/>
      <c r="K437" s="118"/>
      <c r="L437" s="118"/>
      <c r="M437" s="118"/>
      <c r="N437" s="118"/>
      <c r="O437" s="118"/>
    </row>
    <row r="438" spans="2:15">
      <c r="B438" s="117"/>
      <c r="C438" s="117"/>
      <c r="D438" s="117"/>
      <c r="E438" s="117"/>
      <c r="F438" s="117"/>
      <c r="G438" s="117"/>
      <c r="H438" s="118"/>
      <c r="I438" s="118"/>
      <c r="J438" s="118"/>
      <c r="K438" s="118"/>
      <c r="L438" s="118"/>
      <c r="M438" s="118"/>
      <c r="N438" s="118"/>
      <c r="O438" s="118"/>
    </row>
    <row r="439" spans="2:15">
      <c r="B439" s="117"/>
      <c r="C439" s="117"/>
      <c r="D439" s="117"/>
      <c r="E439" s="117"/>
      <c r="F439" s="117"/>
      <c r="G439" s="117"/>
      <c r="H439" s="118"/>
      <c r="I439" s="118"/>
      <c r="J439" s="118"/>
      <c r="K439" s="118"/>
      <c r="L439" s="118"/>
      <c r="M439" s="118"/>
      <c r="N439" s="118"/>
      <c r="O439" s="118"/>
    </row>
    <row r="440" spans="2:15">
      <c r="B440" s="117"/>
      <c r="C440" s="117"/>
      <c r="D440" s="117"/>
      <c r="E440" s="117"/>
      <c r="F440" s="117"/>
      <c r="G440" s="117"/>
      <c r="H440" s="118"/>
      <c r="I440" s="118"/>
      <c r="J440" s="118"/>
      <c r="K440" s="118"/>
      <c r="L440" s="118"/>
      <c r="M440" s="118"/>
      <c r="N440" s="118"/>
      <c r="O440" s="118"/>
    </row>
    <row r="441" spans="2:15">
      <c r="B441" s="117"/>
      <c r="C441" s="117"/>
      <c r="D441" s="117"/>
      <c r="E441" s="117"/>
      <c r="F441" s="117"/>
      <c r="G441" s="117"/>
      <c r="H441" s="118"/>
      <c r="I441" s="118"/>
      <c r="J441" s="118"/>
      <c r="K441" s="118"/>
      <c r="L441" s="118"/>
      <c r="M441" s="118"/>
      <c r="N441" s="118"/>
      <c r="O441" s="118"/>
    </row>
    <row r="442" spans="2:15">
      <c r="B442" s="117"/>
      <c r="C442" s="117"/>
      <c r="D442" s="117"/>
      <c r="E442" s="117"/>
      <c r="F442" s="117"/>
      <c r="G442" s="117"/>
      <c r="H442" s="118"/>
      <c r="I442" s="118"/>
      <c r="J442" s="118"/>
      <c r="K442" s="118"/>
      <c r="L442" s="118"/>
      <c r="M442" s="118"/>
      <c r="N442" s="118"/>
      <c r="O442" s="118"/>
    </row>
    <row r="443" spans="2:15">
      <c r="B443" s="117"/>
      <c r="C443" s="117"/>
      <c r="D443" s="117"/>
      <c r="E443" s="117"/>
      <c r="F443" s="117"/>
      <c r="G443" s="117"/>
      <c r="H443" s="118"/>
      <c r="I443" s="118"/>
      <c r="J443" s="118"/>
      <c r="K443" s="118"/>
      <c r="L443" s="118"/>
      <c r="M443" s="118"/>
      <c r="N443" s="118"/>
      <c r="O443" s="118"/>
    </row>
    <row r="444" spans="2:15">
      <c r="B444" s="117"/>
      <c r="C444" s="117"/>
      <c r="D444" s="117"/>
      <c r="E444" s="117"/>
      <c r="F444" s="117"/>
      <c r="G444" s="117"/>
      <c r="H444" s="118"/>
      <c r="I444" s="118"/>
      <c r="J444" s="118"/>
      <c r="K444" s="118"/>
      <c r="L444" s="118"/>
      <c r="M444" s="118"/>
      <c r="N444" s="118"/>
      <c r="O444" s="118"/>
    </row>
    <row r="445" spans="2:15">
      <c r="B445" s="117"/>
      <c r="C445" s="117"/>
      <c r="D445" s="117"/>
      <c r="E445" s="117"/>
      <c r="F445" s="117"/>
      <c r="G445" s="117"/>
      <c r="H445" s="118"/>
      <c r="I445" s="118"/>
      <c r="J445" s="118"/>
      <c r="K445" s="118"/>
      <c r="L445" s="118"/>
      <c r="M445" s="118"/>
      <c r="N445" s="118"/>
      <c r="O445" s="118"/>
    </row>
    <row r="446" spans="2:15">
      <c r="B446" s="117"/>
      <c r="C446" s="117"/>
      <c r="D446" s="117"/>
      <c r="E446" s="117"/>
      <c r="F446" s="117"/>
      <c r="G446" s="117"/>
      <c r="H446" s="118"/>
      <c r="I446" s="118"/>
      <c r="J446" s="118"/>
      <c r="K446" s="118"/>
      <c r="L446" s="118"/>
      <c r="M446" s="118"/>
      <c r="N446" s="118"/>
      <c r="O446" s="118"/>
    </row>
    <row r="447" spans="2:15">
      <c r="B447" s="117"/>
      <c r="C447" s="117"/>
      <c r="D447" s="117"/>
      <c r="E447" s="117"/>
      <c r="F447" s="117"/>
      <c r="G447" s="117"/>
      <c r="H447" s="118"/>
      <c r="I447" s="118"/>
      <c r="J447" s="118"/>
      <c r="K447" s="118"/>
      <c r="L447" s="118"/>
      <c r="M447" s="118"/>
      <c r="N447" s="118"/>
      <c r="O447" s="118"/>
    </row>
    <row r="448" spans="2:15">
      <c r="B448" s="117"/>
      <c r="C448" s="117"/>
      <c r="D448" s="117"/>
      <c r="E448" s="117"/>
      <c r="F448" s="117"/>
      <c r="G448" s="117"/>
      <c r="H448" s="118"/>
      <c r="I448" s="118"/>
      <c r="J448" s="118"/>
      <c r="K448" s="118"/>
      <c r="L448" s="118"/>
      <c r="M448" s="118"/>
      <c r="N448" s="118"/>
      <c r="O448" s="118"/>
    </row>
    <row r="449" spans="2:15">
      <c r="B449" s="117"/>
      <c r="C449" s="117"/>
      <c r="D449" s="117"/>
      <c r="E449" s="117"/>
      <c r="F449" s="117"/>
      <c r="G449" s="117"/>
      <c r="H449" s="118"/>
      <c r="I449" s="118"/>
      <c r="J449" s="118"/>
      <c r="K449" s="118"/>
      <c r="L449" s="118"/>
      <c r="M449" s="118"/>
      <c r="N449" s="118"/>
      <c r="O449" s="118"/>
    </row>
    <row r="450" spans="2:15">
      <c r="B450" s="117"/>
      <c r="C450" s="117"/>
      <c r="D450" s="117"/>
      <c r="E450" s="117"/>
      <c r="F450" s="117"/>
      <c r="G450" s="117"/>
      <c r="H450" s="118"/>
      <c r="I450" s="118"/>
      <c r="J450" s="118"/>
      <c r="K450" s="118"/>
      <c r="L450" s="118"/>
      <c r="M450" s="118"/>
      <c r="N450" s="118"/>
      <c r="O450" s="118"/>
    </row>
    <row r="451" spans="2:15">
      <c r="B451" s="117"/>
      <c r="C451" s="117"/>
      <c r="D451" s="117"/>
      <c r="E451" s="117"/>
      <c r="F451" s="117"/>
      <c r="G451" s="117"/>
      <c r="H451" s="118"/>
      <c r="I451" s="118"/>
      <c r="J451" s="118"/>
      <c r="K451" s="118"/>
      <c r="L451" s="118"/>
      <c r="M451" s="118"/>
      <c r="N451" s="118"/>
      <c r="O451" s="118"/>
    </row>
    <row r="452" spans="2:15">
      <c r="B452" s="117"/>
      <c r="C452" s="117"/>
      <c r="D452" s="117"/>
      <c r="E452" s="117"/>
      <c r="F452" s="117"/>
      <c r="G452" s="117"/>
      <c r="H452" s="118"/>
      <c r="I452" s="118"/>
      <c r="J452" s="118"/>
      <c r="K452" s="118"/>
      <c r="L452" s="118"/>
      <c r="M452" s="118"/>
      <c r="N452" s="118"/>
      <c r="O452" s="118"/>
    </row>
    <row r="453" spans="2:15">
      <c r="B453" s="117"/>
      <c r="C453" s="117"/>
      <c r="D453" s="117"/>
      <c r="E453" s="117"/>
      <c r="F453" s="117"/>
      <c r="G453" s="117"/>
      <c r="H453" s="118"/>
      <c r="I453" s="118"/>
      <c r="J453" s="118"/>
      <c r="K453" s="118"/>
      <c r="L453" s="118"/>
      <c r="M453" s="118"/>
      <c r="N453" s="118"/>
      <c r="O453" s="118"/>
    </row>
    <row r="454" spans="2:15">
      <c r="B454" s="117"/>
      <c r="C454" s="117"/>
      <c r="D454" s="117"/>
      <c r="E454" s="117"/>
      <c r="F454" s="117"/>
      <c r="G454" s="117"/>
      <c r="H454" s="118"/>
      <c r="I454" s="118"/>
      <c r="J454" s="118"/>
      <c r="K454" s="118"/>
      <c r="L454" s="118"/>
      <c r="M454" s="118"/>
      <c r="N454" s="118"/>
      <c r="O454" s="118"/>
    </row>
    <row r="455" spans="2:15">
      <c r="B455" s="117"/>
      <c r="C455" s="117"/>
      <c r="D455" s="117"/>
      <c r="E455" s="117"/>
      <c r="F455" s="117"/>
      <c r="G455" s="117"/>
      <c r="H455" s="118"/>
      <c r="I455" s="118"/>
      <c r="J455" s="118"/>
      <c r="K455" s="118"/>
      <c r="L455" s="118"/>
      <c r="M455" s="118"/>
      <c r="N455" s="118"/>
      <c r="O455" s="118"/>
    </row>
    <row r="456" spans="2:15">
      <c r="B456" s="117"/>
      <c r="C456" s="117"/>
      <c r="D456" s="117"/>
      <c r="E456" s="117"/>
      <c r="F456" s="117"/>
      <c r="G456" s="117"/>
      <c r="H456" s="118"/>
      <c r="I456" s="118"/>
      <c r="J456" s="118"/>
      <c r="K456" s="118"/>
      <c r="L456" s="118"/>
      <c r="M456" s="118"/>
      <c r="N456" s="118"/>
      <c r="O456" s="118"/>
    </row>
    <row r="457" spans="2:15">
      <c r="B457" s="117"/>
      <c r="C457" s="117"/>
      <c r="D457" s="117"/>
      <c r="E457" s="117"/>
      <c r="F457" s="117"/>
      <c r="G457" s="117"/>
      <c r="H457" s="118"/>
      <c r="I457" s="118"/>
      <c r="J457" s="118"/>
      <c r="K457" s="118"/>
      <c r="L457" s="118"/>
      <c r="M457" s="118"/>
      <c r="N457" s="118"/>
      <c r="O457" s="118"/>
    </row>
    <row r="458" spans="2:15">
      <c r="B458" s="117"/>
      <c r="C458" s="117"/>
      <c r="D458" s="117"/>
      <c r="E458" s="117"/>
      <c r="F458" s="117"/>
      <c r="G458" s="117"/>
      <c r="H458" s="118"/>
      <c r="I458" s="118"/>
      <c r="J458" s="118"/>
      <c r="K458" s="118"/>
      <c r="L458" s="118"/>
      <c r="M458" s="118"/>
      <c r="N458" s="118"/>
      <c r="O458" s="118"/>
    </row>
    <row r="459" spans="2:15">
      <c r="B459" s="117"/>
      <c r="C459" s="117"/>
      <c r="D459" s="117"/>
      <c r="E459" s="117"/>
      <c r="F459" s="117"/>
      <c r="G459" s="117"/>
      <c r="H459" s="118"/>
      <c r="I459" s="118"/>
      <c r="J459" s="118"/>
      <c r="K459" s="118"/>
      <c r="L459" s="118"/>
      <c r="M459" s="118"/>
      <c r="N459" s="118"/>
      <c r="O459" s="118"/>
    </row>
    <row r="460" spans="2:15">
      <c r="B460" s="117"/>
      <c r="C460" s="117"/>
      <c r="D460" s="117"/>
      <c r="E460" s="117"/>
      <c r="F460" s="117"/>
      <c r="G460" s="117"/>
      <c r="H460" s="118"/>
      <c r="I460" s="118"/>
      <c r="J460" s="118"/>
      <c r="K460" s="118"/>
      <c r="L460" s="118"/>
      <c r="M460" s="118"/>
      <c r="N460" s="118"/>
      <c r="O460" s="118"/>
    </row>
    <row r="461" spans="2:15">
      <c r="B461" s="117"/>
      <c r="C461" s="117"/>
      <c r="D461" s="117"/>
      <c r="E461" s="117"/>
      <c r="F461" s="117"/>
      <c r="G461" s="117"/>
      <c r="H461" s="118"/>
      <c r="I461" s="118"/>
      <c r="J461" s="118"/>
      <c r="K461" s="118"/>
      <c r="L461" s="118"/>
      <c r="M461" s="118"/>
      <c r="N461" s="118"/>
      <c r="O461" s="118"/>
    </row>
    <row r="462" spans="2:15">
      <c r="B462" s="117"/>
      <c r="C462" s="117"/>
      <c r="D462" s="117"/>
      <c r="E462" s="117"/>
      <c r="F462" s="117"/>
      <c r="G462" s="117"/>
      <c r="H462" s="118"/>
      <c r="I462" s="118"/>
      <c r="J462" s="118"/>
      <c r="K462" s="118"/>
      <c r="L462" s="118"/>
      <c r="M462" s="118"/>
      <c r="N462" s="118"/>
      <c r="O462" s="118"/>
    </row>
    <row r="463" spans="2:15">
      <c r="B463" s="117"/>
      <c r="C463" s="117"/>
      <c r="D463" s="117"/>
      <c r="E463" s="117"/>
      <c r="F463" s="117"/>
      <c r="G463" s="117"/>
      <c r="H463" s="118"/>
      <c r="I463" s="118"/>
      <c r="J463" s="118"/>
      <c r="K463" s="118"/>
      <c r="L463" s="118"/>
      <c r="M463" s="118"/>
      <c r="N463" s="118"/>
      <c r="O463" s="118"/>
    </row>
    <row r="464" spans="2:15">
      <c r="B464" s="117"/>
      <c r="C464" s="117"/>
      <c r="D464" s="117"/>
      <c r="E464" s="117"/>
      <c r="F464" s="117"/>
      <c r="G464" s="117"/>
      <c r="H464" s="118"/>
      <c r="I464" s="118"/>
      <c r="J464" s="118"/>
      <c r="K464" s="118"/>
      <c r="L464" s="118"/>
      <c r="M464" s="118"/>
      <c r="N464" s="118"/>
      <c r="O464" s="118"/>
    </row>
    <row r="465" spans="2:15">
      <c r="B465" s="117"/>
      <c r="C465" s="117"/>
      <c r="D465" s="117"/>
      <c r="E465" s="117"/>
      <c r="F465" s="117"/>
      <c r="G465" s="117"/>
      <c r="H465" s="118"/>
      <c r="I465" s="118"/>
      <c r="J465" s="118"/>
      <c r="K465" s="118"/>
      <c r="L465" s="118"/>
      <c r="M465" s="118"/>
      <c r="N465" s="118"/>
      <c r="O465" s="118"/>
    </row>
    <row r="466" spans="2:15">
      <c r="B466" s="117"/>
      <c r="C466" s="117"/>
      <c r="D466" s="117"/>
      <c r="E466" s="117"/>
      <c r="F466" s="117"/>
      <c r="G466" s="117"/>
      <c r="H466" s="118"/>
      <c r="I466" s="118"/>
      <c r="J466" s="118"/>
      <c r="K466" s="118"/>
      <c r="L466" s="118"/>
      <c r="M466" s="118"/>
      <c r="N466" s="118"/>
      <c r="O466" s="118"/>
    </row>
    <row r="467" spans="2:15">
      <c r="B467" s="117"/>
      <c r="C467" s="117"/>
      <c r="D467" s="117"/>
      <c r="E467" s="117"/>
      <c r="F467" s="117"/>
      <c r="G467" s="117"/>
      <c r="H467" s="118"/>
      <c r="I467" s="118"/>
      <c r="J467" s="118"/>
      <c r="K467" s="118"/>
      <c r="L467" s="118"/>
      <c r="M467" s="118"/>
      <c r="N467" s="118"/>
      <c r="O467" s="118"/>
    </row>
    <row r="468" spans="2:15">
      <c r="B468" s="117"/>
      <c r="C468" s="117"/>
      <c r="D468" s="117"/>
      <c r="E468" s="117"/>
      <c r="F468" s="117"/>
      <c r="G468" s="117"/>
      <c r="H468" s="118"/>
      <c r="I468" s="118"/>
      <c r="J468" s="118"/>
      <c r="K468" s="118"/>
      <c r="L468" s="118"/>
      <c r="M468" s="118"/>
      <c r="N468" s="118"/>
      <c r="O468" s="118"/>
    </row>
    <row r="469" spans="2:15">
      <c r="B469" s="117"/>
      <c r="C469" s="117"/>
      <c r="D469" s="117"/>
      <c r="E469" s="117"/>
      <c r="F469" s="117"/>
      <c r="G469" s="117"/>
      <c r="H469" s="118"/>
      <c r="I469" s="118"/>
      <c r="J469" s="118"/>
      <c r="K469" s="118"/>
      <c r="L469" s="118"/>
      <c r="M469" s="118"/>
      <c r="N469" s="118"/>
      <c r="O469" s="118"/>
    </row>
    <row r="470" spans="2:15">
      <c r="B470" s="117"/>
      <c r="C470" s="117"/>
      <c r="D470" s="117"/>
      <c r="E470" s="117"/>
      <c r="F470" s="117"/>
      <c r="G470" s="117"/>
      <c r="H470" s="118"/>
      <c r="I470" s="118"/>
      <c r="J470" s="118"/>
      <c r="K470" s="118"/>
      <c r="L470" s="118"/>
      <c r="M470" s="118"/>
      <c r="N470" s="118"/>
      <c r="O470" s="118"/>
    </row>
    <row r="471" spans="2:15">
      <c r="B471" s="117"/>
      <c r="C471" s="117"/>
      <c r="D471" s="117"/>
      <c r="E471" s="117"/>
      <c r="F471" s="117"/>
      <c r="G471" s="117"/>
      <c r="H471" s="118"/>
      <c r="I471" s="118"/>
      <c r="J471" s="118"/>
      <c r="K471" s="118"/>
      <c r="L471" s="118"/>
      <c r="M471" s="118"/>
      <c r="N471" s="118"/>
      <c r="O471" s="118"/>
    </row>
    <row r="472" spans="2:15">
      <c r="B472" s="117"/>
      <c r="C472" s="117"/>
      <c r="D472" s="117"/>
      <c r="E472" s="117"/>
      <c r="F472" s="117"/>
      <c r="G472" s="117"/>
      <c r="H472" s="118"/>
      <c r="I472" s="118"/>
      <c r="J472" s="118"/>
      <c r="K472" s="118"/>
      <c r="L472" s="118"/>
      <c r="M472" s="118"/>
      <c r="N472" s="118"/>
      <c r="O472" s="118"/>
    </row>
    <row r="473" spans="2:15">
      <c r="B473" s="117"/>
      <c r="C473" s="117"/>
      <c r="D473" s="117"/>
      <c r="E473" s="117"/>
      <c r="F473" s="117"/>
      <c r="G473" s="117"/>
      <c r="H473" s="118"/>
      <c r="I473" s="118"/>
      <c r="J473" s="118"/>
      <c r="K473" s="118"/>
      <c r="L473" s="118"/>
      <c r="M473" s="118"/>
      <c r="N473" s="118"/>
      <c r="O473" s="118"/>
    </row>
    <row r="474" spans="2:15">
      <c r="B474" s="117"/>
      <c r="C474" s="117"/>
      <c r="D474" s="117"/>
      <c r="E474" s="117"/>
      <c r="F474" s="117"/>
      <c r="G474" s="117"/>
      <c r="H474" s="118"/>
      <c r="I474" s="118"/>
      <c r="J474" s="118"/>
      <c r="K474" s="118"/>
      <c r="L474" s="118"/>
      <c r="M474" s="118"/>
      <c r="N474" s="118"/>
      <c r="O474" s="118"/>
    </row>
    <row r="475" spans="2:15">
      <c r="B475" s="117"/>
      <c r="C475" s="117"/>
      <c r="D475" s="117"/>
      <c r="E475" s="117"/>
      <c r="F475" s="117"/>
      <c r="G475" s="117"/>
      <c r="H475" s="118"/>
      <c r="I475" s="118"/>
      <c r="J475" s="118"/>
      <c r="K475" s="118"/>
      <c r="L475" s="118"/>
      <c r="M475" s="118"/>
      <c r="N475" s="118"/>
      <c r="O475" s="118"/>
    </row>
    <row r="476" spans="2:15">
      <c r="B476" s="117"/>
      <c r="C476" s="117"/>
      <c r="D476" s="117"/>
      <c r="E476" s="117"/>
      <c r="F476" s="117"/>
      <c r="G476" s="117"/>
      <c r="H476" s="118"/>
      <c r="I476" s="118"/>
      <c r="J476" s="118"/>
      <c r="K476" s="118"/>
      <c r="L476" s="118"/>
      <c r="M476" s="118"/>
      <c r="N476" s="118"/>
      <c r="O476" s="118"/>
    </row>
    <row r="477" spans="2:15">
      <c r="B477" s="117"/>
      <c r="C477" s="117"/>
      <c r="D477" s="117"/>
      <c r="E477" s="117"/>
      <c r="F477" s="117"/>
      <c r="G477" s="117"/>
      <c r="H477" s="118"/>
      <c r="I477" s="118"/>
      <c r="J477" s="118"/>
      <c r="K477" s="118"/>
      <c r="L477" s="118"/>
      <c r="M477" s="118"/>
      <c r="N477" s="118"/>
      <c r="O477" s="118"/>
    </row>
    <row r="478" spans="2:15">
      <c r="B478" s="117"/>
      <c r="C478" s="117"/>
      <c r="D478" s="117"/>
      <c r="E478" s="117"/>
      <c r="F478" s="117"/>
      <c r="G478" s="117"/>
      <c r="H478" s="118"/>
      <c r="I478" s="118"/>
      <c r="J478" s="118"/>
      <c r="K478" s="118"/>
      <c r="L478" s="118"/>
      <c r="M478" s="118"/>
      <c r="N478" s="118"/>
      <c r="O478" s="118"/>
    </row>
    <row r="479" spans="2:15">
      <c r="B479" s="117"/>
      <c r="C479" s="117"/>
      <c r="D479" s="117"/>
      <c r="E479" s="117"/>
      <c r="F479" s="117"/>
      <c r="G479" s="117"/>
      <c r="H479" s="118"/>
      <c r="I479" s="118"/>
      <c r="J479" s="118"/>
      <c r="K479" s="118"/>
      <c r="L479" s="118"/>
      <c r="M479" s="118"/>
      <c r="N479" s="118"/>
      <c r="O479" s="118"/>
    </row>
    <row r="480" spans="2:15">
      <c r="B480" s="117"/>
      <c r="C480" s="117"/>
      <c r="D480" s="117"/>
      <c r="E480" s="117"/>
      <c r="F480" s="117"/>
      <c r="G480" s="117"/>
      <c r="H480" s="118"/>
      <c r="I480" s="118"/>
      <c r="J480" s="118"/>
      <c r="K480" s="118"/>
      <c r="L480" s="118"/>
      <c r="M480" s="118"/>
      <c r="N480" s="118"/>
      <c r="O480" s="118"/>
    </row>
    <row r="481" spans="2:15">
      <c r="B481" s="117"/>
      <c r="C481" s="117"/>
      <c r="D481" s="117"/>
      <c r="E481" s="117"/>
      <c r="F481" s="117"/>
      <c r="G481" s="117"/>
      <c r="H481" s="118"/>
      <c r="I481" s="118"/>
      <c r="J481" s="118"/>
      <c r="K481" s="118"/>
      <c r="L481" s="118"/>
      <c r="M481" s="118"/>
      <c r="N481" s="118"/>
      <c r="O481" s="118"/>
    </row>
    <row r="482" spans="2:15">
      <c r="B482" s="117"/>
      <c r="C482" s="117"/>
      <c r="D482" s="117"/>
      <c r="E482" s="117"/>
      <c r="F482" s="117"/>
      <c r="G482" s="117"/>
      <c r="H482" s="118"/>
      <c r="I482" s="118"/>
      <c r="J482" s="118"/>
      <c r="K482" s="118"/>
      <c r="L482" s="118"/>
      <c r="M482" s="118"/>
      <c r="N482" s="118"/>
      <c r="O482" s="118"/>
    </row>
    <row r="483" spans="2:15">
      <c r="B483" s="117"/>
      <c r="C483" s="117"/>
      <c r="D483" s="117"/>
      <c r="E483" s="117"/>
      <c r="F483" s="117"/>
      <c r="G483" s="117"/>
      <c r="H483" s="118"/>
      <c r="I483" s="118"/>
      <c r="J483" s="118"/>
      <c r="K483" s="118"/>
      <c r="L483" s="118"/>
      <c r="M483" s="118"/>
      <c r="N483" s="118"/>
      <c r="O483" s="118"/>
    </row>
    <row r="484" spans="2:15">
      <c r="B484" s="117"/>
      <c r="C484" s="117"/>
      <c r="D484" s="117"/>
      <c r="E484" s="117"/>
      <c r="F484" s="117"/>
      <c r="G484" s="117"/>
      <c r="H484" s="118"/>
      <c r="I484" s="118"/>
      <c r="J484" s="118"/>
      <c r="K484" s="118"/>
      <c r="L484" s="118"/>
      <c r="M484" s="118"/>
      <c r="N484" s="118"/>
      <c r="O484" s="118"/>
    </row>
    <row r="485" spans="2:15">
      <c r="B485" s="117"/>
      <c r="C485" s="117"/>
      <c r="D485" s="117"/>
      <c r="E485" s="117"/>
      <c r="F485" s="117"/>
      <c r="G485" s="117"/>
      <c r="H485" s="118"/>
      <c r="I485" s="118"/>
      <c r="J485" s="118"/>
      <c r="K485" s="118"/>
      <c r="L485" s="118"/>
      <c r="M485" s="118"/>
      <c r="N485" s="118"/>
      <c r="O485" s="118"/>
    </row>
    <row r="486" spans="2:15">
      <c r="B486" s="117"/>
      <c r="C486" s="117"/>
      <c r="D486" s="117"/>
      <c r="E486" s="117"/>
      <c r="F486" s="117"/>
      <c r="G486" s="117"/>
      <c r="H486" s="118"/>
      <c r="I486" s="118"/>
      <c r="J486" s="118"/>
      <c r="K486" s="118"/>
      <c r="L486" s="118"/>
      <c r="M486" s="118"/>
      <c r="N486" s="118"/>
      <c r="O486" s="118"/>
    </row>
    <row r="487" spans="2:15">
      <c r="B487" s="117"/>
      <c r="C487" s="117"/>
      <c r="D487" s="117"/>
      <c r="E487" s="117"/>
      <c r="F487" s="117"/>
      <c r="G487" s="117"/>
      <c r="H487" s="118"/>
      <c r="I487" s="118"/>
      <c r="J487" s="118"/>
      <c r="K487" s="118"/>
      <c r="L487" s="118"/>
      <c r="M487" s="118"/>
      <c r="N487" s="118"/>
      <c r="O487" s="118"/>
    </row>
    <row r="488" spans="2:15">
      <c r="B488" s="117"/>
      <c r="C488" s="117"/>
      <c r="D488" s="117"/>
      <c r="E488" s="117"/>
      <c r="F488" s="117"/>
      <c r="G488" s="117"/>
      <c r="H488" s="118"/>
      <c r="I488" s="118"/>
      <c r="J488" s="118"/>
      <c r="K488" s="118"/>
      <c r="L488" s="118"/>
      <c r="M488" s="118"/>
      <c r="N488" s="118"/>
      <c r="O488" s="118"/>
    </row>
    <row r="489" spans="2:15">
      <c r="B489" s="117"/>
      <c r="C489" s="117"/>
      <c r="D489" s="117"/>
      <c r="E489" s="117"/>
      <c r="F489" s="117"/>
      <c r="G489" s="117"/>
      <c r="H489" s="118"/>
      <c r="I489" s="118"/>
      <c r="J489" s="118"/>
      <c r="K489" s="118"/>
      <c r="L489" s="118"/>
      <c r="M489" s="118"/>
      <c r="N489" s="118"/>
      <c r="O489" s="118"/>
    </row>
    <row r="490" spans="2:15">
      <c r="B490" s="117"/>
      <c r="C490" s="117"/>
      <c r="D490" s="117"/>
      <c r="E490" s="117"/>
      <c r="F490" s="117"/>
      <c r="G490" s="117"/>
      <c r="H490" s="118"/>
      <c r="I490" s="118"/>
      <c r="J490" s="118"/>
      <c r="K490" s="118"/>
      <c r="L490" s="118"/>
      <c r="M490" s="118"/>
      <c r="N490" s="118"/>
      <c r="O490" s="118"/>
    </row>
    <row r="491" spans="2:15">
      <c r="B491" s="117"/>
      <c r="C491" s="117"/>
      <c r="D491" s="117"/>
      <c r="E491" s="117"/>
      <c r="F491" s="117"/>
      <c r="G491" s="117"/>
      <c r="H491" s="118"/>
      <c r="I491" s="118"/>
      <c r="J491" s="118"/>
      <c r="K491" s="118"/>
      <c r="L491" s="118"/>
      <c r="M491" s="118"/>
      <c r="N491" s="118"/>
      <c r="O491" s="118"/>
    </row>
    <row r="492" spans="2:15">
      <c r="B492" s="117"/>
      <c r="C492" s="117"/>
      <c r="D492" s="117"/>
      <c r="E492" s="117"/>
      <c r="F492" s="117"/>
      <c r="G492" s="117"/>
      <c r="H492" s="118"/>
      <c r="I492" s="118"/>
      <c r="J492" s="118"/>
      <c r="K492" s="118"/>
      <c r="L492" s="118"/>
      <c r="M492" s="118"/>
      <c r="N492" s="118"/>
      <c r="O492" s="118"/>
    </row>
    <row r="493" spans="2:15">
      <c r="B493" s="117"/>
      <c r="C493" s="117"/>
      <c r="D493" s="117"/>
      <c r="E493" s="117"/>
      <c r="F493" s="117"/>
      <c r="G493" s="117"/>
      <c r="H493" s="118"/>
      <c r="I493" s="118"/>
      <c r="J493" s="118"/>
      <c r="K493" s="118"/>
      <c r="L493" s="118"/>
      <c r="M493" s="118"/>
      <c r="N493" s="118"/>
      <c r="O493" s="118"/>
    </row>
    <row r="494" spans="2:15">
      <c r="B494" s="117"/>
      <c r="C494" s="117"/>
      <c r="D494" s="117"/>
      <c r="E494" s="117"/>
      <c r="F494" s="117"/>
      <c r="G494" s="117"/>
      <c r="H494" s="118"/>
      <c r="I494" s="118"/>
      <c r="J494" s="118"/>
      <c r="K494" s="118"/>
      <c r="L494" s="118"/>
      <c r="M494" s="118"/>
      <c r="N494" s="118"/>
      <c r="O494" s="118"/>
    </row>
    <row r="495" spans="2:15">
      <c r="B495" s="117"/>
      <c r="C495" s="117"/>
      <c r="D495" s="117"/>
      <c r="E495" s="117"/>
      <c r="F495" s="117"/>
      <c r="G495" s="117"/>
      <c r="H495" s="118"/>
      <c r="I495" s="118"/>
      <c r="J495" s="118"/>
      <c r="K495" s="118"/>
      <c r="L495" s="118"/>
      <c r="M495" s="118"/>
      <c r="N495" s="118"/>
      <c r="O495" s="118"/>
    </row>
    <row r="496" spans="2:15">
      <c r="B496" s="117"/>
      <c r="C496" s="117"/>
      <c r="D496" s="117"/>
      <c r="E496" s="117"/>
      <c r="F496" s="117"/>
      <c r="G496" s="117"/>
      <c r="H496" s="118"/>
      <c r="I496" s="118"/>
      <c r="J496" s="118"/>
      <c r="K496" s="118"/>
      <c r="L496" s="118"/>
      <c r="M496" s="118"/>
      <c r="N496" s="118"/>
      <c r="O496" s="118"/>
    </row>
    <row r="497" spans="2:15">
      <c r="B497" s="117"/>
      <c r="C497" s="117"/>
      <c r="D497" s="117"/>
      <c r="E497" s="117"/>
      <c r="F497" s="117"/>
      <c r="G497" s="117"/>
      <c r="H497" s="118"/>
      <c r="I497" s="118"/>
      <c r="J497" s="118"/>
      <c r="K497" s="118"/>
      <c r="L497" s="118"/>
      <c r="M497" s="118"/>
      <c r="N497" s="118"/>
      <c r="O497" s="118"/>
    </row>
    <row r="498" spans="2:15">
      <c r="B498" s="117"/>
      <c r="C498" s="117"/>
      <c r="D498" s="117"/>
      <c r="E498" s="117"/>
      <c r="F498" s="117"/>
      <c r="G498" s="117"/>
      <c r="H498" s="118"/>
      <c r="I498" s="118"/>
      <c r="J498" s="118"/>
      <c r="K498" s="118"/>
      <c r="L498" s="118"/>
      <c r="M498" s="118"/>
      <c r="N498" s="118"/>
      <c r="O498" s="118"/>
    </row>
    <row r="499" spans="2:15">
      <c r="B499" s="117"/>
      <c r="C499" s="117"/>
      <c r="D499" s="117"/>
      <c r="E499" s="117"/>
      <c r="F499" s="117"/>
      <c r="G499" s="117"/>
      <c r="H499" s="118"/>
      <c r="I499" s="118"/>
      <c r="J499" s="118"/>
      <c r="K499" s="118"/>
      <c r="L499" s="118"/>
      <c r="M499" s="118"/>
      <c r="N499" s="118"/>
      <c r="O499" s="118"/>
    </row>
    <row r="500" spans="2:15">
      <c r="B500" s="117"/>
      <c r="C500" s="117"/>
      <c r="D500" s="117"/>
      <c r="E500" s="117"/>
      <c r="F500" s="117"/>
      <c r="G500" s="117"/>
      <c r="H500" s="118"/>
      <c r="I500" s="118"/>
      <c r="J500" s="118"/>
      <c r="K500" s="118"/>
      <c r="L500" s="118"/>
      <c r="M500" s="118"/>
      <c r="N500" s="118"/>
      <c r="O500" s="118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5 B267"/>
    <dataValidation type="list" allowBlank="1" showInputMessage="1" showErrorMessage="1" sqref="E12:E35 E37:E356">
      <formula1>#REF!</formula1>
    </dataValidation>
    <dataValidation type="list" allowBlank="1" showInputMessage="1" showErrorMessage="1" sqref="H12:H35 H37:H356">
      <formula1>#REF!</formula1>
    </dataValidation>
    <dataValidation type="list" allowBlank="1" showInputMessage="1" showErrorMessage="1" sqref="G12:G35 G37:G362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>
      <selection activeCell="A25" sqref="A25:XFD25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60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141</v>
      </c>
      <c r="C1" s="67" t="s" vm="1">
        <v>223</v>
      </c>
    </row>
    <row r="2" spans="2:14">
      <c r="B2" s="46" t="s">
        <v>140</v>
      </c>
      <c r="C2" s="67" t="s">
        <v>224</v>
      </c>
    </row>
    <row r="3" spans="2:14">
      <c r="B3" s="46" t="s">
        <v>142</v>
      </c>
      <c r="C3" s="67" t="s">
        <v>225</v>
      </c>
    </row>
    <row r="4" spans="2:14">
      <c r="B4" s="46" t="s">
        <v>143</v>
      </c>
      <c r="C4" s="67">
        <v>9454</v>
      </c>
    </row>
    <row r="6" spans="2:14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</row>
    <row r="7" spans="2:14" ht="26.25" customHeight="1">
      <c r="B7" s="135" t="s">
        <v>221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2:14" s="3" customFormat="1" ht="74.25" customHeight="1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98</v>
      </c>
      <c r="H8" s="29" t="s">
        <v>199</v>
      </c>
      <c r="I8" s="29" t="s">
        <v>198</v>
      </c>
      <c r="J8" s="29" t="s">
        <v>213</v>
      </c>
      <c r="K8" s="29" t="s">
        <v>61</v>
      </c>
      <c r="L8" s="29" t="s">
        <v>58</v>
      </c>
      <c r="M8" s="29" t="s">
        <v>144</v>
      </c>
      <c r="N8" s="13" t="s">
        <v>146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206</v>
      </c>
      <c r="I9" s="31"/>
      <c r="J9" s="15" t="s">
        <v>202</v>
      </c>
      <c r="K9" s="15" t="s">
        <v>202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216</v>
      </c>
      <c r="C11" s="69"/>
      <c r="D11" s="69"/>
      <c r="E11" s="69"/>
      <c r="F11" s="69"/>
      <c r="G11" s="69"/>
      <c r="H11" s="77"/>
      <c r="I11" s="79"/>
      <c r="J11" s="69"/>
      <c r="K11" s="77">
        <v>8833.488915578002</v>
      </c>
      <c r="L11" s="69"/>
      <c r="M11" s="78">
        <f>K11/$K$11</f>
        <v>1</v>
      </c>
      <c r="N11" s="78">
        <f>K11/'סכום נכסי הקרן'!$C$42</f>
        <v>0.12017194970859447</v>
      </c>
    </row>
    <row r="12" spans="2:14">
      <c r="B12" s="70" t="s">
        <v>193</v>
      </c>
      <c r="C12" s="71"/>
      <c r="D12" s="71"/>
      <c r="E12" s="71"/>
      <c r="F12" s="71"/>
      <c r="G12" s="71"/>
      <c r="H12" s="80"/>
      <c r="I12" s="82"/>
      <c r="J12" s="71"/>
      <c r="K12" s="80">
        <v>1185.5815464199998</v>
      </c>
      <c r="L12" s="71"/>
      <c r="M12" s="81">
        <f t="shared" ref="M12:M23" si="0">K12/$K$11</f>
        <v>0.13421441491019559</v>
      </c>
      <c r="N12" s="81">
        <f>K12/'סכום נכסי הקרן'!$C$42</f>
        <v>1.6128807918756458E-2</v>
      </c>
    </row>
    <row r="13" spans="2:14">
      <c r="B13" s="89" t="s">
        <v>217</v>
      </c>
      <c r="C13" s="71"/>
      <c r="D13" s="71"/>
      <c r="E13" s="71"/>
      <c r="F13" s="71"/>
      <c r="G13" s="71"/>
      <c r="H13" s="80"/>
      <c r="I13" s="82"/>
      <c r="J13" s="71"/>
      <c r="K13" s="80">
        <v>532.74660269500009</v>
      </c>
      <c r="L13" s="71"/>
      <c r="M13" s="81">
        <f t="shared" si="0"/>
        <v>6.0309873911257507E-2</v>
      </c>
      <c r="N13" s="81">
        <f>K13/'סכום נכסי הקרן'!$C$42</f>
        <v>7.2475551345953107E-3</v>
      </c>
    </row>
    <row r="14" spans="2:14">
      <c r="B14" s="76" t="s">
        <v>1704</v>
      </c>
      <c r="C14" s="73" t="s">
        <v>1705</v>
      </c>
      <c r="D14" s="86" t="s">
        <v>115</v>
      </c>
      <c r="E14" s="73" t="s">
        <v>1706</v>
      </c>
      <c r="F14" s="86" t="s">
        <v>1707</v>
      </c>
      <c r="G14" s="86" t="s">
        <v>128</v>
      </c>
      <c r="H14" s="83">
        <v>5197.5709500000012</v>
      </c>
      <c r="I14" s="85">
        <v>1328</v>
      </c>
      <c r="J14" s="73"/>
      <c r="K14" s="83">
        <v>69.023742216000016</v>
      </c>
      <c r="L14" s="84">
        <v>6.6895014190558738E-5</v>
      </c>
      <c r="M14" s="84">
        <f t="shared" si="0"/>
        <v>7.8138709263873667E-3</v>
      </c>
      <c r="N14" s="84">
        <f>K14/'סכום נכסי הקרן'!$C$42</f>
        <v>9.3900810399527113E-4</v>
      </c>
    </row>
    <row r="15" spans="2:14">
      <c r="B15" s="76" t="s">
        <v>1708</v>
      </c>
      <c r="C15" s="73" t="s">
        <v>1709</v>
      </c>
      <c r="D15" s="86" t="s">
        <v>115</v>
      </c>
      <c r="E15" s="73" t="s">
        <v>1706</v>
      </c>
      <c r="F15" s="86" t="s">
        <v>1707</v>
      </c>
      <c r="G15" s="86" t="s">
        <v>128</v>
      </c>
      <c r="H15" s="83">
        <v>1919.3575810000004</v>
      </c>
      <c r="I15" s="85">
        <v>1554</v>
      </c>
      <c r="J15" s="73"/>
      <c r="K15" s="83">
        <v>29.826816813000008</v>
      </c>
      <c r="L15" s="84">
        <v>4.1497245692949492E-5</v>
      </c>
      <c r="M15" s="84">
        <f t="shared" si="0"/>
        <v>3.3765612996241984E-3</v>
      </c>
      <c r="N15" s="84">
        <f>K15/'סכום נכסי הקרן'!$C$42</f>
        <v>4.0576795468642553E-4</v>
      </c>
    </row>
    <row r="16" spans="2:14">
      <c r="B16" s="76" t="s">
        <v>1710</v>
      </c>
      <c r="C16" s="73" t="s">
        <v>1711</v>
      </c>
      <c r="D16" s="86" t="s">
        <v>115</v>
      </c>
      <c r="E16" s="73" t="s">
        <v>1712</v>
      </c>
      <c r="F16" s="86" t="s">
        <v>1707</v>
      </c>
      <c r="G16" s="86" t="s">
        <v>128</v>
      </c>
      <c r="H16" s="83">
        <v>2.8382640000000006</v>
      </c>
      <c r="I16" s="85">
        <v>1309</v>
      </c>
      <c r="J16" s="73"/>
      <c r="K16" s="83">
        <v>3.7152876000000008E-2</v>
      </c>
      <c r="L16" s="84">
        <v>5.7471140548213161E-6</v>
      </c>
      <c r="M16" s="84">
        <f t="shared" si="0"/>
        <v>4.2059118831835858E-6</v>
      </c>
      <c r="N16" s="84">
        <f>K16/'סכום נכסי הקרן'!$C$42</f>
        <v>5.0543263130471773E-7</v>
      </c>
    </row>
    <row r="17" spans="2:14">
      <c r="B17" s="76" t="s">
        <v>1713</v>
      </c>
      <c r="C17" s="73" t="s">
        <v>1714</v>
      </c>
      <c r="D17" s="86" t="s">
        <v>115</v>
      </c>
      <c r="E17" s="73" t="s">
        <v>1712</v>
      </c>
      <c r="F17" s="86" t="s">
        <v>1707</v>
      </c>
      <c r="G17" s="86" t="s">
        <v>128</v>
      </c>
      <c r="H17" s="83">
        <v>7439.7995100000007</v>
      </c>
      <c r="I17" s="85">
        <v>1325</v>
      </c>
      <c r="J17" s="73"/>
      <c r="K17" s="83">
        <v>98.577343508000027</v>
      </c>
      <c r="L17" s="84">
        <v>7.1466556309339926E-5</v>
      </c>
      <c r="M17" s="84">
        <f t="shared" si="0"/>
        <v>1.1159502711794575E-2</v>
      </c>
      <c r="N17" s="84">
        <f>K17/'סכום נכסי הקרן'!$C$42</f>
        <v>1.3410591986547011E-3</v>
      </c>
    </row>
    <row r="18" spans="2:14">
      <c r="B18" s="76" t="s">
        <v>1715</v>
      </c>
      <c r="C18" s="73" t="s">
        <v>1716</v>
      </c>
      <c r="D18" s="86" t="s">
        <v>115</v>
      </c>
      <c r="E18" s="73" t="s">
        <v>1712</v>
      </c>
      <c r="F18" s="86" t="s">
        <v>1707</v>
      </c>
      <c r="G18" s="86" t="s">
        <v>128</v>
      </c>
      <c r="H18" s="83">
        <v>1632.0018000000002</v>
      </c>
      <c r="I18" s="85">
        <v>1536</v>
      </c>
      <c r="J18" s="73"/>
      <c r="K18" s="83">
        <v>25.067547648000005</v>
      </c>
      <c r="L18" s="84">
        <v>2.245619076524023E-5</v>
      </c>
      <c r="M18" s="84">
        <f t="shared" si="0"/>
        <v>2.8377856006354379E-3</v>
      </c>
      <c r="N18" s="84">
        <f>K18/'סכום נכסי הקרן'!$C$42</f>
        <v>3.410222284833354E-4</v>
      </c>
    </row>
    <row r="19" spans="2:14">
      <c r="B19" s="76" t="s">
        <v>1717</v>
      </c>
      <c r="C19" s="73" t="s">
        <v>1718</v>
      </c>
      <c r="D19" s="86" t="s">
        <v>115</v>
      </c>
      <c r="E19" s="73" t="s">
        <v>1719</v>
      </c>
      <c r="F19" s="86" t="s">
        <v>1707</v>
      </c>
      <c r="G19" s="86" t="s">
        <v>128</v>
      </c>
      <c r="H19" s="83">
        <v>182.53585400000003</v>
      </c>
      <c r="I19" s="85">
        <v>15000</v>
      </c>
      <c r="J19" s="73"/>
      <c r="K19" s="83">
        <v>27.380378025000006</v>
      </c>
      <c r="L19" s="84">
        <v>1.899846980471536E-5</v>
      </c>
      <c r="M19" s="84">
        <f t="shared" si="0"/>
        <v>3.0996108430853707E-3</v>
      </c>
      <c r="N19" s="84">
        <f>K19/'סכום נכסי הקרן'!$C$42</f>
        <v>3.7248627835146926E-4</v>
      </c>
    </row>
    <row r="20" spans="2:14">
      <c r="B20" s="76" t="s">
        <v>1720</v>
      </c>
      <c r="C20" s="73" t="s">
        <v>1721</v>
      </c>
      <c r="D20" s="86" t="s">
        <v>115</v>
      </c>
      <c r="E20" s="73" t="s">
        <v>1719</v>
      </c>
      <c r="F20" s="86" t="s">
        <v>1707</v>
      </c>
      <c r="G20" s="86" t="s">
        <v>128</v>
      </c>
      <c r="H20" s="83">
        <v>1018.2272100000002</v>
      </c>
      <c r="I20" s="85">
        <v>13340</v>
      </c>
      <c r="J20" s="73"/>
      <c r="K20" s="83">
        <v>135.83150981400001</v>
      </c>
      <c r="L20" s="84">
        <v>7.0433994485792335E-5</v>
      </c>
      <c r="M20" s="84">
        <f t="shared" si="0"/>
        <v>1.5376881220109863E-2</v>
      </c>
      <c r="N20" s="84">
        <f>K20/'סכום נכסי הקרן'!$C$42</f>
        <v>1.8478697966580733E-3</v>
      </c>
    </row>
    <row r="21" spans="2:14">
      <c r="B21" s="76" t="s">
        <v>1722</v>
      </c>
      <c r="C21" s="73" t="s">
        <v>1723</v>
      </c>
      <c r="D21" s="86" t="s">
        <v>115</v>
      </c>
      <c r="E21" s="73" t="s">
        <v>1724</v>
      </c>
      <c r="F21" s="86" t="s">
        <v>1707</v>
      </c>
      <c r="G21" s="86" t="s">
        <v>128</v>
      </c>
      <c r="H21" s="83">
        <v>7166.6166000000012</v>
      </c>
      <c r="I21" s="85">
        <v>1331</v>
      </c>
      <c r="J21" s="73"/>
      <c r="K21" s="83">
        <v>95.38766694600001</v>
      </c>
      <c r="L21" s="84">
        <v>4.2412802185855109E-5</v>
      </c>
      <c r="M21" s="84">
        <f t="shared" si="0"/>
        <v>1.0798413611838274E-2</v>
      </c>
      <c r="N21" s="84">
        <f>K21/'סכום נכסי הקרן'!$C$42</f>
        <v>1.297666417494431E-3</v>
      </c>
    </row>
    <row r="22" spans="2:14">
      <c r="B22" s="76" t="s">
        <v>1725</v>
      </c>
      <c r="C22" s="73" t="s">
        <v>1726</v>
      </c>
      <c r="D22" s="86" t="s">
        <v>115</v>
      </c>
      <c r="E22" s="73" t="s">
        <v>1724</v>
      </c>
      <c r="F22" s="86" t="s">
        <v>1707</v>
      </c>
      <c r="G22" s="86" t="s">
        <v>128</v>
      </c>
      <c r="H22" s="83">
        <v>8.3700000000000007E-4</v>
      </c>
      <c r="I22" s="85">
        <v>1299</v>
      </c>
      <c r="J22" s="73"/>
      <c r="K22" s="83">
        <v>1.0878E-5</v>
      </c>
      <c r="L22" s="84">
        <v>1.1187053427562808E-11</v>
      </c>
      <c r="M22" s="84">
        <f t="shared" si="0"/>
        <v>1.2314500084803943E-9</v>
      </c>
      <c r="N22" s="84">
        <f>K22/'סכום נכסי הקרן'!$C$42</f>
        <v>1.4798574848775418E-10</v>
      </c>
    </row>
    <row r="23" spans="2:14">
      <c r="B23" s="76" t="s">
        <v>1727</v>
      </c>
      <c r="C23" s="73" t="s">
        <v>1728</v>
      </c>
      <c r="D23" s="86" t="s">
        <v>115</v>
      </c>
      <c r="E23" s="73" t="s">
        <v>1724</v>
      </c>
      <c r="F23" s="86" t="s">
        <v>1707</v>
      </c>
      <c r="G23" s="86" t="s">
        <v>128</v>
      </c>
      <c r="H23" s="83">
        <v>3366.8906700000002</v>
      </c>
      <c r="I23" s="85">
        <v>1533</v>
      </c>
      <c r="J23" s="73"/>
      <c r="K23" s="83">
        <v>51.614433971000004</v>
      </c>
      <c r="L23" s="84">
        <v>2.586245083199871E-5</v>
      </c>
      <c r="M23" s="84">
        <f t="shared" si="0"/>
        <v>5.8430405544492286E-3</v>
      </c>
      <c r="N23" s="84">
        <f>K23/'סכום נכסי הקרן'!$C$42</f>
        <v>7.0216957565455071E-4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218</v>
      </c>
      <c r="C25" s="71"/>
      <c r="D25" s="71"/>
      <c r="E25" s="71"/>
      <c r="F25" s="71"/>
      <c r="G25" s="71"/>
      <c r="H25" s="80"/>
      <c r="I25" s="82"/>
      <c r="J25" s="71"/>
      <c r="K25" s="80">
        <v>652.83494372500013</v>
      </c>
      <c r="L25" s="71"/>
      <c r="M25" s="81">
        <f t="shared" ref="M25:M35" si="1">K25/$K$11</f>
        <v>7.3904540998938145E-2</v>
      </c>
      <c r="N25" s="81">
        <f>K25/'סכום נכסי הקרן'!$C$42</f>
        <v>8.8812527841611536E-3</v>
      </c>
    </row>
    <row r="26" spans="2:14">
      <c r="B26" s="76" t="s">
        <v>1729</v>
      </c>
      <c r="C26" s="73" t="s">
        <v>1730</v>
      </c>
      <c r="D26" s="86" t="s">
        <v>115</v>
      </c>
      <c r="E26" s="73" t="s">
        <v>1706</v>
      </c>
      <c r="F26" s="86" t="s">
        <v>1731</v>
      </c>
      <c r="G26" s="86" t="s">
        <v>128</v>
      </c>
      <c r="H26" s="83">
        <v>5601.9353780000001</v>
      </c>
      <c r="I26" s="85">
        <v>321.64</v>
      </c>
      <c r="J26" s="73"/>
      <c r="K26" s="83">
        <v>18.018064950000003</v>
      </c>
      <c r="L26" s="84">
        <v>2.0819989925862959E-4</v>
      </c>
      <c r="M26" s="84">
        <f t="shared" si="1"/>
        <v>2.0397450115350064E-3</v>
      </c>
      <c r="N26" s="84">
        <f>K26/'סכום נכסי הקרן'!$C$42</f>
        <v>2.4512013494454126E-4</v>
      </c>
    </row>
    <row r="27" spans="2:14">
      <c r="B27" s="76" t="s">
        <v>1732</v>
      </c>
      <c r="C27" s="73" t="s">
        <v>1733</v>
      </c>
      <c r="D27" s="86" t="s">
        <v>115</v>
      </c>
      <c r="E27" s="73" t="s">
        <v>1706</v>
      </c>
      <c r="F27" s="86" t="s">
        <v>1731</v>
      </c>
      <c r="G27" s="86" t="s">
        <v>128</v>
      </c>
      <c r="H27" s="83">
        <v>41673.691439000009</v>
      </c>
      <c r="I27" s="85">
        <v>333.41</v>
      </c>
      <c r="J27" s="73"/>
      <c r="K27" s="83">
        <v>138.944254626</v>
      </c>
      <c r="L27" s="84">
        <v>1.5635831706658644E-4</v>
      </c>
      <c r="M27" s="84">
        <f t="shared" si="1"/>
        <v>1.5729261218743313E-2</v>
      </c>
      <c r="N27" s="84">
        <f>K27/'סכום נכסי הקרן'!$C$42</f>
        <v>1.890215988132167E-3</v>
      </c>
    </row>
    <row r="28" spans="2:14">
      <c r="B28" s="76" t="s">
        <v>1734</v>
      </c>
      <c r="C28" s="73" t="s">
        <v>1735</v>
      </c>
      <c r="D28" s="86" t="s">
        <v>115</v>
      </c>
      <c r="E28" s="73" t="s">
        <v>1712</v>
      </c>
      <c r="F28" s="86" t="s">
        <v>1731</v>
      </c>
      <c r="G28" s="86" t="s">
        <v>128</v>
      </c>
      <c r="H28" s="83">
        <v>27146.671337000007</v>
      </c>
      <c r="I28" s="85">
        <v>333.72</v>
      </c>
      <c r="J28" s="73"/>
      <c r="K28" s="83">
        <v>90.593871594000007</v>
      </c>
      <c r="L28" s="84">
        <v>6.8134994803724526E-5</v>
      </c>
      <c r="M28" s="84">
        <f t="shared" si="1"/>
        <v>1.0255729356747846E-2</v>
      </c>
      <c r="N28" s="84">
        <f>K28/'סכום נכסי הקרן'!$C$42</f>
        <v>1.232450992484058E-3</v>
      </c>
    </row>
    <row r="29" spans="2:14">
      <c r="B29" s="76" t="s">
        <v>1736</v>
      </c>
      <c r="C29" s="73" t="s">
        <v>1737</v>
      </c>
      <c r="D29" s="86" t="s">
        <v>115</v>
      </c>
      <c r="E29" s="73" t="s">
        <v>1712</v>
      </c>
      <c r="F29" s="86" t="s">
        <v>1731</v>
      </c>
      <c r="G29" s="86" t="s">
        <v>128</v>
      </c>
      <c r="H29" s="83">
        <v>13426.826811000001</v>
      </c>
      <c r="I29" s="85">
        <v>371.19</v>
      </c>
      <c r="J29" s="73"/>
      <c r="K29" s="83">
        <v>49.839038437000013</v>
      </c>
      <c r="L29" s="84">
        <v>6.0808742114660412E-5</v>
      </c>
      <c r="M29" s="84">
        <f t="shared" si="1"/>
        <v>5.6420559207481487E-3</v>
      </c>
      <c r="N29" s="84">
        <f>K29/'סכום נכסי הקרן'!$C$42</f>
        <v>6.7801686036122425E-4</v>
      </c>
    </row>
    <row r="30" spans="2:14">
      <c r="B30" s="76" t="s">
        <v>1738</v>
      </c>
      <c r="C30" s="73" t="s">
        <v>1739</v>
      </c>
      <c r="D30" s="86" t="s">
        <v>115</v>
      </c>
      <c r="E30" s="73" t="s">
        <v>1719</v>
      </c>
      <c r="F30" s="86" t="s">
        <v>1731</v>
      </c>
      <c r="G30" s="86" t="s">
        <v>128</v>
      </c>
      <c r="H30" s="83">
        <v>28.198623000000008</v>
      </c>
      <c r="I30" s="85">
        <v>3416.02</v>
      </c>
      <c r="J30" s="73"/>
      <c r="K30" s="83">
        <v>0.96327059800000003</v>
      </c>
      <c r="L30" s="84">
        <v>1.1600777273576433E-6</v>
      </c>
      <c r="M30" s="84">
        <f t="shared" si="1"/>
        <v>1.0904758099614033E-4</v>
      </c>
      <c r="N30" s="84">
        <f>K30/'סכום נכסי הקרן'!$C$42</f>
        <v>1.3104460419312058E-5</v>
      </c>
    </row>
    <row r="31" spans="2:14">
      <c r="B31" s="76" t="s">
        <v>1740</v>
      </c>
      <c r="C31" s="73" t="s">
        <v>1741</v>
      </c>
      <c r="D31" s="86" t="s">
        <v>115</v>
      </c>
      <c r="E31" s="73" t="s">
        <v>1719</v>
      </c>
      <c r="F31" s="86" t="s">
        <v>1731</v>
      </c>
      <c r="G31" s="86" t="s">
        <v>128</v>
      </c>
      <c r="H31" s="83">
        <v>124.94092200000001</v>
      </c>
      <c r="I31" s="85">
        <v>3204.56</v>
      </c>
      <c r="J31" s="73"/>
      <c r="K31" s="83">
        <v>4.0038068100000004</v>
      </c>
      <c r="L31" s="84">
        <v>2.4345748781162682E-5</v>
      </c>
      <c r="M31" s="84">
        <f t="shared" si="1"/>
        <v>4.5325316511567946E-4</v>
      </c>
      <c r="N31" s="84">
        <f>K31/'סכום נכסי הקרן'!$C$42</f>
        <v>5.4468316563542701E-5</v>
      </c>
    </row>
    <row r="32" spans="2:14">
      <c r="B32" s="76" t="s">
        <v>1742</v>
      </c>
      <c r="C32" s="73" t="s">
        <v>1743</v>
      </c>
      <c r="D32" s="86" t="s">
        <v>115</v>
      </c>
      <c r="E32" s="73" t="s">
        <v>1719</v>
      </c>
      <c r="F32" s="86" t="s">
        <v>1731</v>
      </c>
      <c r="G32" s="86" t="s">
        <v>128</v>
      </c>
      <c r="H32" s="83">
        <v>2531.3583070000004</v>
      </c>
      <c r="I32" s="85">
        <v>3322.82</v>
      </c>
      <c r="J32" s="73"/>
      <c r="K32" s="83">
        <v>84.112480108000014</v>
      </c>
      <c r="L32" s="84">
        <v>6.6168139189485249E-5</v>
      </c>
      <c r="M32" s="84">
        <f t="shared" si="1"/>
        <v>9.5219998476101866E-3</v>
      </c>
      <c r="N32" s="84">
        <f>K32/'סכום נכסי הקרן'!$C$42</f>
        <v>1.1442772868122556E-3</v>
      </c>
    </row>
    <row r="33" spans="2:14">
      <c r="B33" s="76" t="s">
        <v>1744</v>
      </c>
      <c r="C33" s="73" t="s">
        <v>1745</v>
      </c>
      <c r="D33" s="86" t="s">
        <v>115</v>
      </c>
      <c r="E33" s="73" t="s">
        <v>1719</v>
      </c>
      <c r="F33" s="86" t="s">
        <v>1731</v>
      </c>
      <c r="G33" s="86" t="s">
        <v>128</v>
      </c>
      <c r="H33" s="83">
        <v>1547.6984280000001</v>
      </c>
      <c r="I33" s="85">
        <v>3725.54</v>
      </c>
      <c r="J33" s="73"/>
      <c r="K33" s="83">
        <v>57.660124025000002</v>
      </c>
      <c r="L33" s="84">
        <v>8.659895010206736E-5</v>
      </c>
      <c r="M33" s="84">
        <f t="shared" si="1"/>
        <v>6.5274462419164219E-3</v>
      </c>
      <c r="N33" s="84">
        <f>K33/'סכום נכסי הקרן'!$C$42</f>
        <v>7.8441594150913433E-4</v>
      </c>
    </row>
    <row r="34" spans="2:14">
      <c r="B34" s="76" t="s">
        <v>1746</v>
      </c>
      <c r="C34" s="73" t="s">
        <v>1747</v>
      </c>
      <c r="D34" s="86" t="s">
        <v>115</v>
      </c>
      <c r="E34" s="73" t="s">
        <v>1724</v>
      </c>
      <c r="F34" s="86" t="s">
        <v>1731</v>
      </c>
      <c r="G34" s="86" t="s">
        <v>128</v>
      </c>
      <c r="H34" s="83">
        <v>34362.484086999997</v>
      </c>
      <c r="I34" s="85">
        <v>333.5</v>
      </c>
      <c r="J34" s="73"/>
      <c r="K34" s="83">
        <v>114.59888442600001</v>
      </c>
      <c r="L34" s="84">
        <v>8.0276638545421063E-5</v>
      </c>
      <c r="M34" s="84">
        <f t="shared" si="1"/>
        <v>1.2973230115668455E-2</v>
      </c>
      <c r="N34" s="84">
        <f>K34/'סכום נכסי הקרן'!$C$42</f>
        <v>1.5590183570181328E-3</v>
      </c>
    </row>
    <row r="35" spans="2:14">
      <c r="B35" s="76" t="s">
        <v>1748</v>
      </c>
      <c r="C35" s="73" t="s">
        <v>1749</v>
      </c>
      <c r="D35" s="86" t="s">
        <v>115</v>
      </c>
      <c r="E35" s="73" t="s">
        <v>1724</v>
      </c>
      <c r="F35" s="86" t="s">
        <v>1731</v>
      </c>
      <c r="G35" s="86" t="s">
        <v>128</v>
      </c>
      <c r="H35" s="83">
        <v>25128.484337000005</v>
      </c>
      <c r="I35" s="85">
        <v>374.48</v>
      </c>
      <c r="J35" s="73"/>
      <c r="K35" s="83">
        <v>94.101148151000018</v>
      </c>
      <c r="L35" s="84">
        <v>1.0231922126230944E-4</v>
      </c>
      <c r="M35" s="84">
        <f t="shared" si="1"/>
        <v>1.0652772539856942E-2</v>
      </c>
      <c r="N35" s="84">
        <f>K35/'סכום נכסי הקרן'!$C$42</f>
        <v>1.2801644459167847E-3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192</v>
      </c>
      <c r="C37" s="71"/>
      <c r="D37" s="71"/>
      <c r="E37" s="71"/>
      <c r="F37" s="71"/>
      <c r="G37" s="71"/>
      <c r="H37" s="80"/>
      <c r="I37" s="82"/>
      <c r="J37" s="71"/>
      <c r="K37" s="80">
        <v>7647.9073691580024</v>
      </c>
      <c r="L37" s="71"/>
      <c r="M37" s="81">
        <f t="shared" ref="M37:M84" si="2">K37/$K$11</f>
        <v>0.86578558508980441</v>
      </c>
      <c r="N37" s="81">
        <f>K37/'סכום נכסי הקרן'!$C$42</f>
        <v>0.10404314178983802</v>
      </c>
    </row>
    <row r="38" spans="2:14">
      <c r="B38" s="89" t="s">
        <v>219</v>
      </c>
      <c r="C38" s="71"/>
      <c r="D38" s="71"/>
      <c r="E38" s="71"/>
      <c r="F38" s="71"/>
      <c r="G38" s="71"/>
      <c r="H38" s="80"/>
      <c r="I38" s="82"/>
      <c r="J38" s="71"/>
      <c r="K38" s="80">
        <v>7045.3348790090031</v>
      </c>
      <c r="L38" s="71"/>
      <c r="M38" s="81">
        <f t="shared" si="2"/>
        <v>0.7975710329566883</v>
      </c>
      <c r="N38" s="81">
        <f>K38/'סכום נכסי הקרן'!$C$42</f>
        <v>9.5845666061502882E-2</v>
      </c>
    </row>
    <row r="39" spans="2:14">
      <c r="B39" s="76" t="s">
        <v>1750</v>
      </c>
      <c r="C39" s="73" t="s">
        <v>1751</v>
      </c>
      <c r="D39" s="86" t="s">
        <v>28</v>
      </c>
      <c r="E39" s="73"/>
      <c r="F39" s="86" t="s">
        <v>1707</v>
      </c>
      <c r="G39" s="86" t="s">
        <v>127</v>
      </c>
      <c r="H39" s="83">
        <v>1740.2004450000004</v>
      </c>
      <c r="I39" s="85">
        <v>3806</v>
      </c>
      <c r="J39" s="73"/>
      <c r="K39" s="83">
        <v>227.90441148100004</v>
      </c>
      <c r="L39" s="84">
        <v>5.2897100211010814E-5</v>
      </c>
      <c r="M39" s="84">
        <f t="shared" si="2"/>
        <v>2.5800044994575912E-2</v>
      </c>
      <c r="N39" s="84">
        <f>K39/'סכום נכסי הקרן'!$C$42</f>
        <v>3.100441709567651E-3</v>
      </c>
    </row>
    <row r="40" spans="2:14">
      <c r="B40" s="76" t="s">
        <v>1752</v>
      </c>
      <c r="C40" s="73" t="s">
        <v>1753</v>
      </c>
      <c r="D40" s="86" t="s">
        <v>28</v>
      </c>
      <c r="E40" s="73"/>
      <c r="F40" s="86" t="s">
        <v>1707</v>
      </c>
      <c r="G40" s="86" t="s">
        <v>127</v>
      </c>
      <c r="H40" s="83">
        <v>26.527460000000001</v>
      </c>
      <c r="I40" s="85">
        <v>495.75</v>
      </c>
      <c r="J40" s="73"/>
      <c r="K40" s="83">
        <v>0.45252547800000004</v>
      </c>
      <c r="L40" s="84">
        <v>6.9785067796555373E-8</v>
      </c>
      <c r="M40" s="84">
        <f t="shared" si="2"/>
        <v>5.1228397106149529E-5</v>
      </c>
      <c r="N40" s="84">
        <f>K40/'סכום נכסי הקרן'!$C$42</f>
        <v>6.1562163606921077E-6</v>
      </c>
    </row>
    <row r="41" spans="2:14">
      <c r="B41" s="76" t="s">
        <v>1754</v>
      </c>
      <c r="C41" s="73" t="s">
        <v>1755</v>
      </c>
      <c r="D41" s="86" t="s">
        <v>28</v>
      </c>
      <c r="E41" s="73"/>
      <c r="F41" s="86" t="s">
        <v>1707</v>
      </c>
      <c r="G41" s="86" t="s">
        <v>127</v>
      </c>
      <c r="H41" s="83">
        <v>1083.1695860000004</v>
      </c>
      <c r="I41" s="85">
        <v>6570.3</v>
      </c>
      <c r="J41" s="73"/>
      <c r="K41" s="83">
        <v>244.88733724700003</v>
      </c>
      <c r="L41" s="84">
        <v>3.5426052465716941E-5</v>
      </c>
      <c r="M41" s="84">
        <f t="shared" si="2"/>
        <v>2.7722606502073855E-2</v>
      </c>
      <c r="N41" s="84">
        <f>K41/'סכום נכסי הקרן'!$C$42</f>
        <v>3.3314796743583734E-3</v>
      </c>
    </row>
    <row r="42" spans="2:14">
      <c r="B42" s="76" t="s">
        <v>1756</v>
      </c>
      <c r="C42" s="73" t="s">
        <v>1757</v>
      </c>
      <c r="D42" s="86" t="s">
        <v>28</v>
      </c>
      <c r="E42" s="73"/>
      <c r="F42" s="86" t="s">
        <v>1707</v>
      </c>
      <c r="G42" s="86" t="s">
        <v>129</v>
      </c>
      <c r="H42" s="83">
        <v>232.24879900000005</v>
      </c>
      <c r="I42" s="85">
        <v>5552.9</v>
      </c>
      <c r="J42" s="73"/>
      <c r="K42" s="83">
        <v>51.918905285000008</v>
      </c>
      <c r="L42" s="84">
        <v>1.2798997931098108E-5</v>
      </c>
      <c r="M42" s="84">
        <f t="shared" si="2"/>
        <v>5.877508398005704E-3</v>
      </c>
      <c r="N42" s="84">
        <f>K42/'סכום נכסי הקרן'!$C$42</f>
        <v>7.0631164361698311E-4</v>
      </c>
    </row>
    <row r="43" spans="2:14">
      <c r="B43" s="76" t="s">
        <v>1758</v>
      </c>
      <c r="C43" s="73" t="s">
        <v>1759</v>
      </c>
      <c r="D43" s="86" t="s">
        <v>1446</v>
      </c>
      <c r="E43" s="73"/>
      <c r="F43" s="86" t="s">
        <v>1707</v>
      </c>
      <c r="G43" s="86" t="s">
        <v>127</v>
      </c>
      <c r="H43" s="83">
        <v>434.3052560000001</v>
      </c>
      <c r="I43" s="85">
        <v>5940</v>
      </c>
      <c r="J43" s="73"/>
      <c r="K43" s="83">
        <v>88.769996522000014</v>
      </c>
      <c r="L43" s="84">
        <v>2.5600074034777489E-6</v>
      </c>
      <c r="M43" s="84">
        <f t="shared" si="2"/>
        <v>1.004925657012516E-2</v>
      </c>
      <c r="N43" s="84">
        <f>K43/'סכום נכסי הקרן'!$C$42</f>
        <v>1.2076387551538433E-3</v>
      </c>
    </row>
    <row r="44" spans="2:14">
      <c r="B44" s="76" t="s">
        <v>1760</v>
      </c>
      <c r="C44" s="73" t="s">
        <v>1761</v>
      </c>
      <c r="D44" s="86" t="s">
        <v>1446</v>
      </c>
      <c r="E44" s="73"/>
      <c r="F44" s="86" t="s">
        <v>1707</v>
      </c>
      <c r="G44" s="86" t="s">
        <v>127</v>
      </c>
      <c r="H44" s="83">
        <v>217.65030400000003</v>
      </c>
      <c r="I44" s="85">
        <v>14698</v>
      </c>
      <c r="J44" s="73"/>
      <c r="K44" s="83">
        <v>110.07842162700001</v>
      </c>
      <c r="L44" s="84">
        <v>2.0388166160970911E-6</v>
      </c>
      <c r="M44" s="84">
        <f t="shared" si="2"/>
        <v>1.2461488623467328E-2</v>
      </c>
      <c r="N44" s="84">
        <f>K44/'סכום נכסי הקרן'!$C$42</f>
        <v>1.4975213841535379E-3</v>
      </c>
    </row>
    <row r="45" spans="2:14">
      <c r="B45" s="76" t="s">
        <v>1762</v>
      </c>
      <c r="C45" s="73" t="s">
        <v>1763</v>
      </c>
      <c r="D45" s="86" t="s">
        <v>1446</v>
      </c>
      <c r="E45" s="73"/>
      <c r="F45" s="86" t="s">
        <v>1707</v>
      </c>
      <c r="G45" s="86" t="s">
        <v>127</v>
      </c>
      <c r="H45" s="83">
        <v>514.19220800000005</v>
      </c>
      <c r="I45" s="85">
        <v>6410</v>
      </c>
      <c r="J45" s="73"/>
      <c r="K45" s="83">
        <v>113.41439824500002</v>
      </c>
      <c r="L45" s="84">
        <v>2.4081484247822199E-6</v>
      </c>
      <c r="M45" s="84">
        <f t="shared" si="2"/>
        <v>1.2839139702206664E-2</v>
      </c>
      <c r="N45" s="84">
        <f>K45/'סכום נכסי הקרן'!$C$42</f>
        <v>1.5429044505951978E-3</v>
      </c>
    </row>
    <row r="46" spans="2:14">
      <c r="B46" s="76" t="s">
        <v>1764</v>
      </c>
      <c r="C46" s="73" t="s">
        <v>1765</v>
      </c>
      <c r="D46" s="86" t="s">
        <v>117</v>
      </c>
      <c r="E46" s="73"/>
      <c r="F46" s="86" t="s">
        <v>1707</v>
      </c>
      <c r="G46" s="86" t="s">
        <v>136</v>
      </c>
      <c r="H46" s="83">
        <v>11888.585814000002</v>
      </c>
      <c r="I46" s="85">
        <f>170400/100</f>
        <v>1704</v>
      </c>
      <c r="J46" s="73"/>
      <c r="K46" s="83">
        <v>659.32175728700008</v>
      </c>
      <c r="L46" s="84">
        <v>3.4132397977843276E-6</v>
      </c>
      <c r="M46" s="84">
        <f t="shared" si="2"/>
        <v>7.4638884317189264E-2</v>
      </c>
      <c r="N46" s="84">
        <f>K46/'סכום נכסי הקרן'!$C$42</f>
        <v>8.9695002524708689E-3</v>
      </c>
    </row>
    <row r="47" spans="2:14">
      <c r="B47" s="76" t="s">
        <v>1766</v>
      </c>
      <c r="C47" s="73" t="s">
        <v>1767</v>
      </c>
      <c r="D47" s="86" t="s">
        <v>1446</v>
      </c>
      <c r="E47" s="73"/>
      <c r="F47" s="86" t="s">
        <v>1707</v>
      </c>
      <c r="G47" s="86" t="s">
        <v>127</v>
      </c>
      <c r="H47" s="83">
        <v>98.871632000000034</v>
      </c>
      <c r="I47" s="85">
        <v>10548</v>
      </c>
      <c r="J47" s="73"/>
      <c r="K47" s="83">
        <v>35.886119297000008</v>
      </c>
      <c r="L47" s="84">
        <v>4.4008407812858577E-7</v>
      </c>
      <c r="M47" s="84">
        <f t="shared" si="2"/>
        <v>4.0625079897609034E-3</v>
      </c>
      <c r="N47" s="84">
        <f>K47/'סכום נכסי הקרן'!$C$42</f>
        <v>4.8819950583631048E-4</v>
      </c>
    </row>
    <row r="48" spans="2:14">
      <c r="B48" s="76" t="s">
        <v>1768</v>
      </c>
      <c r="C48" s="73" t="s">
        <v>1769</v>
      </c>
      <c r="D48" s="86" t="s">
        <v>28</v>
      </c>
      <c r="E48" s="73"/>
      <c r="F48" s="86" t="s">
        <v>1707</v>
      </c>
      <c r="G48" s="86" t="s">
        <v>135</v>
      </c>
      <c r="H48" s="83">
        <v>1420.1625930000002</v>
      </c>
      <c r="I48" s="85">
        <v>3684</v>
      </c>
      <c r="J48" s="73"/>
      <c r="K48" s="83">
        <v>134.44359450000005</v>
      </c>
      <c r="L48" s="84">
        <v>2.5185137770428821E-5</v>
      </c>
      <c r="M48" s="84">
        <f t="shared" si="2"/>
        <v>1.5219761499095399E-2</v>
      </c>
      <c r="N48" s="84">
        <f>K48/'סכום נכסי הקרן'!$C$42</f>
        <v>1.8289884134460948E-3</v>
      </c>
    </row>
    <row r="49" spans="2:14">
      <c r="B49" s="76" t="s">
        <v>1770</v>
      </c>
      <c r="C49" s="73" t="s">
        <v>1771</v>
      </c>
      <c r="D49" s="86" t="s">
        <v>1446</v>
      </c>
      <c r="E49" s="73"/>
      <c r="F49" s="86" t="s">
        <v>1707</v>
      </c>
      <c r="G49" s="86" t="s">
        <v>127</v>
      </c>
      <c r="H49" s="83">
        <v>949.35910700000011</v>
      </c>
      <c r="I49" s="85">
        <v>7698</v>
      </c>
      <c r="J49" s="73"/>
      <c r="K49" s="83">
        <v>251.47400590700005</v>
      </c>
      <c r="L49" s="84">
        <v>6.0057131190060484E-6</v>
      </c>
      <c r="M49" s="84">
        <f t="shared" si="2"/>
        <v>2.8468253971940978E-2</v>
      </c>
      <c r="N49" s="84">
        <f>K49/'סכום נכסי הקרן'!$C$42</f>
        <v>3.4210855846075858E-3</v>
      </c>
    </row>
    <row r="50" spans="2:14">
      <c r="B50" s="76" t="s">
        <v>1772</v>
      </c>
      <c r="C50" s="73" t="s">
        <v>1773</v>
      </c>
      <c r="D50" s="86" t="s">
        <v>1446</v>
      </c>
      <c r="E50" s="73"/>
      <c r="F50" s="86" t="s">
        <v>1707</v>
      </c>
      <c r="G50" s="86" t="s">
        <v>127</v>
      </c>
      <c r="H50" s="83">
        <v>180.82228000000003</v>
      </c>
      <c r="I50" s="85">
        <v>6916</v>
      </c>
      <c r="J50" s="73"/>
      <c r="K50" s="83">
        <v>43.032006633000002</v>
      </c>
      <c r="L50" s="84">
        <v>1.3008797122302161E-5</v>
      </c>
      <c r="M50" s="84">
        <f t="shared" si="2"/>
        <v>4.871462119244001E-3</v>
      </c>
      <c r="N50" s="84">
        <f>K50/'סכום נכסי הקרן'!$C$42</f>
        <v>5.8541310080111313E-4</v>
      </c>
    </row>
    <row r="51" spans="2:14">
      <c r="B51" s="76" t="s">
        <v>1774</v>
      </c>
      <c r="C51" s="73" t="s">
        <v>1775</v>
      </c>
      <c r="D51" s="86" t="s">
        <v>1446</v>
      </c>
      <c r="E51" s="73"/>
      <c r="F51" s="86" t="s">
        <v>1707</v>
      </c>
      <c r="G51" s="86" t="s">
        <v>127</v>
      </c>
      <c r="H51" s="83">
        <v>72.992480000000015</v>
      </c>
      <c r="I51" s="85">
        <v>10289.77</v>
      </c>
      <c r="J51" s="73"/>
      <c r="K51" s="83">
        <v>25.844519344000009</v>
      </c>
      <c r="L51" s="84">
        <v>3.3949990697674426E-5</v>
      </c>
      <c r="M51" s="84">
        <f t="shared" si="2"/>
        <v>2.9257431113569156E-3</v>
      </c>
      <c r="N51" s="84">
        <f>K51/'סכום נכסי הקרן'!$C$42</f>
        <v>3.5159225403824998E-4</v>
      </c>
    </row>
    <row r="52" spans="2:14">
      <c r="B52" s="76" t="s">
        <v>1776</v>
      </c>
      <c r="C52" s="73" t="s">
        <v>1777</v>
      </c>
      <c r="D52" s="86" t="s">
        <v>116</v>
      </c>
      <c r="E52" s="73"/>
      <c r="F52" s="86" t="s">
        <v>1707</v>
      </c>
      <c r="G52" s="86" t="s">
        <v>127</v>
      </c>
      <c r="H52" s="83">
        <v>3151.9480000000003</v>
      </c>
      <c r="I52" s="85">
        <v>630.20000000000005</v>
      </c>
      <c r="J52" s="73"/>
      <c r="K52" s="83">
        <v>68.350566035</v>
      </c>
      <c r="L52" s="84">
        <v>8.9814960746481792E-5</v>
      </c>
      <c r="M52" s="84">
        <f t="shared" si="2"/>
        <v>7.7376636443684966E-3</v>
      </c>
      <c r="N52" s="84">
        <f>K52/'סכום נכסי הקרן'!$C$42</f>
        <v>9.2985012633307082E-4</v>
      </c>
    </row>
    <row r="53" spans="2:14">
      <c r="B53" s="76" t="s">
        <v>1778</v>
      </c>
      <c r="C53" s="73" t="s">
        <v>1779</v>
      </c>
      <c r="D53" s="86" t="s">
        <v>28</v>
      </c>
      <c r="E53" s="73"/>
      <c r="F53" s="86" t="s">
        <v>1707</v>
      </c>
      <c r="G53" s="86" t="s">
        <v>129</v>
      </c>
      <c r="H53" s="83">
        <v>1061.7087999999997</v>
      </c>
      <c r="I53" s="85">
        <v>4036</v>
      </c>
      <c r="J53" s="73"/>
      <c r="K53" s="83">
        <v>172.507813306</v>
      </c>
      <c r="L53" s="84">
        <v>1.297932518337408E-4</v>
      </c>
      <c r="M53" s="84">
        <f t="shared" si="2"/>
        <v>1.9528842448851627E-2</v>
      </c>
      <c r="N53" s="84">
        <f>K53/'סכום נכסי הקרן'!$C$42</f>
        <v>2.3468190726304624E-3</v>
      </c>
    </row>
    <row r="54" spans="2:14">
      <c r="B54" s="76" t="s">
        <v>1780</v>
      </c>
      <c r="C54" s="73" t="s">
        <v>1781</v>
      </c>
      <c r="D54" s="86" t="s">
        <v>116</v>
      </c>
      <c r="E54" s="73"/>
      <c r="F54" s="86" t="s">
        <v>1707</v>
      </c>
      <c r="G54" s="86" t="s">
        <v>127</v>
      </c>
      <c r="H54" s="83">
        <v>1300.8567150000003</v>
      </c>
      <c r="I54" s="85">
        <v>2993</v>
      </c>
      <c r="J54" s="73"/>
      <c r="K54" s="83">
        <v>133.97410148700004</v>
      </c>
      <c r="L54" s="84">
        <v>2.6967436057732259E-6</v>
      </c>
      <c r="M54" s="84">
        <f t="shared" si="2"/>
        <v>1.5166612282801932E-2</v>
      </c>
      <c r="N54" s="84">
        <f>K54/'סכום נכסי הקרן'!$C$42</f>
        <v>1.8226013684986249E-3</v>
      </c>
    </row>
    <row r="55" spans="2:14">
      <c r="B55" s="76" t="s">
        <v>1782</v>
      </c>
      <c r="C55" s="73" t="s">
        <v>1783</v>
      </c>
      <c r="D55" s="86" t="s">
        <v>1677</v>
      </c>
      <c r="E55" s="73"/>
      <c r="F55" s="86" t="s">
        <v>1707</v>
      </c>
      <c r="G55" s="86" t="s">
        <v>132</v>
      </c>
      <c r="H55" s="83">
        <v>5838.8844670000008</v>
      </c>
      <c r="I55" s="85">
        <v>3100</v>
      </c>
      <c r="J55" s="73"/>
      <c r="K55" s="83">
        <v>80.366405797000013</v>
      </c>
      <c r="L55" s="84">
        <v>3.9883445050286958E-5</v>
      </c>
      <c r="M55" s="84">
        <f t="shared" si="2"/>
        <v>9.0979234326396836E-3</v>
      </c>
      <c r="N55" s="84">
        <f>K55/'סכום נכסי הקרן'!$C$42</f>
        <v>1.0933151971998193E-3</v>
      </c>
    </row>
    <row r="56" spans="2:14">
      <c r="B56" s="76" t="s">
        <v>1784</v>
      </c>
      <c r="C56" s="73" t="s">
        <v>1785</v>
      </c>
      <c r="D56" s="86" t="s">
        <v>28</v>
      </c>
      <c r="E56" s="73"/>
      <c r="F56" s="86" t="s">
        <v>1707</v>
      </c>
      <c r="G56" s="86" t="s">
        <v>129</v>
      </c>
      <c r="H56" s="83">
        <v>2598.3348760000008</v>
      </c>
      <c r="I56" s="85">
        <v>2213</v>
      </c>
      <c r="J56" s="73"/>
      <c r="K56" s="83">
        <v>231.48813296200001</v>
      </c>
      <c r="L56" s="84">
        <v>1.0195854129331815E-5</v>
      </c>
      <c r="M56" s="84">
        <f t="shared" si="2"/>
        <v>2.6205742167601173E-2</v>
      </c>
      <c r="N56" s="84">
        <f>K56/'סכום נכסי הקרן'!$C$42</f>
        <v>3.1491951298413617E-3</v>
      </c>
    </row>
    <row r="57" spans="2:14">
      <c r="B57" s="76" t="s">
        <v>1786</v>
      </c>
      <c r="C57" s="73" t="s">
        <v>1787</v>
      </c>
      <c r="D57" s="86" t="s">
        <v>117</v>
      </c>
      <c r="E57" s="73"/>
      <c r="F57" s="86" t="s">
        <v>1707</v>
      </c>
      <c r="G57" s="86" t="s">
        <v>136</v>
      </c>
      <c r="H57" s="83">
        <v>305.57306400000004</v>
      </c>
      <c r="I57" s="85">
        <f>2397000/100</f>
        <v>23970</v>
      </c>
      <c r="J57" s="73"/>
      <c r="K57" s="83">
        <v>238.38598715400002</v>
      </c>
      <c r="L57" s="84">
        <v>1.2421221902333112E-5</v>
      </c>
      <c r="M57" s="84">
        <f t="shared" si="2"/>
        <v>2.6986617567788241E-2</v>
      </c>
      <c r="N57" s="84">
        <f>K57/'סכום נכסי הקרן'!$C$42</f>
        <v>3.2430344491613207E-3</v>
      </c>
    </row>
    <row r="58" spans="2:14">
      <c r="B58" s="76" t="s">
        <v>1788</v>
      </c>
      <c r="C58" s="73" t="s">
        <v>1789</v>
      </c>
      <c r="D58" s="86" t="s">
        <v>116</v>
      </c>
      <c r="E58" s="73"/>
      <c r="F58" s="86" t="s">
        <v>1707</v>
      </c>
      <c r="G58" s="86" t="s">
        <v>127</v>
      </c>
      <c r="H58" s="83">
        <v>17.378182000000002</v>
      </c>
      <c r="I58" s="85">
        <v>33962</v>
      </c>
      <c r="J58" s="73"/>
      <c r="K58" s="83">
        <v>20.308707299000005</v>
      </c>
      <c r="L58" s="84">
        <v>1.5822578977064141E-7</v>
      </c>
      <c r="M58" s="84">
        <f t="shared" si="2"/>
        <v>2.2990584459992099E-3</v>
      </c>
      <c r="N58" s="84">
        <f>K58/'סכום נכסי הקרן'!$C$42</f>
        <v>2.7628233594973638E-4</v>
      </c>
    </row>
    <row r="59" spans="2:14">
      <c r="B59" s="76" t="s">
        <v>1790</v>
      </c>
      <c r="C59" s="73" t="s">
        <v>1791</v>
      </c>
      <c r="D59" s="86" t="s">
        <v>1446</v>
      </c>
      <c r="E59" s="73"/>
      <c r="F59" s="86" t="s">
        <v>1707</v>
      </c>
      <c r="G59" s="86" t="s">
        <v>127</v>
      </c>
      <c r="H59" s="83">
        <v>65.029663999999997</v>
      </c>
      <c r="I59" s="85">
        <v>18531</v>
      </c>
      <c r="J59" s="73"/>
      <c r="K59" s="83">
        <v>41.466276450000002</v>
      </c>
      <c r="L59" s="84">
        <v>2.774303071672355E-7</v>
      </c>
      <c r="M59" s="84">
        <f t="shared" si="2"/>
        <v>4.6942127676046037E-3</v>
      </c>
      <c r="N59" s="84">
        <f>K59/'סכום נכסי הקרן'!$C$42</f>
        <v>5.641127006300225E-4</v>
      </c>
    </row>
    <row r="60" spans="2:14">
      <c r="B60" s="76" t="s">
        <v>1792</v>
      </c>
      <c r="C60" s="73" t="s">
        <v>1793</v>
      </c>
      <c r="D60" s="86" t="s">
        <v>1446</v>
      </c>
      <c r="E60" s="73"/>
      <c r="F60" s="86" t="s">
        <v>1707</v>
      </c>
      <c r="G60" s="86" t="s">
        <v>127</v>
      </c>
      <c r="H60" s="83">
        <v>595.55228000000011</v>
      </c>
      <c r="I60" s="85">
        <v>5665</v>
      </c>
      <c r="J60" s="73"/>
      <c r="K60" s="83">
        <v>116.09258415400002</v>
      </c>
      <c r="L60" s="84">
        <v>1.3963711137162957E-5</v>
      </c>
      <c r="M60" s="84">
        <f t="shared" si="2"/>
        <v>1.3142325219797225E-2</v>
      </c>
      <c r="N60" s="84">
        <f>K60/'סכום נכסי הקרן'!$C$42</f>
        <v>1.5793388453674651E-3</v>
      </c>
    </row>
    <row r="61" spans="2:14">
      <c r="B61" s="76" t="s">
        <v>1794</v>
      </c>
      <c r="C61" s="73" t="s">
        <v>1795</v>
      </c>
      <c r="D61" s="86" t="s">
        <v>1446</v>
      </c>
      <c r="E61" s="73"/>
      <c r="F61" s="86" t="s">
        <v>1707</v>
      </c>
      <c r="G61" s="86" t="s">
        <v>127</v>
      </c>
      <c r="H61" s="83">
        <v>63.702528000000008</v>
      </c>
      <c r="I61" s="85">
        <v>29962</v>
      </c>
      <c r="J61" s="73"/>
      <c r="K61" s="83">
        <v>65.676823503000023</v>
      </c>
      <c r="L61" s="84">
        <v>2.316455563636364E-6</v>
      </c>
      <c r="M61" s="84">
        <f t="shared" si="2"/>
        <v>7.4349811417296144E-3</v>
      </c>
      <c r="N61" s="84">
        <f>K61/'סכום נכסי הקרן'!$C$42</f>
        <v>8.9347617984827943E-4</v>
      </c>
    </row>
    <row r="62" spans="2:14">
      <c r="B62" s="76" t="s">
        <v>1796</v>
      </c>
      <c r="C62" s="73" t="s">
        <v>1797</v>
      </c>
      <c r="D62" s="86" t="s">
        <v>1446</v>
      </c>
      <c r="E62" s="73"/>
      <c r="F62" s="86" t="s">
        <v>1707</v>
      </c>
      <c r="G62" s="86" t="s">
        <v>127</v>
      </c>
      <c r="H62" s="83">
        <v>156.27026400000003</v>
      </c>
      <c r="I62" s="85">
        <v>19893</v>
      </c>
      <c r="J62" s="73"/>
      <c r="K62" s="83">
        <v>106.96982888800004</v>
      </c>
      <c r="L62" s="84">
        <v>2.7658453805309738E-5</v>
      </c>
      <c r="M62" s="84">
        <f t="shared" si="2"/>
        <v>1.2109578662555064E-2</v>
      </c>
      <c r="N62" s="84">
        <f>K62/'סכום נכסי הקרן'!$C$42</f>
        <v>1.4552316780288357E-3</v>
      </c>
    </row>
    <row r="63" spans="2:14">
      <c r="B63" s="76" t="s">
        <v>1798</v>
      </c>
      <c r="C63" s="73" t="s">
        <v>1799</v>
      </c>
      <c r="D63" s="86" t="s">
        <v>1446</v>
      </c>
      <c r="E63" s="73"/>
      <c r="F63" s="86" t="s">
        <v>1707</v>
      </c>
      <c r="G63" s="86" t="s">
        <v>127</v>
      </c>
      <c r="H63" s="83">
        <v>567.80684299999996</v>
      </c>
      <c r="I63" s="85">
        <v>14979</v>
      </c>
      <c r="J63" s="73"/>
      <c r="K63" s="83">
        <v>292.66319911100004</v>
      </c>
      <c r="L63" s="84">
        <v>2.1956954485692189E-6</v>
      </c>
      <c r="M63" s="84">
        <f t="shared" si="2"/>
        <v>3.3131099377380062E-2</v>
      </c>
      <c r="N63" s="84">
        <f>K63/'סכום נכסי הקרן'!$C$42</f>
        <v>3.9814288081689627E-3</v>
      </c>
    </row>
    <row r="64" spans="2:14">
      <c r="B64" s="76" t="s">
        <v>1800</v>
      </c>
      <c r="C64" s="73" t="s">
        <v>1801</v>
      </c>
      <c r="D64" s="86" t="s">
        <v>116</v>
      </c>
      <c r="E64" s="73"/>
      <c r="F64" s="86" t="s">
        <v>1707</v>
      </c>
      <c r="G64" s="86" t="s">
        <v>127</v>
      </c>
      <c r="H64" s="83">
        <v>19345.231148000003</v>
      </c>
      <c r="I64" s="85">
        <v>789.25</v>
      </c>
      <c r="J64" s="73"/>
      <c r="K64" s="83">
        <v>525.37957695700004</v>
      </c>
      <c r="L64" s="84">
        <v>9.2251073243410707E-5</v>
      </c>
      <c r="M64" s="84">
        <f t="shared" si="2"/>
        <v>5.947588568662656E-2</v>
      </c>
      <c r="N64" s="84">
        <f>K64/'סכום נכסי הקרן'!$C$42</f>
        <v>7.1473331436074008E-3</v>
      </c>
    </row>
    <row r="65" spans="2:14">
      <c r="B65" s="76" t="s">
        <v>1802</v>
      </c>
      <c r="C65" s="73" t="s">
        <v>1803</v>
      </c>
      <c r="D65" s="86" t="s">
        <v>1446</v>
      </c>
      <c r="E65" s="73"/>
      <c r="F65" s="86" t="s">
        <v>1707</v>
      </c>
      <c r="G65" s="86" t="s">
        <v>127</v>
      </c>
      <c r="H65" s="83">
        <v>258.37944399999998</v>
      </c>
      <c r="I65" s="85">
        <v>31112</v>
      </c>
      <c r="J65" s="73"/>
      <c r="K65" s="83">
        <v>276.61171070700004</v>
      </c>
      <c r="L65" s="84">
        <v>1.5154219589442815E-5</v>
      </c>
      <c r="M65" s="84">
        <f t="shared" si="2"/>
        <v>3.131398175178448E-2</v>
      </c>
      <c r="N65" s="84">
        <f>K65/'סכום נכסי הקרן'!$C$42</f>
        <v>3.76306224025129E-3</v>
      </c>
    </row>
    <row r="66" spans="2:14">
      <c r="B66" s="76" t="s">
        <v>1804</v>
      </c>
      <c r="C66" s="73" t="s">
        <v>1805</v>
      </c>
      <c r="D66" s="86" t="s">
        <v>28</v>
      </c>
      <c r="E66" s="73"/>
      <c r="F66" s="86" t="s">
        <v>1707</v>
      </c>
      <c r="G66" s="86" t="s">
        <v>129</v>
      </c>
      <c r="H66" s="83">
        <v>391.50511900000015</v>
      </c>
      <c r="I66" s="85">
        <v>3490</v>
      </c>
      <c r="J66" s="73"/>
      <c r="K66" s="83">
        <v>55.006633792999992</v>
      </c>
      <c r="L66" s="84">
        <v>3.23557949586777E-5</v>
      </c>
      <c r="M66" s="84">
        <f t="shared" si="2"/>
        <v>6.2270564121040435E-3</v>
      </c>
      <c r="N66" s="84">
        <f>K66/'סכום נכסי הקרן'!$C$42</f>
        <v>7.4831750998794789E-4</v>
      </c>
    </row>
    <row r="67" spans="2:14">
      <c r="B67" s="76" t="s">
        <v>1806</v>
      </c>
      <c r="C67" s="73" t="s">
        <v>1807</v>
      </c>
      <c r="D67" s="86" t="s">
        <v>28</v>
      </c>
      <c r="E67" s="73"/>
      <c r="F67" s="86" t="s">
        <v>1707</v>
      </c>
      <c r="G67" s="86" t="s">
        <v>129</v>
      </c>
      <c r="H67" s="83">
        <v>882.66753600000015</v>
      </c>
      <c r="I67" s="85">
        <v>5530</v>
      </c>
      <c r="J67" s="73"/>
      <c r="K67" s="83">
        <v>196.50539615700004</v>
      </c>
      <c r="L67" s="84">
        <v>1.1610227372574813E-4</v>
      </c>
      <c r="M67" s="84">
        <f t="shared" si="2"/>
        <v>2.224550209266234E-2</v>
      </c>
      <c r="N67" s="84">
        <f>K67/'סכום נכסי הקרן'!$C$42</f>
        <v>2.6732853587218518E-3</v>
      </c>
    </row>
    <row r="68" spans="2:14">
      <c r="B68" s="76" t="s">
        <v>1808</v>
      </c>
      <c r="C68" s="73" t="s">
        <v>1809</v>
      </c>
      <c r="D68" s="86" t="s">
        <v>1443</v>
      </c>
      <c r="E68" s="73"/>
      <c r="F68" s="86" t="s">
        <v>1707</v>
      </c>
      <c r="G68" s="86" t="s">
        <v>127</v>
      </c>
      <c r="H68" s="83">
        <v>381.50880000000006</v>
      </c>
      <c r="I68" s="85">
        <v>6818</v>
      </c>
      <c r="J68" s="73"/>
      <c r="K68" s="83">
        <v>89.50477998400001</v>
      </c>
      <c r="L68" s="84">
        <v>9.105221957040575E-6</v>
      </c>
      <c r="M68" s="84">
        <f t="shared" si="2"/>
        <v>1.0132438138475147E-2</v>
      </c>
      <c r="N68" s="84">
        <f>K68/'סכום נכסי הקרן'!$C$42</f>
        <v>1.2176348464022799E-3</v>
      </c>
    </row>
    <row r="69" spans="2:14">
      <c r="B69" s="76" t="s">
        <v>1810</v>
      </c>
      <c r="C69" s="73" t="s">
        <v>1811</v>
      </c>
      <c r="D69" s="86" t="s">
        <v>28</v>
      </c>
      <c r="E69" s="73"/>
      <c r="F69" s="86" t="s">
        <v>1707</v>
      </c>
      <c r="G69" s="86" t="s">
        <v>129</v>
      </c>
      <c r="H69" s="83">
        <v>80.623512000000005</v>
      </c>
      <c r="I69" s="85">
        <v>5369.7</v>
      </c>
      <c r="J69" s="73"/>
      <c r="K69" s="83">
        <v>17.428657306000005</v>
      </c>
      <c r="L69" s="84">
        <v>4.9372256229745525E-5</v>
      </c>
      <c r="M69" s="84">
        <f t="shared" si="2"/>
        <v>1.9730207930939137E-3</v>
      </c>
      <c r="N69" s="84">
        <f>K69/'סכום נכסי הקרן'!$C$42</f>
        <v>2.3710175552169298E-4</v>
      </c>
    </row>
    <row r="70" spans="2:14">
      <c r="B70" s="76" t="s">
        <v>1812</v>
      </c>
      <c r="C70" s="73" t="s">
        <v>1813</v>
      </c>
      <c r="D70" s="86" t="s">
        <v>28</v>
      </c>
      <c r="E70" s="73"/>
      <c r="F70" s="86" t="s">
        <v>1707</v>
      </c>
      <c r="G70" s="86" t="s">
        <v>129</v>
      </c>
      <c r="H70" s="83">
        <v>188.45331200000004</v>
      </c>
      <c r="I70" s="85">
        <v>10892.9</v>
      </c>
      <c r="J70" s="73"/>
      <c r="K70" s="83">
        <v>82.641746486000002</v>
      </c>
      <c r="L70" s="84">
        <v>4.2364919540663993E-5</v>
      </c>
      <c r="M70" s="84">
        <f t="shared" si="2"/>
        <v>9.3555046342176235E-3</v>
      </c>
      <c r="N70" s="84">
        <f>K70/'סכום נכסי הקרן'!$C$42</f>
        <v>1.1242692324017227E-3</v>
      </c>
    </row>
    <row r="71" spans="2:14">
      <c r="B71" s="76" t="s">
        <v>1814</v>
      </c>
      <c r="C71" s="73" t="s">
        <v>1815</v>
      </c>
      <c r="D71" s="86" t="s">
        <v>28</v>
      </c>
      <c r="E71" s="73"/>
      <c r="F71" s="86" t="s">
        <v>1707</v>
      </c>
      <c r="G71" s="86" t="s">
        <v>129</v>
      </c>
      <c r="H71" s="83">
        <v>596.03801300000032</v>
      </c>
      <c r="I71" s="85">
        <v>5425.7</v>
      </c>
      <c r="J71" s="73"/>
      <c r="K71" s="83">
        <v>130.191289872</v>
      </c>
      <c r="L71" s="84">
        <v>8.2404762276731597E-5</v>
      </c>
      <c r="M71" s="84">
        <f t="shared" si="2"/>
        <v>1.4738377001006425E-2</v>
      </c>
      <c r="N71" s="84">
        <f>K71/'סכום נכסי הקרן'!$C$42</f>
        <v>1.7711394997512494E-3</v>
      </c>
    </row>
    <row r="72" spans="2:14">
      <c r="B72" s="76" t="s">
        <v>1816</v>
      </c>
      <c r="C72" s="73" t="s">
        <v>1817</v>
      </c>
      <c r="D72" s="86" t="s">
        <v>1446</v>
      </c>
      <c r="E72" s="73"/>
      <c r="F72" s="86" t="s">
        <v>1707</v>
      </c>
      <c r="G72" s="86" t="s">
        <v>127</v>
      </c>
      <c r="H72" s="83">
        <v>207.28271800000002</v>
      </c>
      <c r="I72" s="85">
        <v>17420</v>
      </c>
      <c r="J72" s="73"/>
      <c r="K72" s="83">
        <v>124.24986258800001</v>
      </c>
      <c r="L72" s="84">
        <v>1.322720638848845E-5</v>
      </c>
      <c r="M72" s="84">
        <f t="shared" si="2"/>
        <v>1.4065774438102634E-2</v>
      </c>
      <c r="N72" s="84">
        <f>K72/'סכום נכסי הקרן'!$C$42</f>
        <v>1.6903115383881033E-3</v>
      </c>
    </row>
    <row r="73" spans="2:14">
      <c r="B73" s="76" t="s">
        <v>1818</v>
      </c>
      <c r="C73" s="73" t="s">
        <v>1819</v>
      </c>
      <c r="D73" s="86" t="s">
        <v>117</v>
      </c>
      <c r="E73" s="73"/>
      <c r="F73" s="86" t="s">
        <v>1707</v>
      </c>
      <c r="G73" s="86" t="s">
        <v>136</v>
      </c>
      <c r="H73" s="83">
        <v>1841.4012000000002</v>
      </c>
      <c r="I73" s="85">
        <f>168600/100</f>
        <v>1686</v>
      </c>
      <c r="J73" s="73"/>
      <c r="K73" s="83">
        <v>101.04239046500001</v>
      </c>
      <c r="L73" s="84">
        <v>2.4385601356917062E-7</v>
      </c>
      <c r="M73" s="84">
        <f t="shared" si="2"/>
        <v>1.1438559716400403E-2</v>
      </c>
      <c r="N73" s="84">
        <f>K73/'סכום נכסי הקרן'!$C$42</f>
        <v>1.3745940229780238E-3</v>
      </c>
    </row>
    <row r="74" spans="2:14">
      <c r="B74" s="76" t="s">
        <v>1820</v>
      </c>
      <c r="C74" s="73" t="s">
        <v>1821</v>
      </c>
      <c r="D74" s="86" t="s">
        <v>116</v>
      </c>
      <c r="E74" s="73"/>
      <c r="F74" s="86" t="s">
        <v>1707</v>
      </c>
      <c r="G74" s="86" t="s">
        <v>127</v>
      </c>
      <c r="H74" s="83">
        <v>74.074428000000012</v>
      </c>
      <c r="I74" s="85">
        <v>62558</v>
      </c>
      <c r="J74" s="73"/>
      <c r="K74" s="83">
        <v>159.454152169</v>
      </c>
      <c r="L74" s="84">
        <v>5.2981759185369931E-6</v>
      </c>
      <c r="M74" s="84">
        <f t="shared" si="2"/>
        <v>1.8051095517627243E-2</v>
      </c>
      <c r="N74" s="84">
        <f>K74/'סכום נכסי הקרן'!$C$42</f>
        <v>2.1692353427293361E-3</v>
      </c>
    </row>
    <row r="75" spans="2:14">
      <c r="B75" s="76" t="s">
        <v>1822</v>
      </c>
      <c r="C75" s="73" t="s">
        <v>1823</v>
      </c>
      <c r="D75" s="86" t="s">
        <v>28</v>
      </c>
      <c r="E75" s="73"/>
      <c r="F75" s="86" t="s">
        <v>1707</v>
      </c>
      <c r="G75" s="86" t="s">
        <v>129</v>
      </c>
      <c r="H75" s="83">
        <v>332.05606399999999</v>
      </c>
      <c r="I75" s="85">
        <v>19252</v>
      </c>
      <c r="J75" s="73"/>
      <c r="K75" s="83">
        <v>257.35906068000008</v>
      </c>
      <c r="L75" s="84">
        <v>1.1450209103448275E-4</v>
      </c>
      <c r="M75" s="84">
        <f t="shared" si="2"/>
        <v>2.913447485354775E-2</v>
      </c>
      <c r="N75" s="84">
        <f>K75/'סכום נכסי הקרן'!$C$42</f>
        <v>3.5011466468868506E-3</v>
      </c>
    </row>
    <row r="76" spans="2:14">
      <c r="B76" s="76" t="s">
        <v>1824</v>
      </c>
      <c r="C76" s="73" t="s">
        <v>1825</v>
      </c>
      <c r="D76" s="86" t="s">
        <v>116</v>
      </c>
      <c r="E76" s="73"/>
      <c r="F76" s="86" t="s">
        <v>1707</v>
      </c>
      <c r="G76" s="86" t="s">
        <v>127</v>
      </c>
      <c r="H76" s="83">
        <v>1366.9500800000003</v>
      </c>
      <c r="I76" s="85">
        <v>3004.25</v>
      </c>
      <c r="J76" s="73"/>
      <c r="K76" s="83">
        <v>141.31016295500004</v>
      </c>
      <c r="L76" s="84">
        <v>1.4465080211640215E-4</v>
      </c>
      <c r="M76" s="84">
        <f t="shared" si="2"/>
        <v>1.5997095180115894E-2</v>
      </c>
      <c r="N76" s="84">
        <f>K76/'סכום נכסי הקרן'!$C$42</f>
        <v>1.9224021174684862E-3</v>
      </c>
    </row>
    <row r="77" spans="2:14">
      <c r="B77" s="76" t="s">
        <v>1826</v>
      </c>
      <c r="C77" s="73" t="s">
        <v>1827</v>
      </c>
      <c r="D77" s="86" t="s">
        <v>1446</v>
      </c>
      <c r="E77" s="73"/>
      <c r="F77" s="86" t="s">
        <v>1707</v>
      </c>
      <c r="G77" s="86" t="s">
        <v>127</v>
      </c>
      <c r="H77" s="83">
        <v>88.354079000000013</v>
      </c>
      <c r="I77" s="85">
        <v>11670</v>
      </c>
      <c r="J77" s="73"/>
      <c r="K77" s="83">
        <v>35.479879308000001</v>
      </c>
      <c r="L77" s="84">
        <v>3.0216243894698204E-7</v>
      </c>
      <c r="M77" s="84">
        <f t="shared" si="2"/>
        <v>4.0165193670454102E-3</v>
      </c>
      <c r="N77" s="84">
        <f>K77/'סכום נכסי הקרן'!$C$42</f>
        <v>4.826729633801767E-4</v>
      </c>
    </row>
    <row r="78" spans="2:14">
      <c r="B78" s="76" t="s">
        <v>1828</v>
      </c>
      <c r="C78" s="73" t="s">
        <v>1829</v>
      </c>
      <c r="D78" s="86" t="s">
        <v>120</v>
      </c>
      <c r="E78" s="73"/>
      <c r="F78" s="86" t="s">
        <v>1707</v>
      </c>
      <c r="G78" s="86" t="s">
        <v>127</v>
      </c>
      <c r="H78" s="83">
        <v>695.74540600000012</v>
      </c>
      <c r="I78" s="85">
        <v>10814</v>
      </c>
      <c r="J78" s="73"/>
      <c r="K78" s="83">
        <v>258.89364275700007</v>
      </c>
      <c r="L78" s="84">
        <v>4.3872275250450399E-5</v>
      </c>
      <c r="M78" s="84">
        <f t="shared" si="2"/>
        <v>2.9308198066614076E-2</v>
      </c>
      <c r="N78" s="84">
        <f>K78/'סכום נכסי הקרן'!$C$42</f>
        <v>3.5220233041106724E-3</v>
      </c>
    </row>
    <row r="79" spans="2:14">
      <c r="B79" s="76" t="s">
        <v>1830</v>
      </c>
      <c r="C79" s="73" t="s">
        <v>1831</v>
      </c>
      <c r="D79" s="86" t="s">
        <v>1446</v>
      </c>
      <c r="E79" s="73"/>
      <c r="F79" s="86" t="s">
        <v>1707</v>
      </c>
      <c r="G79" s="86" t="s">
        <v>127</v>
      </c>
      <c r="H79" s="83">
        <v>1068.510372</v>
      </c>
      <c r="I79" s="85">
        <v>1690</v>
      </c>
      <c r="J79" s="73"/>
      <c r="K79" s="83">
        <v>62.136976812000015</v>
      </c>
      <c r="L79" s="84">
        <v>1.0975966841294299E-5</v>
      </c>
      <c r="M79" s="84">
        <f t="shared" si="2"/>
        <v>7.0342508385809414E-3</v>
      </c>
      <c r="N79" s="84">
        <f>K79/'סכום נכסי הקרן'!$C$42</f>
        <v>8.4531963801158744E-4</v>
      </c>
    </row>
    <row r="80" spans="2:14">
      <c r="B80" s="76" t="s">
        <v>1832</v>
      </c>
      <c r="C80" s="73" t="s">
        <v>1833</v>
      </c>
      <c r="D80" s="86" t="s">
        <v>1446</v>
      </c>
      <c r="E80" s="73"/>
      <c r="F80" s="86" t="s">
        <v>1707</v>
      </c>
      <c r="G80" s="86" t="s">
        <v>127</v>
      </c>
      <c r="H80" s="83">
        <v>109.62143400000001</v>
      </c>
      <c r="I80" s="85">
        <v>5938</v>
      </c>
      <c r="J80" s="73"/>
      <c r="K80" s="83">
        <v>22.398572622000003</v>
      </c>
      <c r="L80" s="84">
        <v>5.7042754343247812E-7</v>
      </c>
      <c r="M80" s="84">
        <f t="shared" si="2"/>
        <v>2.5356428061510052E-3</v>
      </c>
      <c r="N80" s="84">
        <f>K80/'סכום נכסי הקרן'!$C$42</f>
        <v>3.0471313977973794E-4</v>
      </c>
    </row>
    <row r="81" spans="2:14">
      <c r="B81" s="76" t="s">
        <v>1834</v>
      </c>
      <c r="C81" s="73" t="s">
        <v>1835</v>
      </c>
      <c r="D81" s="86" t="s">
        <v>118</v>
      </c>
      <c r="E81" s="73"/>
      <c r="F81" s="86" t="s">
        <v>1707</v>
      </c>
      <c r="G81" s="86" t="s">
        <v>131</v>
      </c>
      <c r="H81" s="83">
        <v>615.59004300000015</v>
      </c>
      <c r="I81" s="85">
        <v>7483</v>
      </c>
      <c r="J81" s="73"/>
      <c r="K81" s="83">
        <v>112.77996730300001</v>
      </c>
      <c r="L81" s="84">
        <v>8.1873318833346467E-6</v>
      </c>
      <c r="M81" s="84">
        <f t="shared" si="2"/>
        <v>1.27673185964054E-2</v>
      </c>
      <c r="N81" s="84">
        <f>K81/'סכום נכסי הקרן'!$C$42</f>
        <v>1.5342735682808328E-3</v>
      </c>
    </row>
    <row r="82" spans="2:14">
      <c r="B82" s="76" t="s">
        <v>1836</v>
      </c>
      <c r="C82" s="73" t="s">
        <v>1837</v>
      </c>
      <c r="D82" s="86" t="s">
        <v>1446</v>
      </c>
      <c r="E82" s="73"/>
      <c r="F82" s="86" t="s">
        <v>1707</v>
      </c>
      <c r="G82" s="86" t="s">
        <v>127</v>
      </c>
      <c r="H82" s="83">
        <v>670.60812499999997</v>
      </c>
      <c r="I82" s="85">
        <v>31145</v>
      </c>
      <c r="J82" s="73"/>
      <c r="K82" s="83">
        <v>718.69035840200002</v>
      </c>
      <c r="L82" s="84">
        <v>5.7151205035517514E-6</v>
      </c>
      <c r="M82" s="84">
        <f t="shared" si="2"/>
        <v>8.135973965332971E-2</v>
      </c>
      <c r="N82" s="84">
        <f>K82/'סכום נכסי הקרן'!$C$42</f>
        <v>9.7771585419242774E-3</v>
      </c>
    </row>
    <row r="83" spans="2:14">
      <c r="B83" s="76" t="s">
        <v>1838</v>
      </c>
      <c r="C83" s="73" t="s">
        <v>1839</v>
      </c>
      <c r="D83" s="86" t="s">
        <v>1446</v>
      </c>
      <c r="E83" s="73"/>
      <c r="F83" s="86" t="s">
        <v>1707</v>
      </c>
      <c r="G83" s="86" t="s">
        <v>127</v>
      </c>
      <c r="H83" s="83">
        <v>621.80302900000004</v>
      </c>
      <c r="I83" s="85">
        <v>3367</v>
      </c>
      <c r="J83" s="73"/>
      <c r="K83" s="83">
        <v>72.041147706999993</v>
      </c>
      <c r="L83" s="84">
        <v>1.1083832959001783E-5</v>
      </c>
      <c r="M83" s="84">
        <f t="shared" si="2"/>
        <v>8.1554579844385442E-3</v>
      </c>
      <c r="N83" s="84">
        <f>K83/'סכום נכסי הקרן'!$C$42</f>
        <v>9.8005728675650407E-4</v>
      </c>
    </row>
    <row r="84" spans="2:14">
      <c r="B84" s="76" t="s">
        <v>1840</v>
      </c>
      <c r="C84" s="73" t="s">
        <v>1841</v>
      </c>
      <c r="D84" s="86" t="s">
        <v>1446</v>
      </c>
      <c r="E84" s="73"/>
      <c r="F84" s="86" t="s">
        <v>1707</v>
      </c>
      <c r="G84" s="86" t="s">
        <v>127</v>
      </c>
      <c r="H84" s="83">
        <v>130.72289600000002</v>
      </c>
      <c r="I84" s="85">
        <v>11238</v>
      </c>
      <c r="J84" s="73"/>
      <c r="K84" s="83">
        <v>50.550488980000011</v>
      </c>
      <c r="L84" s="84">
        <v>4.0222429538461544E-5</v>
      </c>
      <c r="M84" s="84">
        <f t="shared" si="2"/>
        <v>5.7225960730933161E-3</v>
      </c>
      <c r="N84" s="84">
        <f>K84/'סכום נכסי הקרן'!$C$42</f>
        <v>6.8769552749837017E-4</v>
      </c>
    </row>
    <row r="85" spans="2:14">
      <c r="B85" s="72"/>
      <c r="C85" s="73"/>
      <c r="D85" s="73"/>
      <c r="E85" s="73"/>
      <c r="F85" s="73"/>
      <c r="G85" s="73"/>
      <c r="H85" s="83"/>
      <c r="I85" s="85"/>
      <c r="J85" s="73"/>
      <c r="K85" s="73"/>
      <c r="L85" s="73"/>
      <c r="M85" s="84"/>
      <c r="N85" s="73"/>
    </row>
    <row r="86" spans="2:14">
      <c r="B86" s="89" t="s">
        <v>220</v>
      </c>
      <c r="C86" s="71"/>
      <c r="D86" s="71"/>
      <c r="E86" s="71"/>
      <c r="F86" s="71"/>
      <c r="G86" s="71"/>
      <c r="H86" s="80"/>
      <c r="I86" s="82"/>
      <c r="J86" s="71"/>
      <c r="K86" s="80">
        <v>602.57249014900003</v>
      </c>
      <c r="L86" s="71"/>
      <c r="M86" s="81">
        <f t="shared" ref="M86:M90" si="3">K86/$K$11</f>
        <v>6.8214552133116238E-2</v>
      </c>
      <c r="N86" s="81">
        <f>K86/'סכום נכסי הקרן'!$C$42</f>
        <v>8.1974757283351397E-3</v>
      </c>
    </row>
    <row r="87" spans="2:14">
      <c r="B87" s="76" t="s">
        <v>1842</v>
      </c>
      <c r="C87" s="73" t="s">
        <v>1843</v>
      </c>
      <c r="D87" s="86" t="s">
        <v>116</v>
      </c>
      <c r="E87" s="73"/>
      <c r="F87" s="86" t="s">
        <v>1731</v>
      </c>
      <c r="G87" s="86" t="s">
        <v>127</v>
      </c>
      <c r="H87" s="83">
        <v>55.70263700000001</v>
      </c>
      <c r="I87" s="85">
        <v>10298</v>
      </c>
      <c r="J87" s="73"/>
      <c r="K87" s="83">
        <v>19.738462139000003</v>
      </c>
      <c r="L87" s="84">
        <v>7.2519031764436018E-6</v>
      </c>
      <c r="M87" s="84">
        <f t="shared" si="3"/>
        <v>2.2345035271613806E-3</v>
      </c>
      <c r="N87" s="84">
        <f>K87/'סכום נכסי הקרן'!$C$42</f>
        <v>2.6852464548971438E-4</v>
      </c>
    </row>
    <row r="88" spans="2:14">
      <c r="B88" s="76" t="s">
        <v>1844</v>
      </c>
      <c r="C88" s="73" t="s">
        <v>1845</v>
      </c>
      <c r="D88" s="86" t="s">
        <v>116</v>
      </c>
      <c r="E88" s="73"/>
      <c r="F88" s="86" t="s">
        <v>1731</v>
      </c>
      <c r="G88" s="86" t="s">
        <v>127</v>
      </c>
      <c r="H88" s="83">
        <v>1188.9399360000002</v>
      </c>
      <c r="I88" s="85">
        <v>9977</v>
      </c>
      <c r="J88" s="73"/>
      <c r="K88" s="83">
        <v>408.17326916200005</v>
      </c>
      <c r="L88" s="84">
        <v>2.4925540065626459E-5</v>
      </c>
      <c r="M88" s="84">
        <f t="shared" si="3"/>
        <v>4.6207480765859094E-2</v>
      </c>
      <c r="N88" s="84">
        <f>K88/'סכום נכסי הקרן'!$C$42</f>
        <v>5.5528430547556653E-3</v>
      </c>
    </row>
    <row r="89" spans="2:14">
      <c r="B89" s="76" t="s">
        <v>1846</v>
      </c>
      <c r="C89" s="73" t="s">
        <v>1847</v>
      </c>
      <c r="D89" s="86" t="s">
        <v>116</v>
      </c>
      <c r="E89" s="73"/>
      <c r="F89" s="86" t="s">
        <v>1731</v>
      </c>
      <c r="G89" s="86" t="s">
        <v>130</v>
      </c>
      <c r="H89" s="83">
        <v>8424.7901550000024</v>
      </c>
      <c r="I89" s="85">
        <v>123</v>
      </c>
      <c r="J89" s="73"/>
      <c r="K89" s="83">
        <v>45.706879232000006</v>
      </c>
      <c r="L89" s="84">
        <v>3.6736140595838339E-5</v>
      </c>
      <c r="M89" s="84">
        <f t="shared" si="3"/>
        <v>5.1742725517428543E-3</v>
      </c>
      <c r="N89" s="84">
        <f>K89/'סכום נכסי הקרן'!$C$42</f>
        <v>6.2180242086660304E-4</v>
      </c>
    </row>
    <row r="90" spans="2:14">
      <c r="B90" s="76" t="s">
        <v>1848</v>
      </c>
      <c r="C90" s="73" t="s">
        <v>1849</v>
      </c>
      <c r="D90" s="86" t="s">
        <v>116</v>
      </c>
      <c r="E90" s="73"/>
      <c r="F90" s="86" t="s">
        <v>1731</v>
      </c>
      <c r="G90" s="86" t="s">
        <v>127</v>
      </c>
      <c r="H90" s="83">
        <v>553.63715300000013</v>
      </c>
      <c r="I90" s="85">
        <v>6769</v>
      </c>
      <c r="J90" s="73"/>
      <c r="K90" s="83">
        <v>128.95387961600002</v>
      </c>
      <c r="L90" s="84">
        <v>1.2926354051538839E-5</v>
      </c>
      <c r="M90" s="84">
        <f t="shared" si="3"/>
        <v>1.4598295288352912E-2</v>
      </c>
      <c r="N90" s="84">
        <f>K90/'סכום נכסי הקרן'!$C$42</f>
        <v>1.7543056072231579E-3</v>
      </c>
    </row>
    <row r="91" spans="2:14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2:14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2:14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2:14">
      <c r="B94" s="119" t="s">
        <v>214</v>
      </c>
      <c r="C94" s="117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2:14">
      <c r="B95" s="119" t="s">
        <v>107</v>
      </c>
      <c r="C95" s="117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2:14">
      <c r="B96" s="119" t="s">
        <v>197</v>
      </c>
      <c r="C96" s="117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2:14">
      <c r="B97" s="119" t="s">
        <v>205</v>
      </c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2:14">
      <c r="B98" s="119" t="s">
        <v>212</v>
      </c>
      <c r="C98" s="117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2:14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2:14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2:14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2:14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2:14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2:14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2:14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2:14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2:14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2:14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2:14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2:14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2:14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2:14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2:14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2:14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2:14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2:14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2:14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2:14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2:14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2:14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2:14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2:14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2:14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2:14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2:14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2:14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2:14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2:14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2:14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2:14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2:14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2:14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2:14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2:14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2:14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2:14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2:14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2:14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2:14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2:14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2:14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2:14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2:14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2:14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2:14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2:14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2:14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2:14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2:14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2:14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2:14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2:14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2:14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2:14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2:14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2:14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2:14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2:14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2:14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2:14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2:14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2:14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2:14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2:14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2:14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2:14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2:14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2:14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2:14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2:14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2:14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2:14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2:14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2:14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2:14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2:14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2:14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2:14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2:14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2:14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2:14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2:14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2:14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2:14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2:14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2:14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2:14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2:14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2:14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2:14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2:14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2:14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2:14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2:14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2:14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2:14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2:14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2:14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2:14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2:14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2:14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2:14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2:14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2:14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2:14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2:14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2:14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2:14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2:14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2:14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2:14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2:14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2:14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2:14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2:14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2:14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2:14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2:14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2:14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2:14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2:14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2:14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2:14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2:14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2:14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2:14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2:14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2:14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2:14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2:14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2:14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2:14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2:14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2:14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2:14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2:14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2:14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2:14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2:14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2:14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2:14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2:14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2:14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2:14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2:14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2:14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2:14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2:14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2:14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2:14">
      <c r="B250" s="125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2:14">
      <c r="B251" s="125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2:14">
      <c r="B252" s="126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2:14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2:14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2:14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2:14">
      <c r="B256" s="117"/>
      <c r="C256" s="117"/>
      <c r="D256" s="117"/>
      <c r="E256" s="117"/>
      <c r="F256" s="117"/>
      <c r="G256" s="117"/>
      <c r="H256" s="118"/>
      <c r="I256" s="118"/>
      <c r="J256" s="118"/>
      <c r="K256" s="118"/>
      <c r="L256" s="118"/>
      <c r="M256" s="118"/>
      <c r="N256" s="118"/>
    </row>
    <row r="257" spans="2:14">
      <c r="B257" s="117"/>
      <c r="C257" s="117"/>
      <c r="D257" s="117"/>
      <c r="E257" s="117"/>
      <c r="F257" s="117"/>
      <c r="G257" s="117"/>
      <c r="H257" s="118"/>
      <c r="I257" s="118"/>
      <c r="J257" s="118"/>
      <c r="K257" s="118"/>
      <c r="L257" s="118"/>
      <c r="M257" s="118"/>
      <c r="N257" s="118"/>
    </row>
    <row r="258" spans="2:14">
      <c r="B258" s="117"/>
      <c r="C258" s="117"/>
      <c r="D258" s="117"/>
      <c r="E258" s="117"/>
      <c r="F258" s="117"/>
      <c r="G258" s="117"/>
      <c r="H258" s="118"/>
      <c r="I258" s="118"/>
      <c r="J258" s="118"/>
      <c r="K258" s="118"/>
      <c r="L258" s="118"/>
      <c r="M258" s="118"/>
      <c r="N258" s="118"/>
    </row>
    <row r="259" spans="2:14">
      <c r="B259" s="117"/>
      <c r="C259" s="117"/>
      <c r="D259" s="117"/>
      <c r="E259" s="117"/>
      <c r="F259" s="117"/>
      <c r="G259" s="117"/>
      <c r="H259" s="118"/>
      <c r="I259" s="118"/>
      <c r="J259" s="118"/>
      <c r="K259" s="118"/>
      <c r="L259" s="118"/>
      <c r="M259" s="118"/>
      <c r="N259" s="118"/>
    </row>
    <row r="260" spans="2:14">
      <c r="B260" s="117"/>
      <c r="C260" s="117"/>
      <c r="D260" s="117"/>
      <c r="E260" s="117"/>
      <c r="F260" s="117"/>
      <c r="G260" s="117"/>
      <c r="H260" s="118"/>
      <c r="I260" s="118"/>
      <c r="J260" s="118"/>
      <c r="K260" s="118"/>
      <c r="L260" s="118"/>
      <c r="M260" s="118"/>
      <c r="N260" s="118"/>
    </row>
    <row r="261" spans="2:14">
      <c r="B261" s="117"/>
      <c r="C261" s="117"/>
      <c r="D261" s="117"/>
      <c r="E261" s="117"/>
      <c r="F261" s="117"/>
      <c r="G261" s="117"/>
      <c r="H261" s="118"/>
      <c r="I261" s="118"/>
      <c r="J261" s="118"/>
      <c r="K261" s="118"/>
      <c r="L261" s="118"/>
      <c r="M261" s="118"/>
      <c r="N261" s="118"/>
    </row>
    <row r="262" spans="2:14">
      <c r="B262" s="117"/>
      <c r="C262" s="117"/>
      <c r="D262" s="117"/>
      <c r="E262" s="117"/>
      <c r="F262" s="117"/>
      <c r="G262" s="117"/>
      <c r="H262" s="118"/>
      <c r="I262" s="118"/>
      <c r="J262" s="118"/>
      <c r="K262" s="118"/>
      <c r="L262" s="118"/>
      <c r="M262" s="118"/>
      <c r="N262" s="118"/>
    </row>
    <row r="263" spans="2:14">
      <c r="B263" s="117"/>
      <c r="C263" s="117"/>
      <c r="D263" s="117"/>
      <c r="E263" s="117"/>
      <c r="F263" s="117"/>
      <c r="G263" s="117"/>
      <c r="H263" s="118"/>
      <c r="I263" s="118"/>
      <c r="J263" s="118"/>
      <c r="K263" s="118"/>
      <c r="L263" s="118"/>
      <c r="M263" s="118"/>
      <c r="N263" s="118"/>
    </row>
    <row r="264" spans="2:14">
      <c r="B264" s="117"/>
      <c r="C264" s="117"/>
      <c r="D264" s="117"/>
      <c r="E264" s="117"/>
      <c r="F264" s="117"/>
      <c r="G264" s="117"/>
      <c r="H264" s="118"/>
      <c r="I264" s="118"/>
      <c r="J264" s="118"/>
      <c r="K264" s="118"/>
      <c r="L264" s="118"/>
      <c r="M264" s="118"/>
      <c r="N264" s="118"/>
    </row>
    <row r="265" spans="2:14">
      <c r="B265" s="117"/>
      <c r="C265" s="117"/>
      <c r="D265" s="117"/>
      <c r="E265" s="117"/>
      <c r="F265" s="117"/>
      <c r="G265" s="117"/>
      <c r="H265" s="118"/>
      <c r="I265" s="118"/>
      <c r="J265" s="118"/>
      <c r="K265" s="118"/>
      <c r="L265" s="118"/>
      <c r="M265" s="118"/>
      <c r="N265" s="118"/>
    </row>
    <row r="266" spans="2:14">
      <c r="B266" s="117"/>
      <c r="C266" s="117"/>
      <c r="D266" s="117"/>
      <c r="E266" s="117"/>
      <c r="F266" s="117"/>
      <c r="G266" s="117"/>
      <c r="H266" s="118"/>
      <c r="I266" s="118"/>
      <c r="J266" s="118"/>
      <c r="K266" s="118"/>
      <c r="L266" s="118"/>
      <c r="M266" s="118"/>
      <c r="N266" s="118"/>
    </row>
    <row r="267" spans="2:14">
      <c r="B267" s="117"/>
      <c r="C267" s="117"/>
      <c r="D267" s="117"/>
      <c r="E267" s="117"/>
      <c r="F267" s="117"/>
      <c r="G267" s="117"/>
      <c r="H267" s="118"/>
      <c r="I267" s="118"/>
      <c r="J267" s="118"/>
      <c r="K267" s="118"/>
      <c r="L267" s="118"/>
      <c r="M267" s="118"/>
      <c r="N267" s="118"/>
    </row>
    <row r="268" spans="2:14">
      <c r="B268" s="117"/>
      <c r="C268" s="117"/>
      <c r="D268" s="117"/>
      <c r="E268" s="117"/>
      <c r="F268" s="117"/>
      <c r="G268" s="117"/>
      <c r="H268" s="118"/>
      <c r="I268" s="118"/>
      <c r="J268" s="118"/>
      <c r="K268" s="118"/>
      <c r="L268" s="118"/>
      <c r="M268" s="118"/>
      <c r="N268" s="118"/>
    </row>
    <row r="269" spans="2:14">
      <c r="B269" s="117"/>
      <c r="C269" s="117"/>
      <c r="D269" s="117"/>
      <c r="E269" s="117"/>
      <c r="F269" s="117"/>
      <c r="G269" s="117"/>
      <c r="H269" s="118"/>
      <c r="I269" s="118"/>
      <c r="J269" s="118"/>
      <c r="K269" s="118"/>
      <c r="L269" s="118"/>
      <c r="M269" s="118"/>
      <c r="N269" s="118"/>
    </row>
    <row r="270" spans="2:14">
      <c r="B270" s="117"/>
      <c r="C270" s="117"/>
      <c r="D270" s="117"/>
      <c r="E270" s="117"/>
      <c r="F270" s="117"/>
      <c r="G270" s="117"/>
      <c r="H270" s="118"/>
      <c r="I270" s="118"/>
      <c r="J270" s="118"/>
      <c r="K270" s="118"/>
      <c r="L270" s="118"/>
      <c r="M270" s="118"/>
      <c r="N270" s="118"/>
    </row>
    <row r="271" spans="2:14">
      <c r="B271" s="117"/>
      <c r="C271" s="117"/>
      <c r="D271" s="117"/>
      <c r="E271" s="117"/>
      <c r="F271" s="117"/>
      <c r="G271" s="117"/>
      <c r="H271" s="118"/>
      <c r="I271" s="118"/>
      <c r="J271" s="118"/>
      <c r="K271" s="118"/>
      <c r="L271" s="118"/>
      <c r="M271" s="118"/>
      <c r="N271" s="118"/>
    </row>
    <row r="272" spans="2:14">
      <c r="B272" s="117"/>
      <c r="C272" s="117"/>
      <c r="D272" s="117"/>
      <c r="E272" s="117"/>
      <c r="F272" s="117"/>
      <c r="G272" s="117"/>
      <c r="H272" s="118"/>
      <c r="I272" s="118"/>
      <c r="J272" s="118"/>
      <c r="K272" s="118"/>
      <c r="L272" s="118"/>
      <c r="M272" s="118"/>
      <c r="N272" s="118"/>
    </row>
    <row r="273" spans="2:14">
      <c r="B273" s="117"/>
      <c r="C273" s="117"/>
      <c r="D273" s="117"/>
      <c r="E273" s="117"/>
      <c r="F273" s="117"/>
      <c r="G273" s="117"/>
      <c r="H273" s="118"/>
      <c r="I273" s="118"/>
      <c r="J273" s="118"/>
      <c r="K273" s="118"/>
      <c r="L273" s="118"/>
      <c r="M273" s="118"/>
      <c r="N273" s="118"/>
    </row>
    <row r="274" spans="2:14">
      <c r="B274" s="117"/>
      <c r="C274" s="117"/>
      <c r="D274" s="117"/>
      <c r="E274" s="117"/>
      <c r="F274" s="117"/>
      <c r="G274" s="117"/>
      <c r="H274" s="118"/>
      <c r="I274" s="118"/>
      <c r="J274" s="118"/>
      <c r="K274" s="118"/>
      <c r="L274" s="118"/>
      <c r="M274" s="118"/>
      <c r="N274" s="118"/>
    </row>
    <row r="275" spans="2:14">
      <c r="B275" s="117"/>
      <c r="C275" s="117"/>
      <c r="D275" s="117"/>
      <c r="E275" s="117"/>
      <c r="F275" s="117"/>
      <c r="G275" s="117"/>
      <c r="H275" s="118"/>
      <c r="I275" s="118"/>
      <c r="J275" s="118"/>
      <c r="K275" s="118"/>
      <c r="L275" s="118"/>
      <c r="M275" s="118"/>
      <c r="N275" s="118"/>
    </row>
    <row r="276" spans="2:14">
      <c r="B276" s="117"/>
      <c r="C276" s="117"/>
      <c r="D276" s="117"/>
      <c r="E276" s="117"/>
      <c r="F276" s="117"/>
      <c r="G276" s="117"/>
      <c r="H276" s="118"/>
      <c r="I276" s="118"/>
      <c r="J276" s="118"/>
      <c r="K276" s="118"/>
      <c r="L276" s="118"/>
      <c r="M276" s="118"/>
      <c r="N276" s="118"/>
    </row>
    <row r="277" spans="2:14">
      <c r="B277" s="117"/>
      <c r="C277" s="117"/>
      <c r="D277" s="117"/>
      <c r="E277" s="117"/>
      <c r="F277" s="117"/>
      <c r="G277" s="117"/>
      <c r="H277" s="118"/>
      <c r="I277" s="118"/>
      <c r="J277" s="118"/>
      <c r="K277" s="118"/>
      <c r="L277" s="118"/>
      <c r="M277" s="118"/>
      <c r="N277" s="118"/>
    </row>
    <row r="278" spans="2:14">
      <c r="B278" s="117"/>
      <c r="C278" s="117"/>
      <c r="D278" s="117"/>
      <c r="E278" s="117"/>
      <c r="F278" s="117"/>
      <c r="G278" s="117"/>
      <c r="H278" s="118"/>
      <c r="I278" s="118"/>
      <c r="J278" s="118"/>
      <c r="K278" s="118"/>
      <c r="L278" s="118"/>
      <c r="M278" s="118"/>
      <c r="N278" s="118"/>
    </row>
    <row r="279" spans="2:14">
      <c r="B279" s="117"/>
      <c r="C279" s="117"/>
      <c r="D279" s="117"/>
      <c r="E279" s="117"/>
      <c r="F279" s="117"/>
      <c r="G279" s="117"/>
      <c r="H279" s="118"/>
      <c r="I279" s="118"/>
      <c r="J279" s="118"/>
      <c r="K279" s="118"/>
      <c r="L279" s="118"/>
      <c r="M279" s="118"/>
      <c r="N279" s="118"/>
    </row>
    <row r="280" spans="2:14">
      <c r="B280" s="117"/>
      <c r="C280" s="117"/>
      <c r="D280" s="117"/>
      <c r="E280" s="117"/>
      <c r="F280" s="117"/>
      <c r="G280" s="117"/>
      <c r="H280" s="118"/>
      <c r="I280" s="118"/>
      <c r="J280" s="118"/>
      <c r="K280" s="118"/>
      <c r="L280" s="118"/>
      <c r="M280" s="118"/>
      <c r="N280" s="118"/>
    </row>
    <row r="281" spans="2:14">
      <c r="B281" s="117"/>
      <c r="C281" s="117"/>
      <c r="D281" s="117"/>
      <c r="E281" s="117"/>
      <c r="F281" s="117"/>
      <c r="G281" s="117"/>
      <c r="H281" s="118"/>
      <c r="I281" s="118"/>
      <c r="J281" s="118"/>
      <c r="K281" s="118"/>
      <c r="L281" s="118"/>
      <c r="M281" s="118"/>
      <c r="N281" s="118"/>
    </row>
    <row r="282" spans="2:14">
      <c r="B282" s="117"/>
      <c r="C282" s="117"/>
      <c r="D282" s="117"/>
      <c r="E282" s="117"/>
      <c r="F282" s="117"/>
      <c r="G282" s="117"/>
      <c r="H282" s="118"/>
      <c r="I282" s="118"/>
      <c r="J282" s="118"/>
      <c r="K282" s="118"/>
      <c r="L282" s="118"/>
      <c r="M282" s="118"/>
      <c r="N282" s="118"/>
    </row>
    <row r="283" spans="2:14">
      <c r="B283" s="117"/>
      <c r="C283" s="117"/>
      <c r="D283" s="117"/>
      <c r="E283" s="117"/>
      <c r="F283" s="117"/>
      <c r="G283" s="117"/>
      <c r="H283" s="118"/>
      <c r="I283" s="118"/>
      <c r="J283" s="118"/>
      <c r="K283" s="118"/>
      <c r="L283" s="118"/>
      <c r="M283" s="118"/>
      <c r="N283" s="118"/>
    </row>
    <row r="284" spans="2:14">
      <c r="B284" s="117"/>
      <c r="C284" s="117"/>
      <c r="D284" s="117"/>
      <c r="E284" s="117"/>
      <c r="F284" s="117"/>
      <c r="G284" s="117"/>
      <c r="H284" s="118"/>
      <c r="I284" s="118"/>
      <c r="J284" s="118"/>
      <c r="K284" s="118"/>
      <c r="L284" s="118"/>
      <c r="M284" s="118"/>
      <c r="N284" s="118"/>
    </row>
    <row r="285" spans="2:14">
      <c r="B285" s="117"/>
      <c r="C285" s="117"/>
      <c r="D285" s="117"/>
      <c r="E285" s="117"/>
      <c r="F285" s="117"/>
      <c r="G285" s="117"/>
      <c r="H285" s="118"/>
      <c r="I285" s="118"/>
      <c r="J285" s="118"/>
      <c r="K285" s="118"/>
      <c r="L285" s="118"/>
      <c r="M285" s="118"/>
      <c r="N285" s="118"/>
    </row>
    <row r="286" spans="2:14">
      <c r="B286" s="117"/>
      <c r="C286" s="117"/>
      <c r="D286" s="117"/>
      <c r="E286" s="117"/>
      <c r="F286" s="117"/>
      <c r="G286" s="117"/>
      <c r="H286" s="118"/>
      <c r="I286" s="118"/>
      <c r="J286" s="118"/>
      <c r="K286" s="118"/>
      <c r="L286" s="118"/>
      <c r="M286" s="118"/>
      <c r="N286" s="118"/>
    </row>
    <row r="287" spans="2:14">
      <c r="B287" s="117"/>
      <c r="C287" s="117"/>
      <c r="D287" s="117"/>
      <c r="E287" s="117"/>
      <c r="F287" s="117"/>
      <c r="G287" s="117"/>
      <c r="H287" s="118"/>
      <c r="I287" s="118"/>
      <c r="J287" s="118"/>
      <c r="K287" s="118"/>
      <c r="L287" s="118"/>
      <c r="M287" s="118"/>
      <c r="N287" s="118"/>
    </row>
    <row r="288" spans="2:14">
      <c r="B288" s="117"/>
      <c r="C288" s="117"/>
      <c r="D288" s="117"/>
      <c r="E288" s="117"/>
      <c r="F288" s="117"/>
      <c r="G288" s="117"/>
      <c r="H288" s="118"/>
      <c r="I288" s="118"/>
      <c r="J288" s="118"/>
      <c r="K288" s="118"/>
      <c r="L288" s="118"/>
      <c r="M288" s="118"/>
      <c r="N288" s="118"/>
    </row>
    <row r="289" spans="2:14">
      <c r="B289" s="117"/>
      <c r="C289" s="117"/>
      <c r="D289" s="117"/>
      <c r="E289" s="117"/>
      <c r="F289" s="117"/>
      <c r="G289" s="117"/>
      <c r="H289" s="118"/>
      <c r="I289" s="118"/>
      <c r="J289" s="118"/>
      <c r="K289" s="118"/>
      <c r="L289" s="118"/>
      <c r="M289" s="118"/>
      <c r="N289" s="118"/>
    </row>
    <row r="290" spans="2:14">
      <c r="B290" s="117"/>
      <c r="C290" s="117"/>
      <c r="D290" s="117"/>
      <c r="E290" s="117"/>
      <c r="F290" s="117"/>
      <c r="G290" s="117"/>
      <c r="H290" s="118"/>
      <c r="I290" s="118"/>
      <c r="J290" s="118"/>
      <c r="K290" s="118"/>
      <c r="L290" s="118"/>
      <c r="M290" s="118"/>
      <c r="N290" s="118"/>
    </row>
    <row r="291" spans="2:14">
      <c r="B291" s="117"/>
      <c r="C291" s="117"/>
      <c r="D291" s="117"/>
      <c r="E291" s="117"/>
      <c r="F291" s="117"/>
      <c r="G291" s="117"/>
      <c r="H291" s="118"/>
      <c r="I291" s="118"/>
      <c r="J291" s="118"/>
      <c r="K291" s="118"/>
      <c r="L291" s="118"/>
      <c r="M291" s="118"/>
      <c r="N291" s="118"/>
    </row>
    <row r="292" spans="2:14">
      <c r="B292" s="117"/>
      <c r="C292" s="117"/>
      <c r="D292" s="117"/>
      <c r="E292" s="117"/>
      <c r="F292" s="117"/>
      <c r="G292" s="117"/>
      <c r="H292" s="118"/>
      <c r="I292" s="118"/>
      <c r="J292" s="118"/>
      <c r="K292" s="118"/>
      <c r="L292" s="118"/>
      <c r="M292" s="118"/>
      <c r="N292" s="118"/>
    </row>
    <row r="293" spans="2:14">
      <c r="B293" s="117"/>
      <c r="C293" s="117"/>
      <c r="D293" s="117"/>
      <c r="E293" s="117"/>
      <c r="F293" s="117"/>
      <c r="G293" s="117"/>
      <c r="H293" s="118"/>
      <c r="I293" s="118"/>
      <c r="J293" s="118"/>
      <c r="K293" s="118"/>
      <c r="L293" s="118"/>
      <c r="M293" s="118"/>
      <c r="N293" s="118"/>
    </row>
    <row r="294" spans="2:14">
      <c r="B294" s="117"/>
      <c r="C294" s="117"/>
      <c r="D294" s="117"/>
      <c r="E294" s="117"/>
      <c r="F294" s="117"/>
      <c r="G294" s="117"/>
      <c r="H294" s="118"/>
      <c r="I294" s="118"/>
      <c r="J294" s="118"/>
      <c r="K294" s="118"/>
      <c r="L294" s="118"/>
      <c r="M294" s="118"/>
      <c r="N294" s="118"/>
    </row>
    <row r="295" spans="2:14">
      <c r="B295" s="117"/>
      <c r="C295" s="117"/>
      <c r="D295" s="117"/>
      <c r="E295" s="117"/>
      <c r="F295" s="117"/>
      <c r="G295" s="117"/>
      <c r="H295" s="118"/>
      <c r="I295" s="118"/>
      <c r="J295" s="118"/>
      <c r="K295" s="118"/>
      <c r="L295" s="118"/>
      <c r="M295" s="118"/>
      <c r="N295" s="118"/>
    </row>
    <row r="296" spans="2:14">
      <c r="B296" s="117"/>
      <c r="C296" s="117"/>
      <c r="D296" s="117"/>
      <c r="E296" s="117"/>
      <c r="F296" s="117"/>
      <c r="G296" s="117"/>
      <c r="H296" s="118"/>
      <c r="I296" s="118"/>
      <c r="J296" s="118"/>
      <c r="K296" s="118"/>
      <c r="L296" s="118"/>
      <c r="M296" s="118"/>
      <c r="N296" s="118"/>
    </row>
    <row r="297" spans="2:14">
      <c r="B297" s="117"/>
      <c r="C297" s="117"/>
      <c r="D297" s="117"/>
      <c r="E297" s="117"/>
      <c r="F297" s="117"/>
      <c r="G297" s="117"/>
      <c r="H297" s="118"/>
      <c r="I297" s="118"/>
      <c r="J297" s="118"/>
      <c r="K297" s="118"/>
      <c r="L297" s="118"/>
      <c r="M297" s="118"/>
      <c r="N297" s="118"/>
    </row>
    <row r="298" spans="2:14">
      <c r="B298" s="117"/>
      <c r="C298" s="117"/>
      <c r="D298" s="117"/>
      <c r="E298" s="117"/>
      <c r="F298" s="117"/>
      <c r="G298" s="117"/>
      <c r="H298" s="118"/>
      <c r="I298" s="118"/>
      <c r="J298" s="118"/>
      <c r="K298" s="118"/>
      <c r="L298" s="118"/>
      <c r="M298" s="118"/>
      <c r="N298" s="118"/>
    </row>
    <row r="299" spans="2:14">
      <c r="B299" s="117"/>
      <c r="C299" s="117"/>
      <c r="D299" s="117"/>
      <c r="E299" s="117"/>
      <c r="F299" s="117"/>
      <c r="G299" s="117"/>
      <c r="H299" s="118"/>
      <c r="I299" s="118"/>
      <c r="J299" s="118"/>
      <c r="K299" s="118"/>
      <c r="L299" s="118"/>
      <c r="M299" s="118"/>
      <c r="N299" s="118"/>
    </row>
    <row r="300" spans="2:14">
      <c r="B300" s="117"/>
      <c r="C300" s="117"/>
      <c r="D300" s="117"/>
      <c r="E300" s="117"/>
      <c r="F300" s="117"/>
      <c r="G300" s="117"/>
      <c r="H300" s="118"/>
      <c r="I300" s="118"/>
      <c r="J300" s="118"/>
      <c r="K300" s="118"/>
      <c r="L300" s="118"/>
      <c r="M300" s="118"/>
      <c r="N300" s="118"/>
    </row>
    <row r="301" spans="2:14">
      <c r="B301" s="117"/>
      <c r="C301" s="117"/>
      <c r="D301" s="117"/>
      <c r="E301" s="117"/>
      <c r="F301" s="117"/>
      <c r="G301" s="117"/>
      <c r="H301" s="118"/>
      <c r="I301" s="118"/>
      <c r="J301" s="118"/>
      <c r="K301" s="118"/>
      <c r="L301" s="118"/>
      <c r="M301" s="118"/>
      <c r="N301" s="118"/>
    </row>
    <row r="302" spans="2:14">
      <c r="B302" s="117"/>
      <c r="C302" s="117"/>
      <c r="D302" s="117"/>
      <c r="E302" s="117"/>
      <c r="F302" s="117"/>
      <c r="G302" s="117"/>
      <c r="H302" s="118"/>
      <c r="I302" s="118"/>
      <c r="J302" s="118"/>
      <c r="K302" s="118"/>
      <c r="L302" s="118"/>
      <c r="M302" s="118"/>
      <c r="N302" s="118"/>
    </row>
    <row r="303" spans="2:14">
      <c r="B303" s="117"/>
      <c r="C303" s="117"/>
      <c r="D303" s="117"/>
      <c r="E303" s="117"/>
      <c r="F303" s="117"/>
      <c r="G303" s="117"/>
      <c r="H303" s="118"/>
      <c r="I303" s="118"/>
      <c r="J303" s="118"/>
      <c r="K303" s="118"/>
      <c r="L303" s="118"/>
      <c r="M303" s="118"/>
      <c r="N303" s="118"/>
    </row>
    <row r="304" spans="2:14">
      <c r="B304" s="117"/>
      <c r="C304" s="117"/>
      <c r="D304" s="117"/>
      <c r="E304" s="117"/>
      <c r="F304" s="117"/>
      <c r="G304" s="117"/>
      <c r="H304" s="118"/>
      <c r="I304" s="118"/>
      <c r="J304" s="118"/>
      <c r="K304" s="118"/>
      <c r="L304" s="118"/>
      <c r="M304" s="118"/>
      <c r="N304" s="118"/>
    </row>
    <row r="305" spans="2:14">
      <c r="B305" s="117"/>
      <c r="C305" s="117"/>
      <c r="D305" s="117"/>
      <c r="E305" s="117"/>
      <c r="F305" s="117"/>
      <c r="G305" s="117"/>
      <c r="H305" s="118"/>
      <c r="I305" s="118"/>
      <c r="J305" s="118"/>
      <c r="K305" s="118"/>
      <c r="L305" s="118"/>
      <c r="M305" s="118"/>
      <c r="N305" s="118"/>
    </row>
    <row r="306" spans="2:14">
      <c r="B306" s="117"/>
      <c r="C306" s="117"/>
      <c r="D306" s="117"/>
      <c r="E306" s="117"/>
      <c r="F306" s="117"/>
      <c r="G306" s="117"/>
      <c r="H306" s="118"/>
      <c r="I306" s="118"/>
      <c r="J306" s="118"/>
      <c r="K306" s="118"/>
      <c r="L306" s="118"/>
      <c r="M306" s="118"/>
      <c r="N306" s="118"/>
    </row>
    <row r="307" spans="2:14">
      <c r="B307" s="117"/>
      <c r="C307" s="117"/>
      <c r="D307" s="117"/>
      <c r="E307" s="117"/>
      <c r="F307" s="117"/>
      <c r="G307" s="117"/>
      <c r="H307" s="118"/>
      <c r="I307" s="118"/>
      <c r="J307" s="118"/>
      <c r="K307" s="118"/>
      <c r="L307" s="118"/>
      <c r="M307" s="118"/>
      <c r="N307" s="118"/>
    </row>
    <row r="308" spans="2:14">
      <c r="B308" s="117"/>
      <c r="C308" s="117"/>
      <c r="D308" s="117"/>
      <c r="E308" s="117"/>
      <c r="F308" s="117"/>
      <c r="G308" s="117"/>
      <c r="H308" s="118"/>
      <c r="I308" s="118"/>
      <c r="J308" s="118"/>
      <c r="K308" s="118"/>
      <c r="L308" s="118"/>
      <c r="M308" s="118"/>
      <c r="N308" s="118"/>
    </row>
    <row r="309" spans="2:14">
      <c r="B309" s="117"/>
      <c r="C309" s="117"/>
      <c r="D309" s="117"/>
      <c r="E309" s="117"/>
      <c r="F309" s="117"/>
      <c r="G309" s="117"/>
      <c r="H309" s="118"/>
      <c r="I309" s="118"/>
      <c r="J309" s="118"/>
      <c r="K309" s="118"/>
      <c r="L309" s="118"/>
      <c r="M309" s="118"/>
      <c r="N309" s="118"/>
    </row>
    <row r="310" spans="2:14">
      <c r="B310" s="117"/>
      <c r="C310" s="117"/>
      <c r="D310" s="117"/>
      <c r="E310" s="117"/>
      <c r="F310" s="117"/>
      <c r="G310" s="117"/>
      <c r="H310" s="118"/>
      <c r="I310" s="118"/>
      <c r="J310" s="118"/>
      <c r="K310" s="118"/>
      <c r="L310" s="118"/>
      <c r="M310" s="118"/>
      <c r="N310" s="118"/>
    </row>
    <row r="311" spans="2:14">
      <c r="B311" s="117"/>
      <c r="C311" s="117"/>
      <c r="D311" s="117"/>
      <c r="E311" s="117"/>
      <c r="F311" s="117"/>
      <c r="G311" s="117"/>
      <c r="H311" s="118"/>
      <c r="I311" s="118"/>
      <c r="J311" s="118"/>
      <c r="K311" s="118"/>
      <c r="L311" s="118"/>
      <c r="M311" s="118"/>
      <c r="N311" s="118"/>
    </row>
    <row r="312" spans="2:14">
      <c r="B312" s="117"/>
      <c r="C312" s="117"/>
      <c r="D312" s="117"/>
      <c r="E312" s="117"/>
      <c r="F312" s="117"/>
      <c r="G312" s="117"/>
      <c r="H312" s="118"/>
      <c r="I312" s="118"/>
      <c r="J312" s="118"/>
      <c r="K312" s="118"/>
      <c r="L312" s="118"/>
      <c r="M312" s="118"/>
      <c r="N312" s="118"/>
    </row>
    <row r="313" spans="2:14">
      <c r="B313" s="117"/>
      <c r="C313" s="117"/>
      <c r="D313" s="117"/>
      <c r="E313" s="117"/>
      <c r="F313" s="117"/>
      <c r="G313" s="117"/>
      <c r="H313" s="118"/>
      <c r="I313" s="118"/>
      <c r="J313" s="118"/>
      <c r="K313" s="118"/>
      <c r="L313" s="118"/>
      <c r="M313" s="118"/>
      <c r="N313" s="118"/>
    </row>
    <row r="314" spans="2:14">
      <c r="B314" s="117"/>
      <c r="C314" s="117"/>
      <c r="D314" s="117"/>
      <c r="E314" s="117"/>
      <c r="F314" s="117"/>
      <c r="G314" s="117"/>
      <c r="H314" s="118"/>
      <c r="I314" s="118"/>
      <c r="J314" s="118"/>
      <c r="K314" s="118"/>
      <c r="L314" s="118"/>
      <c r="M314" s="118"/>
      <c r="N314" s="118"/>
    </row>
    <row r="315" spans="2:14">
      <c r="B315" s="117"/>
      <c r="C315" s="117"/>
      <c r="D315" s="117"/>
      <c r="E315" s="117"/>
      <c r="F315" s="117"/>
      <c r="G315" s="117"/>
      <c r="H315" s="118"/>
      <c r="I315" s="118"/>
      <c r="J315" s="118"/>
      <c r="K315" s="118"/>
      <c r="L315" s="118"/>
      <c r="M315" s="118"/>
      <c r="N315" s="118"/>
    </row>
    <row r="316" spans="2:14">
      <c r="B316" s="117"/>
      <c r="C316" s="117"/>
      <c r="D316" s="117"/>
      <c r="E316" s="117"/>
      <c r="F316" s="117"/>
      <c r="G316" s="117"/>
      <c r="H316" s="118"/>
      <c r="I316" s="118"/>
      <c r="J316" s="118"/>
      <c r="K316" s="118"/>
      <c r="L316" s="118"/>
      <c r="M316" s="118"/>
      <c r="N316" s="118"/>
    </row>
    <row r="317" spans="2:14">
      <c r="B317" s="117"/>
      <c r="C317" s="117"/>
      <c r="D317" s="117"/>
      <c r="E317" s="117"/>
      <c r="F317" s="117"/>
      <c r="G317" s="117"/>
      <c r="H317" s="118"/>
      <c r="I317" s="118"/>
      <c r="J317" s="118"/>
      <c r="K317" s="118"/>
      <c r="L317" s="118"/>
      <c r="M317" s="118"/>
      <c r="N317" s="118"/>
    </row>
    <row r="318" spans="2:14">
      <c r="B318" s="117"/>
      <c r="C318" s="117"/>
      <c r="D318" s="117"/>
      <c r="E318" s="117"/>
      <c r="F318" s="117"/>
      <c r="G318" s="117"/>
      <c r="H318" s="118"/>
      <c r="I318" s="118"/>
      <c r="J318" s="118"/>
      <c r="K318" s="118"/>
      <c r="L318" s="118"/>
      <c r="M318" s="118"/>
      <c r="N318" s="118"/>
    </row>
    <row r="319" spans="2:14">
      <c r="B319" s="117"/>
      <c r="C319" s="117"/>
      <c r="D319" s="117"/>
      <c r="E319" s="117"/>
      <c r="F319" s="117"/>
      <c r="G319" s="117"/>
      <c r="H319" s="118"/>
      <c r="I319" s="118"/>
      <c r="J319" s="118"/>
      <c r="K319" s="118"/>
      <c r="L319" s="118"/>
      <c r="M319" s="118"/>
      <c r="N319" s="118"/>
    </row>
    <row r="320" spans="2:14">
      <c r="B320" s="117"/>
      <c r="C320" s="117"/>
      <c r="D320" s="117"/>
      <c r="E320" s="117"/>
      <c r="F320" s="117"/>
      <c r="G320" s="117"/>
      <c r="H320" s="118"/>
      <c r="I320" s="118"/>
      <c r="J320" s="118"/>
      <c r="K320" s="118"/>
      <c r="L320" s="118"/>
      <c r="M320" s="118"/>
      <c r="N320" s="118"/>
    </row>
    <row r="321" spans="2:14">
      <c r="B321" s="117"/>
      <c r="C321" s="117"/>
      <c r="D321" s="117"/>
      <c r="E321" s="117"/>
      <c r="F321" s="117"/>
      <c r="G321" s="117"/>
      <c r="H321" s="118"/>
      <c r="I321" s="118"/>
      <c r="J321" s="118"/>
      <c r="K321" s="118"/>
      <c r="L321" s="118"/>
      <c r="M321" s="118"/>
      <c r="N321" s="118"/>
    </row>
    <row r="322" spans="2:14">
      <c r="B322" s="117"/>
      <c r="C322" s="117"/>
      <c r="D322" s="117"/>
      <c r="E322" s="117"/>
      <c r="F322" s="117"/>
      <c r="G322" s="117"/>
      <c r="H322" s="118"/>
      <c r="I322" s="118"/>
      <c r="J322" s="118"/>
      <c r="K322" s="118"/>
      <c r="L322" s="118"/>
      <c r="M322" s="118"/>
      <c r="N322" s="118"/>
    </row>
    <row r="323" spans="2:14">
      <c r="B323" s="117"/>
      <c r="C323" s="117"/>
      <c r="D323" s="117"/>
      <c r="E323" s="117"/>
      <c r="F323" s="117"/>
      <c r="G323" s="117"/>
      <c r="H323" s="118"/>
      <c r="I323" s="118"/>
      <c r="J323" s="118"/>
      <c r="K323" s="118"/>
      <c r="L323" s="118"/>
      <c r="M323" s="118"/>
      <c r="N323" s="118"/>
    </row>
    <row r="324" spans="2:14">
      <c r="B324" s="117"/>
      <c r="C324" s="117"/>
      <c r="D324" s="117"/>
      <c r="E324" s="117"/>
      <c r="F324" s="117"/>
      <c r="G324" s="117"/>
      <c r="H324" s="118"/>
      <c r="I324" s="118"/>
      <c r="J324" s="118"/>
      <c r="K324" s="118"/>
      <c r="L324" s="118"/>
      <c r="M324" s="118"/>
      <c r="N324" s="118"/>
    </row>
    <row r="325" spans="2:14">
      <c r="B325" s="117"/>
      <c r="C325" s="117"/>
      <c r="D325" s="117"/>
      <c r="E325" s="117"/>
      <c r="F325" s="117"/>
      <c r="G325" s="117"/>
      <c r="H325" s="118"/>
      <c r="I325" s="118"/>
      <c r="J325" s="118"/>
      <c r="K325" s="118"/>
      <c r="L325" s="118"/>
      <c r="M325" s="118"/>
      <c r="N325" s="118"/>
    </row>
    <row r="326" spans="2:14">
      <c r="B326" s="117"/>
      <c r="C326" s="117"/>
      <c r="D326" s="117"/>
      <c r="E326" s="117"/>
      <c r="F326" s="117"/>
      <c r="G326" s="117"/>
      <c r="H326" s="118"/>
      <c r="I326" s="118"/>
      <c r="J326" s="118"/>
      <c r="K326" s="118"/>
      <c r="L326" s="118"/>
      <c r="M326" s="118"/>
      <c r="N326" s="118"/>
    </row>
    <row r="327" spans="2:14">
      <c r="B327" s="117"/>
      <c r="C327" s="117"/>
      <c r="D327" s="117"/>
      <c r="E327" s="117"/>
      <c r="F327" s="117"/>
      <c r="G327" s="117"/>
      <c r="H327" s="118"/>
      <c r="I327" s="118"/>
      <c r="J327" s="118"/>
      <c r="K327" s="118"/>
      <c r="L327" s="118"/>
      <c r="M327" s="118"/>
      <c r="N327" s="118"/>
    </row>
    <row r="328" spans="2:14">
      <c r="B328" s="117"/>
      <c r="C328" s="117"/>
      <c r="D328" s="117"/>
      <c r="E328" s="117"/>
      <c r="F328" s="117"/>
      <c r="G328" s="117"/>
      <c r="H328" s="118"/>
      <c r="I328" s="118"/>
      <c r="J328" s="118"/>
      <c r="K328" s="118"/>
      <c r="L328" s="118"/>
      <c r="M328" s="118"/>
      <c r="N328" s="118"/>
    </row>
    <row r="329" spans="2:14">
      <c r="B329" s="117"/>
      <c r="C329" s="117"/>
      <c r="D329" s="117"/>
      <c r="E329" s="117"/>
      <c r="F329" s="117"/>
      <c r="G329" s="117"/>
      <c r="H329" s="118"/>
      <c r="I329" s="118"/>
      <c r="J329" s="118"/>
      <c r="K329" s="118"/>
      <c r="L329" s="118"/>
      <c r="M329" s="118"/>
      <c r="N329" s="118"/>
    </row>
    <row r="330" spans="2:14">
      <c r="B330" s="117"/>
      <c r="C330" s="117"/>
      <c r="D330" s="117"/>
      <c r="E330" s="117"/>
      <c r="F330" s="117"/>
      <c r="G330" s="117"/>
      <c r="H330" s="118"/>
      <c r="I330" s="118"/>
      <c r="J330" s="118"/>
      <c r="K330" s="118"/>
      <c r="L330" s="118"/>
      <c r="M330" s="118"/>
      <c r="N330" s="118"/>
    </row>
    <row r="331" spans="2:14">
      <c r="B331" s="117"/>
      <c r="C331" s="117"/>
      <c r="D331" s="117"/>
      <c r="E331" s="117"/>
      <c r="F331" s="117"/>
      <c r="G331" s="117"/>
      <c r="H331" s="118"/>
      <c r="I331" s="118"/>
      <c r="J331" s="118"/>
      <c r="K331" s="118"/>
      <c r="L331" s="118"/>
      <c r="M331" s="118"/>
      <c r="N331" s="118"/>
    </row>
    <row r="332" spans="2:14">
      <c r="B332" s="117"/>
      <c r="C332" s="117"/>
      <c r="D332" s="117"/>
      <c r="E332" s="117"/>
      <c r="F332" s="117"/>
      <c r="G332" s="117"/>
      <c r="H332" s="118"/>
      <c r="I332" s="118"/>
      <c r="J332" s="118"/>
      <c r="K332" s="118"/>
      <c r="L332" s="118"/>
      <c r="M332" s="118"/>
      <c r="N332" s="118"/>
    </row>
    <row r="333" spans="2:14">
      <c r="B333" s="117"/>
      <c r="C333" s="117"/>
      <c r="D333" s="117"/>
      <c r="E333" s="117"/>
      <c r="F333" s="117"/>
      <c r="G333" s="117"/>
      <c r="H333" s="118"/>
      <c r="I333" s="118"/>
      <c r="J333" s="118"/>
      <c r="K333" s="118"/>
      <c r="L333" s="118"/>
      <c r="M333" s="118"/>
      <c r="N333" s="118"/>
    </row>
    <row r="334" spans="2:14">
      <c r="B334" s="117"/>
      <c r="C334" s="117"/>
      <c r="D334" s="117"/>
      <c r="E334" s="117"/>
      <c r="F334" s="117"/>
      <c r="G334" s="117"/>
      <c r="H334" s="118"/>
      <c r="I334" s="118"/>
      <c r="J334" s="118"/>
      <c r="K334" s="118"/>
      <c r="L334" s="118"/>
      <c r="M334" s="118"/>
      <c r="N334" s="118"/>
    </row>
    <row r="335" spans="2:14">
      <c r="B335" s="117"/>
      <c r="C335" s="117"/>
      <c r="D335" s="117"/>
      <c r="E335" s="117"/>
      <c r="F335" s="117"/>
      <c r="G335" s="117"/>
      <c r="H335" s="118"/>
      <c r="I335" s="118"/>
      <c r="J335" s="118"/>
      <c r="K335" s="118"/>
      <c r="L335" s="118"/>
      <c r="M335" s="118"/>
      <c r="N335" s="118"/>
    </row>
    <row r="336" spans="2:14">
      <c r="B336" s="117"/>
      <c r="C336" s="117"/>
      <c r="D336" s="117"/>
      <c r="E336" s="117"/>
      <c r="F336" s="117"/>
      <c r="G336" s="117"/>
      <c r="H336" s="118"/>
      <c r="I336" s="118"/>
      <c r="J336" s="118"/>
      <c r="K336" s="118"/>
      <c r="L336" s="118"/>
      <c r="M336" s="118"/>
      <c r="N336" s="118"/>
    </row>
    <row r="337" spans="2:14">
      <c r="B337" s="117"/>
      <c r="C337" s="117"/>
      <c r="D337" s="117"/>
      <c r="E337" s="117"/>
      <c r="F337" s="117"/>
      <c r="G337" s="117"/>
      <c r="H337" s="118"/>
      <c r="I337" s="118"/>
      <c r="J337" s="118"/>
      <c r="K337" s="118"/>
      <c r="L337" s="118"/>
      <c r="M337" s="118"/>
      <c r="N337" s="118"/>
    </row>
    <row r="338" spans="2:14">
      <c r="B338" s="117"/>
      <c r="C338" s="117"/>
      <c r="D338" s="117"/>
      <c r="E338" s="117"/>
      <c r="F338" s="117"/>
      <c r="G338" s="117"/>
      <c r="H338" s="118"/>
      <c r="I338" s="118"/>
      <c r="J338" s="118"/>
      <c r="K338" s="118"/>
      <c r="L338" s="118"/>
      <c r="M338" s="118"/>
      <c r="N338" s="118"/>
    </row>
    <row r="339" spans="2:14">
      <c r="B339" s="117"/>
      <c r="C339" s="117"/>
      <c r="D339" s="117"/>
      <c r="E339" s="117"/>
      <c r="F339" s="117"/>
      <c r="G339" s="117"/>
      <c r="H339" s="118"/>
      <c r="I339" s="118"/>
      <c r="J339" s="118"/>
      <c r="K339" s="118"/>
      <c r="L339" s="118"/>
      <c r="M339" s="118"/>
      <c r="N339" s="118"/>
    </row>
    <row r="340" spans="2:14">
      <c r="B340" s="117"/>
      <c r="C340" s="117"/>
      <c r="D340" s="117"/>
      <c r="E340" s="117"/>
      <c r="F340" s="117"/>
      <c r="G340" s="117"/>
      <c r="H340" s="118"/>
      <c r="I340" s="118"/>
      <c r="J340" s="118"/>
      <c r="K340" s="118"/>
      <c r="L340" s="118"/>
      <c r="M340" s="118"/>
      <c r="N340" s="118"/>
    </row>
    <row r="341" spans="2:14">
      <c r="B341" s="117"/>
      <c r="C341" s="117"/>
      <c r="D341" s="117"/>
      <c r="E341" s="117"/>
      <c r="F341" s="117"/>
      <c r="G341" s="117"/>
      <c r="H341" s="118"/>
      <c r="I341" s="118"/>
      <c r="J341" s="118"/>
      <c r="K341" s="118"/>
      <c r="L341" s="118"/>
      <c r="M341" s="118"/>
      <c r="N341" s="118"/>
    </row>
    <row r="342" spans="2:14">
      <c r="B342" s="117"/>
      <c r="C342" s="117"/>
      <c r="D342" s="117"/>
      <c r="E342" s="117"/>
      <c r="F342" s="117"/>
      <c r="G342" s="117"/>
      <c r="H342" s="118"/>
      <c r="I342" s="118"/>
      <c r="J342" s="118"/>
      <c r="K342" s="118"/>
      <c r="L342" s="118"/>
      <c r="M342" s="118"/>
      <c r="N342" s="118"/>
    </row>
    <row r="343" spans="2:14">
      <c r="B343" s="117"/>
      <c r="C343" s="117"/>
      <c r="D343" s="117"/>
      <c r="E343" s="117"/>
      <c r="F343" s="117"/>
      <c r="G343" s="117"/>
      <c r="H343" s="118"/>
      <c r="I343" s="118"/>
      <c r="J343" s="118"/>
      <c r="K343" s="118"/>
      <c r="L343" s="118"/>
      <c r="M343" s="118"/>
      <c r="N343" s="118"/>
    </row>
    <row r="344" spans="2:14">
      <c r="B344" s="117"/>
      <c r="C344" s="117"/>
      <c r="D344" s="117"/>
      <c r="E344" s="117"/>
      <c r="F344" s="117"/>
      <c r="G344" s="117"/>
      <c r="H344" s="118"/>
      <c r="I344" s="118"/>
      <c r="J344" s="118"/>
      <c r="K344" s="118"/>
      <c r="L344" s="118"/>
      <c r="M344" s="118"/>
      <c r="N344" s="118"/>
    </row>
    <row r="345" spans="2:14">
      <c r="B345" s="117"/>
      <c r="C345" s="117"/>
      <c r="D345" s="117"/>
      <c r="E345" s="117"/>
      <c r="F345" s="117"/>
      <c r="G345" s="117"/>
      <c r="H345" s="118"/>
      <c r="I345" s="118"/>
      <c r="J345" s="118"/>
      <c r="K345" s="118"/>
      <c r="L345" s="118"/>
      <c r="M345" s="118"/>
      <c r="N345" s="118"/>
    </row>
    <row r="346" spans="2:14">
      <c r="B346" s="117"/>
      <c r="C346" s="117"/>
      <c r="D346" s="117"/>
      <c r="E346" s="117"/>
      <c r="F346" s="117"/>
      <c r="G346" s="117"/>
      <c r="H346" s="118"/>
      <c r="I346" s="118"/>
      <c r="J346" s="118"/>
      <c r="K346" s="118"/>
      <c r="L346" s="118"/>
      <c r="M346" s="118"/>
      <c r="N346" s="118"/>
    </row>
    <row r="347" spans="2:14">
      <c r="B347" s="117"/>
      <c r="C347" s="117"/>
      <c r="D347" s="117"/>
      <c r="E347" s="117"/>
      <c r="F347" s="117"/>
      <c r="G347" s="117"/>
      <c r="H347" s="118"/>
      <c r="I347" s="118"/>
      <c r="J347" s="118"/>
      <c r="K347" s="118"/>
      <c r="L347" s="118"/>
      <c r="M347" s="118"/>
      <c r="N347" s="118"/>
    </row>
    <row r="348" spans="2:14">
      <c r="B348" s="117"/>
      <c r="C348" s="117"/>
      <c r="D348" s="117"/>
      <c r="E348" s="117"/>
      <c r="F348" s="117"/>
      <c r="G348" s="117"/>
      <c r="H348" s="118"/>
      <c r="I348" s="118"/>
      <c r="J348" s="118"/>
      <c r="K348" s="118"/>
      <c r="L348" s="118"/>
      <c r="M348" s="118"/>
      <c r="N348" s="118"/>
    </row>
    <row r="349" spans="2:14">
      <c r="B349" s="117"/>
      <c r="C349" s="117"/>
      <c r="D349" s="117"/>
      <c r="E349" s="117"/>
      <c r="F349" s="117"/>
      <c r="G349" s="117"/>
      <c r="H349" s="118"/>
      <c r="I349" s="118"/>
      <c r="J349" s="118"/>
      <c r="K349" s="118"/>
      <c r="L349" s="118"/>
      <c r="M349" s="118"/>
      <c r="N349" s="118"/>
    </row>
    <row r="350" spans="2:14">
      <c r="B350" s="117"/>
      <c r="C350" s="117"/>
      <c r="D350" s="117"/>
      <c r="E350" s="117"/>
      <c r="F350" s="117"/>
      <c r="G350" s="117"/>
      <c r="H350" s="118"/>
      <c r="I350" s="118"/>
      <c r="J350" s="118"/>
      <c r="K350" s="118"/>
      <c r="L350" s="118"/>
      <c r="M350" s="118"/>
      <c r="N350" s="118"/>
    </row>
    <row r="351" spans="2:14">
      <c r="B351" s="117"/>
      <c r="C351" s="117"/>
      <c r="D351" s="117"/>
      <c r="E351" s="117"/>
      <c r="F351" s="117"/>
      <c r="G351" s="117"/>
      <c r="H351" s="118"/>
      <c r="I351" s="118"/>
      <c r="J351" s="118"/>
      <c r="K351" s="118"/>
      <c r="L351" s="118"/>
      <c r="M351" s="118"/>
      <c r="N351" s="118"/>
    </row>
    <row r="352" spans="2:14">
      <c r="B352" s="117"/>
      <c r="C352" s="117"/>
      <c r="D352" s="117"/>
      <c r="E352" s="117"/>
      <c r="F352" s="117"/>
      <c r="G352" s="117"/>
      <c r="H352" s="118"/>
      <c r="I352" s="118"/>
      <c r="J352" s="118"/>
      <c r="K352" s="118"/>
      <c r="L352" s="118"/>
      <c r="M352" s="118"/>
      <c r="N352" s="118"/>
    </row>
    <row r="353" spans="2:14">
      <c r="B353" s="117"/>
      <c r="C353" s="117"/>
      <c r="D353" s="117"/>
      <c r="E353" s="117"/>
      <c r="F353" s="117"/>
      <c r="G353" s="117"/>
      <c r="H353" s="118"/>
      <c r="I353" s="118"/>
      <c r="J353" s="118"/>
      <c r="K353" s="118"/>
      <c r="L353" s="118"/>
      <c r="M353" s="118"/>
      <c r="N353" s="118"/>
    </row>
    <row r="354" spans="2:14">
      <c r="B354" s="117"/>
      <c r="C354" s="117"/>
      <c r="D354" s="117"/>
      <c r="E354" s="117"/>
      <c r="F354" s="117"/>
      <c r="G354" s="117"/>
      <c r="H354" s="118"/>
      <c r="I354" s="118"/>
      <c r="J354" s="118"/>
      <c r="K354" s="118"/>
      <c r="L354" s="118"/>
      <c r="M354" s="118"/>
      <c r="N354" s="118"/>
    </row>
    <row r="355" spans="2:14">
      <c r="B355" s="117"/>
      <c r="C355" s="117"/>
      <c r="D355" s="117"/>
      <c r="E355" s="117"/>
      <c r="F355" s="117"/>
      <c r="G355" s="117"/>
      <c r="H355" s="118"/>
      <c r="I355" s="118"/>
      <c r="J355" s="118"/>
      <c r="K355" s="118"/>
      <c r="L355" s="118"/>
      <c r="M355" s="118"/>
      <c r="N355" s="118"/>
    </row>
    <row r="356" spans="2:14">
      <c r="B356" s="117"/>
      <c r="C356" s="117"/>
      <c r="D356" s="117"/>
      <c r="E356" s="117"/>
      <c r="F356" s="117"/>
      <c r="G356" s="117"/>
      <c r="H356" s="118"/>
      <c r="I356" s="118"/>
      <c r="J356" s="118"/>
      <c r="K356" s="118"/>
      <c r="L356" s="118"/>
      <c r="M356" s="118"/>
      <c r="N356" s="118"/>
    </row>
    <row r="357" spans="2:14">
      <c r="B357" s="117"/>
      <c r="C357" s="117"/>
      <c r="D357" s="117"/>
      <c r="E357" s="117"/>
      <c r="F357" s="117"/>
      <c r="G357" s="117"/>
      <c r="H357" s="118"/>
      <c r="I357" s="118"/>
      <c r="J357" s="118"/>
      <c r="K357" s="118"/>
      <c r="L357" s="118"/>
      <c r="M357" s="118"/>
      <c r="N357" s="118"/>
    </row>
    <row r="358" spans="2:14">
      <c r="B358" s="117"/>
      <c r="C358" s="117"/>
      <c r="D358" s="117"/>
      <c r="E358" s="117"/>
      <c r="F358" s="117"/>
      <c r="G358" s="117"/>
      <c r="H358" s="118"/>
      <c r="I358" s="118"/>
      <c r="J358" s="118"/>
      <c r="K358" s="118"/>
      <c r="L358" s="118"/>
      <c r="M358" s="118"/>
      <c r="N358" s="118"/>
    </row>
    <row r="359" spans="2:14">
      <c r="B359" s="117"/>
      <c r="C359" s="117"/>
      <c r="D359" s="117"/>
      <c r="E359" s="117"/>
      <c r="F359" s="117"/>
      <c r="G359" s="117"/>
      <c r="H359" s="118"/>
      <c r="I359" s="118"/>
      <c r="J359" s="118"/>
      <c r="K359" s="118"/>
      <c r="L359" s="118"/>
      <c r="M359" s="118"/>
      <c r="N359" s="118"/>
    </row>
    <row r="360" spans="2:14">
      <c r="B360" s="117"/>
      <c r="C360" s="117"/>
      <c r="D360" s="117"/>
      <c r="E360" s="117"/>
      <c r="F360" s="117"/>
      <c r="G360" s="117"/>
      <c r="H360" s="118"/>
      <c r="I360" s="118"/>
      <c r="J360" s="118"/>
      <c r="K360" s="118"/>
      <c r="L360" s="118"/>
      <c r="M360" s="118"/>
      <c r="N360" s="118"/>
    </row>
    <row r="361" spans="2:14">
      <c r="B361" s="117"/>
      <c r="C361" s="117"/>
      <c r="D361" s="117"/>
      <c r="E361" s="117"/>
      <c r="F361" s="117"/>
      <c r="G361" s="117"/>
      <c r="H361" s="118"/>
      <c r="I361" s="118"/>
      <c r="J361" s="118"/>
      <c r="K361" s="118"/>
      <c r="L361" s="118"/>
      <c r="M361" s="118"/>
      <c r="N361" s="118"/>
    </row>
    <row r="362" spans="2:14">
      <c r="B362" s="117"/>
      <c r="C362" s="117"/>
      <c r="D362" s="117"/>
      <c r="E362" s="117"/>
      <c r="F362" s="117"/>
      <c r="G362" s="117"/>
      <c r="H362" s="118"/>
      <c r="I362" s="118"/>
      <c r="J362" s="118"/>
      <c r="K362" s="118"/>
      <c r="L362" s="118"/>
      <c r="M362" s="118"/>
      <c r="N362" s="118"/>
    </row>
    <row r="363" spans="2:14">
      <c r="B363" s="117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</row>
    <row r="364" spans="2:14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</row>
    <row r="365" spans="2:14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</row>
    <row r="366" spans="2:14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</row>
    <row r="367" spans="2:14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</row>
    <row r="368" spans="2:14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</row>
    <row r="369" spans="2:14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</row>
    <row r="370" spans="2:14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</row>
    <row r="371" spans="2:14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</row>
    <row r="372" spans="2:14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</row>
    <row r="373" spans="2:14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</row>
    <row r="374" spans="2:14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</row>
    <row r="375" spans="2:14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</row>
    <row r="376" spans="2:14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</row>
    <row r="377" spans="2:14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</row>
    <row r="378" spans="2:14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</row>
    <row r="379" spans="2:14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</row>
    <row r="380" spans="2:14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</row>
    <row r="381" spans="2:14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</row>
    <row r="382" spans="2:14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</row>
    <row r="383" spans="2:14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</row>
    <row r="384" spans="2:14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</row>
    <row r="385" spans="2:14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</row>
    <row r="386" spans="2:14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</row>
    <row r="387" spans="2:14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</row>
    <row r="388" spans="2:14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</row>
    <row r="389" spans="2:14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</row>
    <row r="390" spans="2:14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</row>
    <row r="391" spans="2:14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</row>
    <row r="392" spans="2:14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</row>
    <row r="393" spans="2:14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</row>
    <row r="394" spans="2:14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</row>
    <row r="395" spans="2:14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</row>
    <row r="396" spans="2:14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</row>
    <row r="397" spans="2:14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</row>
    <row r="398" spans="2:14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</row>
    <row r="399" spans="2:14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</row>
    <row r="400" spans="2:14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</row>
    <row r="401" spans="2:14">
      <c r="B401" s="117"/>
      <c r="C401" s="117"/>
      <c r="D401" s="117"/>
      <c r="E401" s="117"/>
      <c r="F401" s="117"/>
      <c r="G401" s="117"/>
      <c r="H401" s="118"/>
      <c r="I401" s="118"/>
      <c r="J401" s="118"/>
      <c r="K401" s="118"/>
      <c r="L401" s="118"/>
      <c r="M401" s="118"/>
      <c r="N401" s="118"/>
    </row>
    <row r="402" spans="2:14">
      <c r="B402" s="117"/>
      <c r="C402" s="117"/>
      <c r="D402" s="117"/>
      <c r="E402" s="117"/>
      <c r="F402" s="117"/>
      <c r="G402" s="117"/>
      <c r="H402" s="118"/>
      <c r="I402" s="118"/>
      <c r="J402" s="118"/>
      <c r="K402" s="118"/>
      <c r="L402" s="118"/>
      <c r="M402" s="118"/>
      <c r="N402" s="118"/>
    </row>
    <row r="403" spans="2:14">
      <c r="B403" s="117"/>
      <c r="C403" s="117"/>
      <c r="D403" s="117"/>
      <c r="E403" s="117"/>
      <c r="F403" s="117"/>
      <c r="G403" s="117"/>
      <c r="H403" s="118"/>
      <c r="I403" s="118"/>
      <c r="J403" s="118"/>
      <c r="K403" s="118"/>
      <c r="L403" s="118"/>
      <c r="M403" s="118"/>
      <c r="N403" s="118"/>
    </row>
    <row r="404" spans="2:14">
      <c r="B404" s="117"/>
      <c r="C404" s="117"/>
      <c r="D404" s="117"/>
      <c r="E404" s="117"/>
      <c r="F404" s="117"/>
      <c r="G404" s="117"/>
      <c r="H404" s="118"/>
      <c r="I404" s="118"/>
      <c r="J404" s="118"/>
      <c r="K404" s="118"/>
      <c r="L404" s="118"/>
      <c r="M404" s="118"/>
      <c r="N404" s="118"/>
    </row>
    <row r="405" spans="2:14">
      <c r="B405" s="117"/>
      <c r="C405" s="117"/>
      <c r="D405" s="117"/>
      <c r="E405" s="117"/>
      <c r="F405" s="117"/>
      <c r="G405" s="117"/>
      <c r="H405" s="118"/>
      <c r="I405" s="118"/>
      <c r="J405" s="118"/>
      <c r="K405" s="118"/>
      <c r="L405" s="118"/>
      <c r="M405" s="118"/>
      <c r="N405" s="118"/>
    </row>
    <row r="406" spans="2:14">
      <c r="B406" s="117"/>
      <c r="C406" s="117"/>
      <c r="D406" s="117"/>
      <c r="E406" s="117"/>
      <c r="F406" s="117"/>
      <c r="G406" s="117"/>
      <c r="H406" s="118"/>
      <c r="I406" s="118"/>
      <c r="J406" s="118"/>
      <c r="K406" s="118"/>
      <c r="L406" s="118"/>
      <c r="M406" s="118"/>
      <c r="N406" s="118"/>
    </row>
    <row r="407" spans="2:14">
      <c r="B407" s="117"/>
      <c r="C407" s="117"/>
      <c r="D407" s="117"/>
      <c r="E407" s="117"/>
      <c r="F407" s="117"/>
      <c r="G407" s="117"/>
      <c r="H407" s="118"/>
      <c r="I407" s="118"/>
      <c r="J407" s="118"/>
      <c r="K407" s="118"/>
      <c r="L407" s="118"/>
      <c r="M407" s="118"/>
      <c r="N407" s="118"/>
    </row>
    <row r="408" spans="2:14">
      <c r="B408" s="117"/>
      <c r="C408" s="117"/>
      <c r="D408" s="117"/>
      <c r="E408" s="117"/>
      <c r="F408" s="117"/>
      <c r="G408" s="117"/>
      <c r="H408" s="118"/>
      <c r="I408" s="118"/>
      <c r="J408" s="118"/>
      <c r="K408" s="118"/>
      <c r="L408" s="118"/>
      <c r="M408" s="118"/>
      <c r="N408" s="118"/>
    </row>
    <row r="409" spans="2:14">
      <c r="B409" s="117"/>
      <c r="C409" s="117"/>
      <c r="D409" s="117"/>
      <c r="E409" s="117"/>
      <c r="F409" s="117"/>
      <c r="G409" s="117"/>
      <c r="H409" s="118"/>
      <c r="I409" s="118"/>
      <c r="J409" s="118"/>
      <c r="K409" s="118"/>
      <c r="L409" s="118"/>
      <c r="M409" s="118"/>
      <c r="N409" s="118"/>
    </row>
    <row r="410" spans="2:14">
      <c r="B410" s="117"/>
      <c r="C410" s="117"/>
      <c r="D410" s="117"/>
      <c r="E410" s="117"/>
      <c r="F410" s="117"/>
      <c r="G410" s="117"/>
      <c r="H410" s="118"/>
      <c r="I410" s="118"/>
      <c r="J410" s="118"/>
      <c r="K410" s="118"/>
      <c r="L410" s="118"/>
      <c r="M410" s="118"/>
      <c r="N410" s="118"/>
    </row>
    <row r="411" spans="2:14">
      <c r="B411" s="117"/>
      <c r="C411" s="117"/>
      <c r="D411" s="117"/>
      <c r="E411" s="117"/>
      <c r="F411" s="117"/>
      <c r="G411" s="117"/>
      <c r="H411" s="118"/>
      <c r="I411" s="118"/>
      <c r="J411" s="118"/>
      <c r="K411" s="118"/>
      <c r="L411" s="118"/>
      <c r="M411" s="118"/>
      <c r="N411" s="118"/>
    </row>
    <row r="412" spans="2:14">
      <c r="B412" s="117"/>
      <c r="C412" s="117"/>
      <c r="D412" s="117"/>
      <c r="E412" s="117"/>
      <c r="F412" s="117"/>
      <c r="G412" s="117"/>
      <c r="H412" s="118"/>
      <c r="I412" s="118"/>
      <c r="J412" s="118"/>
      <c r="K412" s="118"/>
      <c r="L412" s="118"/>
      <c r="M412" s="118"/>
      <c r="N412" s="118"/>
    </row>
    <row r="413" spans="2:14">
      <c r="B413" s="117"/>
      <c r="C413" s="117"/>
      <c r="D413" s="117"/>
      <c r="E413" s="117"/>
      <c r="F413" s="117"/>
      <c r="G413" s="117"/>
      <c r="H413" s="118"/>
      <c r="I413" s="118"/>
      <c r="J413" s="118"/>
      <c r="K413" s="118"/>
      <c r="L413" s="118"/>
      <c r="M413" s="118"/>
      <c r="N413" s="118"/>
    </row>
    <row r="414" spans="2:14">
      <c r="B414" s="117"/>
      <c r="C414" s="117"/>
      <c r="D414" s="117"/>
      <c r="E414" s="117"/>
      <c r="F414" s="117"/>
      <c r="G414" s="117"/>
      <c r="H414" s="118"/>
      <c r="I414" s="118"/>
      <c r="J414" s="118"/>
      <c r="K414" s="118"/>
      <c r="L414" s="118"/>
      <c r="M414" s="118"/>
      <c r="N414" s="118"/>
    </row>
    <row r="415" spans="2:14">
      <c r="B415" s="117"/>
      <c r="C415" s="117"/>
      <c r="D415" s="117"/>
      <c r="E415" s="117"/>
      <c r="F415" s="117"/>
      <c r="G415" s="117"/>
      <c r="H415" s="118"/>
      <c r="I415" s="118"/>
      <c r="J415" s="118"/>
      <c r="K415" s="118"/>
      <c r="L415" s="118"/>
      <c r="M415" s="118"/>
      <c r="N415" s="118"/>
    </row>
    <row r="416" spans="2:14">
      <c r="B416" s="117"/>
      <c r="C416" s="117"/>
      <c r="D416" s="117"/>
      <c r="E416" s="117"/>
      <c r="F416" s="117"/>
      <c r="G416" s="117"/>
      <c r="H416" s="118"/>
      <c r="I416" s="118"/>
      <c r="J416" s="118"/>
      <c r="K416" s="118"/>
      <c r="L416" s="118"/>
      <c r="M416" s="118"/>
      <c r="N416" s="118"/>
    </row>
    <row r="417" spans="2:14">
      <c r="B417" s="117"/>
      <c r="C417" s="117"/>
      <c r="D417" s="117"/>
      <c r="E417" s="117"/>
      <c r="F417" s="117"/>
      <c r="G417" s="117"/>
      <c r="H417" s="118"/>
      <c r="I417" s="118"/>
      <c r="J417" s="118"/>
      <c r="K417" s="118"/>
      <c r="L417" s="118"/>
      <c r="M417" s="118"/>
      <c r="N417" s="118"/>
    </row>
    <row r="418" spans="2:14">
      <c r="B418" s="117"/>
      <c r="C418" s="117"/>
      <c r="D418" s="117"/>
      <c r="E418" s="117"/>
      <c r="F418" s="117"/>
      <c r="G418" s="117"/>
      <c r="H418" s="118"/>
      <c r="I418" s="118"/>
      <c r="J418" s="118"/>
      <c r="K418" s="118"/>
      <c r="L418" s="118"/>
      <c r="M418" s="118"/>
      <c r="N418" s="118"/>
    </row>
    <row r="419" spans="2:14">
      <c r="B419" s="117"/>
      <c r="C419" s="117"/>
      <c r="D419" s="117"/>
      <c r="E419" s="117"/>
      <c r="F419" s="117"/>
      <c r="G419" s="117"/>
      <c r="H419" s="118"/>
      <c r="I419" s="118"/>
      <c r="J419" s="118"/>
      <c r="K419" s="118"/>
      <c r="L419" s="118"/>
      <c r="M419" s="118"/>
      <c r="N419" s="118"/>
    </row>
    <row r="420" spans="2:14">
      <c r="B420" s="117"/>
      <c r="C420" s="117"/>
      <c r="D420" s="117"/>
      <c r="E420" s="117"/>
      <c r="F420" s="117"/>
      <c r="G420" s="117"/>
      <c r="H420" s="118"/>
      <c r="I420" s="118"/>
      <c r="J420" s="118"/>
      <c r="K420" s="118"/>
      <c r="L420" s="118"/>
      <c r="M420" s="118"/>
      <c r="N420" s="118"/>
    </row>
    <row r="421" spans="2:14">
      <c r="B421" s="117"/>
      <c r="C421" s="117"/>
      <c r="D421" s="117"/>
      <c r="E421" s="117"/>
      <c r="F421" s="117"/>
      <c r="G421" s="117"/>
      <c r="H421" s="118"/>
      <c r="I421" s="118"/>
      <c r="J421" s="118"/>
      <c r="K421" s="118"/>
      <c r="L421" s="118"/>
      <c r="M421" s="118"/>
      <c r="N421" s="118"/>
    </row>
    <row r="422" spans="2:14">
      <c r="B422" s="117"/>
      <c r="C422" s="117"/>
      <c r="D422" s="117"/>
      <c r="E422" s="117"/>
      <c r="F422" s="117"/>
      <c r="G422" s="117"/>
      <c r="H422" s="118"/>
      <c r="I422" s="118"/>
      <c r="J422" s="118"/>
      <c r="K422" s="118"/>
      <c r="L422" s="118"/>
      <c r="M422" s="118"/>
      <c r="N422" s="118"/>
    </row>
    <row r="423" spans="2:14">
      <c r="B423" s="117"/>
      <c r="C423" s="117"/>
      <c r="D423" s="117"/>
      <c r="E423" s="117"/>
      <c r="F423" s="117"/>
      <c r="G423" s="117"/>
      <c r="H423" s="118"/>
      <c r="I423" s="118"/>
      <c r="J423" s="118"/>
      <c r="K423" s="118"/>
      <c r="L423" s="118"/>
      <c r="M423" s="118"/>
      <c r="N423" s="118"/>
    </row>
    <row r="424" spans="2:14">
      <c r="B424" s="117"/>
      <c r="C424" s="117"/>
      <c r="D424" s="117"/>
      <c r="E424" s="117"/>
      <c r="F424" s="117"/>
      <c r="G424" s="117"/>
      <c r="H424" s="118"/>
      <c r="I424" s="118"/>
      <c r="J424" s="118"/>
      <c r="K424" s="118"/>
      <c r="L424" s="118"/>
      <c r="M424" s="118"/>
      <c r="N424" s="118"/>
    </row>
    <row r="425" spans="2:14">
      <c r="B425" s="117"/>
      <c r="C425" s="117"/>
      <c r="D425" s="117"/>
      <c r="E425" s="117"/>
      <c r="F425" s="117"/>
      <c r="G425" s="117"/>
      <c r="H425" s="118"/>
      <c r="I425" s="118"/>
      <c r="J425" s="118"/>
      <c r="K425" s="118"/>
      <c r="L425" s="118"/>
      <c r="M425" s="118"/>
      <c r="N425" s="118"/>
    </row>
    <row r="426" spans="2:14">
      <c r="B426" s="117"/>
      <c r="C426" s="117"/>
      <c r="D426" s="117"/>
      <c r="E426" s="117"/>
      <c r="F426" s="117"/>
      <c r="G426" s="117"/>
      <c r="H426" s="118"/>
      <c r="I426" s="118"/>
      <c r="J426" s="118"/>
      <c r="K426" s="118"/>
      <c r="L426" s="118"/>
      <c r="M426" s="118"/>
      <c r="N426" s="118"/>
    </row>
    <row r="427" spans="2:14">
      <c r="B427" s="117"/>
      <c r="C427" s="117"/>
      <c r="D427" s="117"/>
      <c r="E427" s="117"/>
      <c r="F427" s="117"/>
      <c r="G427" s="117"/>
      <c r="H427" s="118"/>
      <c r="I427" s="118"/>
      <c r="J427" s="118"/>
      <c r="K427" s="118"/>
      <c r="L427" s="118"/>
      <c r="M427" s="118"/>
      <c r="N427" s="118"/>
    </row>
    <row r="428" spans="2:14">
      <c r="B428" s="117"/>
      <c r="C428" s="117"/>
      <c r="D428" s="117"/>
      <c r="E428" s="117"/>
      <c r="F428" s="117"/>
      <c r="G428" s="117"/>
      <c r="H428" s="118"/>
      <c r="I428" s="118"/>
      <c r="J428" s="118"/>
      <c r="K428" s="118"/>
      <c r="L428" s="118"/>
      <c r="M428" s="118"/>
      <c r="N428" s="118"/>
    </row>
    <row r="429" spans="2:14">
      <c r="B429" s="117"/>
      <c r="C429" s="117"/>
      <c r="D429" s="117"/>
      <c r="E429" s="117"/>
      <c r="F429" s="117"/>
      <c r="G429" s="117"/>
      <c r="H429" s="118"/>
      <c r="I429" s="118"/>
      <c r="J429" s="118"/>
      <c r="K429" s="118"/>
      <c r="L429" s="118"/>
      <c r="M429" s="118"/>
      <c r="N429" s="118"/>
    </row>
    <row r="430" spans="2:14">
      <c r="B430" s="117"/>
      <c r="C430" s="117"/>
      <c r="D430" s="117"/>
      <c r="E430" s="117"/>
      <c r="F430" s="117"/>
      <c r="G430" s="117"/>
      <c r="H430" s="118"/>
      <c r="I430" s="118"/>
      <c r="J430" s="118"/>
      <c r="K430" s="118"/>
      <c r="L430" s="118"/>
      <c r="M430" s="118"/>
      <c r="N430" s="118"/>
    </row>
    <row r="431" spans="2:14">
      <c r="B431" s="117"/>
      <c r="C431" s="117"/>
      <c r="D431" s="117"/>
      <c r="E431" s="117"/>
      <c r="F431" s="117"/>
      <c r="G431" s="117"/>
      <c r="H431" s="118"/>
      <c r="I431" s="118"/>
      <c r="J431" s="118"/>
      <c r="K431" s="118"/>
      <c r="L431" s="118"/>
      <c r="M431" s="118"/>
      <c r="N431" s="118"/>
    </row>
    <row r="432" spans="2:14">
      <c r="B432" s="117"/>
      <c r="C432" s="117"/>
      <c r="D432" s="117"/>
      <c r="E432" s="117"/>
      <c r="F432" s="117"/>
      <c r="G432" s="117"/>
      <c r="H432" s="118"/>
      <c r="I432" s="118"/>
      <c r="J432" s="118"/>
      <c r="K432" s="118"/>
      <c r="L432" s="118"/>
      <c r="M432" s="118"/>
      <c r="N432" s="118"/>
    </row>
    <row r="433" spans="2:14">
      <c r="B433" s="117"/>
      <c r="C433" s="117"/>
      <c r="D433" s="117"/>
      <c r="E433" s="117"/>
      <c r="F433" s="117"/>
      <c r="G433" s="117"/>
      <c r="H433" s="118"/>
      <c r="I433" s="118"/>
      <c r="J433" s="118"/>
      <c r="K433" s="118"/>
      <c r="L433" s="118"/>
      <c r="M433" s="118"/>
      <c r="N433" s="118"/>
    </row>
    <row r="434" spans="2:14">
      <c r="B434" s="117"/>
      <c r="C434" s="117"/>
      <c r="D434" s="117"/>
      <c r="E434" s="117"/>
      <c r="F434" s="117"/>
      <c r="G434" s="117"/>
      <c r="H434" s="118"/>
      <c r="I434" s="118"/>
      <c r="J434" s="118"/>
      <c r="K434" s="118"/>
      <c r="L434" s="118"/>
      <c r="M434" s="118"/>
      <c r="N434" s="118"/>
    </row>
    <row r="435" spans="2:14">
      <c r="B435" s="117"/>
      <c r="C435" s="117"/>
      <c r="D435" s="117"/>
      <c r="E435" s="117"/>
      <c r="F435" s="117"/>
      <c r="G435" s="117"/>
      <c r="H435" s="118"/>
      <c r="I435" s="118"/>
      <c r="J435" s="118"/>
      <c r="K435" s="118"/>
      <c r="L435" s="118"/>
      <c r="M435" s="118"/>
      <c r="N435" s="118"/>
    </row>
    <row r="436" spans="2:14">
      <c r="B436" s="117"/>
      <c r="C436" s="117"/>
      <c r="D436" s="117"/>
      <c r="E436" s="117"/>
      <c r="F436" s="117"/>
      <c r="G436" s="117"/>
      <c r="H436" s="118"/>
      <c r="I436" s="118"/>
      <c r="J436" s="118"/>
      <c r="K436" s="118"/>
      <c r="L436" s="118"/>
      <c r="M436" s="118"/>
      <c r="N436" s="118"/>
    </row>
    <row r="437" spans="2:14">
      <c r="B437" s="117"/>
      <c r="C437" s="117"/>
      <c r="D437" s="117"/>
      <c r="E437" s="117"/>
      <c r="F437" s="117"/>
      <c r="G437" s="117"/>
      <c r="H437" s="118"/>
      <c r="I437" s="118"/>
      <c r="J437" s="118"/>
      <c r="K437" s="118"/>
      <c r="L437" s="118"/>
      <c r="M437" s="118"/>
      <c r="N437" s="118"/>
    </row>
    <row r="438" spans="2:14">
      <c r="B438" s="117"/>
      <c r="C438" s="117"/>
      <c r="D438" s="117"/>
      <c r="E438" s="117"/>
      <c r="F438" s="117"/>
      <c r="G438" s="117"/>
      <c r="H438" s="118"/>
      <c r="I438" s="118"/>
      <c r="J438" s="118"/>
      <c r="K438" s="118"/>
      <c r="L438" s="118"/>
      <c r="M438" s="118"/>
      <c r="N438" s="118"/>
    </row>
    <row r="439" spans="2:14">
      <c r="B439" s="117"/>
      <c r="C439" s="117"/>
      <c r="D439" s="117"/>
      <c r="E439" s="117"/>
      <c r="F439" s="117"/>
      <c r="G439" s="117"/>
      <c r="H439" s="118"/>
      <c r="I439" s="118"/>
      <c r="J439" s="118"/>
      <c r="K439" s="118"/>
      <c r="L439" s="118"/>
      <c r="M439" s="118"/>
      <c r="N439" s="118"/>
    </row>
    <row r="440" spans="2:14">
      <c r="B440" s="117"/>
      <c r="C440" s="117"/>
      <c r="D440" s="117"/>
      <c r="E440" s="117"/>
      <c r="F440" s="117"/>
      <c r="G440" s="117"/>
      <c r="H440" s="118"/>
      <c r="I440" s="118"/>
      <c r="J440" s="118"/>
      <c r="K440" s="118"/>
      <c r="L440" s="118"/>
      <c r="M440" s="118"/>
      <c r="N440" s="118"/>
    </row>
    <row r="441" spans="2:14">
      <c r="B441" s="117"/>
      <c r="C441" s="117"/>
      <c r="D441" s="117"/>
      <c r="E441" s="117"/>
      <c r="F441" s="117"/>
      <c r="G441" s="117"/>
      <c r="H441" s="118"/>
      <c r="I441" s="118"/>
      <c r="J441" s="118"/>
      <c r="K441" s="118"/>
      <c r="L441" s="118"/>
      <c r="M441" s="118"/>
      <c r="N441" s="118"/>
    </row>
    <row r="442" spans="2:14">
      <c r="B442" s="117"/>
      <c r="C442" s="117"/>
      <c r="D442" s="117"/>
      <c r="E442" s="117"/>
      <c r="F442" s="117"/>
      <c r="G442" s="117"/>
      <c r="H442" s="118"/>
      <c r="I442" s="118"/>
      <c r="J442" s="118"/>
      <c r="K442" s="118"/>
      <c r="L442" s="118"/>
      <c r="M442" s="118"/>
      <c r="N442" s="118"/>
    </row>
    <row r="443" spans="2:14">
      <c r="B443" s="117"/>
      <c r="C443" s="117"/>
      <c r="D443" s="117"/>
      <c r="E443" s="117"/>
      <c r="F443" s="117"/>
      <c r="G443" s="117"/>
      <c r="H443" s="118"/>
      <c r="I443" s="118"/>
      <c r="J443" s="118"/>
      <c r="K443" s="118"/>
      <c r="L443" s="118"/>
      <c r="M443" s="118"/>
      <c r="N443" s="118"/>
    </row>
    <row r="444" spans="2:14">
      <c r="B444" s="117"/>
      <c r="C444" s="117"/>
      <c r="D444" s="117"/>
      <c r="E444" s="117"/>
      <c r="F444" s="117"/>
      <c r="G444" s="117"/>
      <c r="H444" s="118"/>
      <c r="I444" s="118"/>
      <c r="J444" s="118"/>
      <c r="K444" s="118"/>
      <c r="L444" s="118"/>
      <c r="M444" s="118"/>
      <c r="N444" s="118"/>
    </row>
    <row r="445" spans="2:14">
      <c r="B445" s="117"/>
      <c r="C445" s="117"/>
      <c r="D445" s="117"/>
      <c r="E445" s="117"/>
      <c r="F445" s="117"/>
      <c r="G445" s="117"/>
      <c r="H445" s="118"/>
      <c r="I445" s="118"/>
      <c r="J445" s="118"/>
      <c r="K445" s="118"/>
      <c r="L445" s="118"/>
      <c r="M445" s="118"/>
      <c r="N445" s="118"/>
    </row>
    <row r="446" spans="2:14">
      <c r="B446" s="117"/>
      <c r="C446" s="117"/>
      <c r="D446" s="117"/>
      <c r="E446" s="117"/>
      <c r="F446" s="117"/>
      <c r="G446" s="117"/>
      <c r="H446" s="118"/>
      <c r="I446" s="118"/>
      <c r="J446" s="118"/>
      <c r="K446" s="118"/>
      <c r="L446" s="118"/>
      <c r="M446" s="118"/>
      <c r="N446" s="118"/>
    </row>
    <row r="447" spans="2:14">
      <c r="B447" s="117"/>
      <c r="C447" s="117"/>
      <c r="D447" s="117"/>
      <c r="E447" s="117"/>
      <c r="F447" s="117"/>
      <c r="G447" s="117"/>
      <c r="H447" s="118"/>
      <c r="I447" s="118"/>
      <c r="J447" s="118"/>
      <c r="K447" s="118"/>
      <c r="L447" s="118"/>
      <c r="M447" s="118"/>
      <c r="N447" s="118"/>
    </row>
    <row r="448" spans="2:14">
      <c r="B448" s="117"/>
      <c r="C448" s="117"/>
      <c r="D448" s="117"/>
      <c r="E448" s="117"/>
      <c r="F448" s="117"/>
      <c r="G448" s="117"/>
      <c r="H448" s="118"/>
      <c r="I448" s="118"/>
      <c r="J448" s="118"/>
      <c r="K448" s="118"/>
      <c r="L448" s="118"/>
      <c r="M448" s="118"/>
      <c r="N448" s="118"/>
    </row>
    <row r="449" spans="2:14">
      <c r="B449" s="117"/>
      <c r="C449" s="117"/>
      <c r="D449" s="117"/>
      <c r="E449" s="117"/>
      <c r="F449" s="117"/>
      <c r="G449" s="117"/>
      <c r="H449" s="118"/>
      <c r="I449" s="118"/>
      <c r="J449" s="118"/>
      <c r="K449" s="118"/>
      <c r="L449" s="118"/>
      <c r="M449" s="118"/>
      <c r="N449" s="118"/>
    </row>
    <row r="450" spans="2:14">
      <c r="B450" s="117"/>
      <c r="C450" s="117"/>
      <c r="D450" s="117"/>
      <c r="E450" s="117"/>
      <c r="F450" s="117"/>
      <c r="G450" s="117"/>
      <c r="H450" s="118"/>
      <c r="I450" s="118"/>
      <c r="J450" s="118"/>
      <c r="K450" s="118"/>
      <c r="L450" s="118"/>
      <c r="M450" s="118"/>
      <c r="N450" s="118"/>
    </row>
    <row r="451" spans="2:14">
      <c r="B451" s="117"/>
      <c r="C451" s="117"/>
      <c r="D451" s="117"/>
      <c r="E451" s="117"/>
      <c r="F451" s="117"/>
      <c r="G451" s="117"/>
      <c r="H451" s="118"/>
      <c r="I451" s="118"/>
      <c r="J451" s="118"/>
      <c r="K451" s="118"/>
      <c r="L451" s="118"/>
      <c r="M451" s="118"/>
      <c r="N451" s="118"/>
    </row>
    <row r="452" spans="2:14">
      <c r="B452" s="117"/>
      <c r="C452" s="117"/>
      <c r="D452" s="117"/>
      <c r="E452" s="117"/>
      <c r="F452" s="117"/>
      <c r="G452" s="117"/>
      <c r="H452" s="118"/>
      <c r="I452" s="118"/>
      <c r="J452" s="118"/>
      <c r="K452" s="118"/>
      <c r="L452" s="118"/>
      <c r="M452" s="118"/>
      <c r="N452" s="118"/>
    </row>
    <row r="453" spans="2:14">
      <c r="B453" s="117"/>
      <c r="C453" s="117"/>
      <c r="D453" s="117"/>
      <c r="E453" s="117"/>
      <c r="F453" s="117"/>
      <c r="G453" s="117"/>
      <c r="H453" s="118"/>
      <c r="I453" s="118"/>
      <c r="J453" s="118"/>
      <c r="K453" s="118"/>
      <c r="L453" s="118"/>
      <c r="M453" s="118"/>
      <c r="N453" s="118"/>
    </row>
    <row r="454" spans="2:14">
      <c r="B454" s="117"/>
      <c r="C454" s="117"/>
      <c r="D454" s="117"/>
      <c r="E454" s="117"/>
      <c r="F454" s="117"/>
      <c r="G454" s="117"/>
      <c r="H454" s="118"/>
      <c r="I454" s="118"/>
      <c r="J454" s="118"/>
      <c r="K454" s="118"/>
      <c r="L454" s="118"/>
      <c r="M454" s="118"/>
      <c r="N454" s="118"/>
    </row>
    <row r="455" spans="2:14">
      <c r="B455" s="117"/>
      <c r="C455" s="117"/>
      <c r="D455" s="117"/>
      <c r="E455" s="117"/>
      <c r="F455" s="117"/>
      <c r="G455" s="117"/>
      <c r="H455" s="118"/>
      <c r="I455" s="118"/>
      <c r="J455" s="118"/>
      <c r="K455" s="118"/>
      <c r="L455" s="118"/>
      <c r="M455" s="118"/>
      <c r="N455" s="118"/>
    </row>
    <row r="456" spans="2:14">
      <c r="B456" s="117"/>
      <c r="C456" s="117"/>
      <c r="D456" s="117"/>
      <c r="E456" s="117"/>
      <c r="F456" s="117"/>
      <c r="G456" s="117"/>
      <c r="H456" s="118"/>
      <c r="I456" s="118"/>
      <c r="J456" s="118"/>
      <c r="K456" s="118"/>
      <c r="L456" s="118"/>
      <c r="M456" s="118"/>
      <c r="N456" s="118"/>
    </row>
    <row r="457" spans="2:14">
      <c r="B457" s="117"/>
      <c r="C457" s="117"/>
      <c r="D457" s="117"/>
      <c r="E457" s="117"/>
      <c r="F457" s="117"/>
      <c r="G457" s="117"/>
      <c r="H457" s="118"/>
      <c r="I457" s="118"/>
      <c r="J457" s="118"/>
      <c r="K457" s="118"/>
      <c r="L457" s="118"/>
      <c r="M457" s="118"/>
      <c r="N457" s="118"/>
    </row>
    <row r="458" spans="2:14">
      <c r="B458" s="117"/>
      <c r="C458" s="117"/>
      <c r="D458" s="117"/>
      <c r="E458" s="117"/>
      <c r="F458" s="117"/>
      <c r="G458" s="117"/>
      <c r="H458" s="118"/>
      <c r="I458" s="118"/>
      <c r="J458" s="118"/>
      <c r="K458" s="118"/>
      <c r="L458" s="118"/>
      <c r="M458" s="118"/>
      <c r="N458" s="118"/>
    </row>
    <row r="459" spans="2:14">
      <c r="B459" s="117"/>
      <c r="C459" s="117"/>
      <c r="D459" s="117"/>
      <c r="E459" s="117"/>
      <c r="F459" s="117"/>
      <c r="G459" s="117"/>
      <c r="H459" s="118"/>
      <c r="I459" s="118"/>
      <c r="J459" s="118"/>
      <c r="K459" s="118"/>
      <c r="L459" s="118"/>
      <c r="M459" s="118"/>
      <c r="N459" s="118"/>
    </row>
    <row r="460" spans="2:14">
      <c r="B460" s="117"/>
      <c r="C460" s="117"/>
      <c r="D460" s="117"/>
      <c r="E460" s="117"/>
      <c r="F460" s="117"/>
      <c r="G460" s="117"/>
      <c r="H460" s="118"/>
      <c r="I460" s="118"/>
      <c r="J460" s="118"/>
      <c r="K460" s="118"/>
      <c r="L460" s="118"/>
      <c r="M460" s="118"/>
      <c r="N460" s="118"/>
    </row>
    <row r="461" spans="2:14">
      <c r="B461" s="117"/>
      <c r="C461" s="117"/>
      <c r="D461" s="117"/>
      <c r="E461" s="117"/>
      <c r="F461" s="117"/>
      <c r="G461" s="117"/>
      <c r="H461" s="118"/>
      <c r="I461" s="118"/>
      <c r="J461" s="118"/>
      <c r="K461" s="118"/>
      <c r="L461" s="118"/>
      <c r="M461" s="118"/>
      <c r="N461" s="118"/>
    </row>
    <row r="462" spans="2:14">
      <c r="B462" s="117"/>
      <c r="C462" s="117"/>
      <c r="D462" s="117"/>
      <c r="E462" s="117"/>
      <c r="F462" s="117"/>
      <c r="G462" s="117"/>
      <c r="H462" s="118"/>
      <c r="I462" s="118"/>
      <c r="J462" s="118"/>
      <c r="K462" s="118"/>
      <c r="L462" s="118"/>
      <c r="M462" s="118"/>
      <c r="N462" s="118"/>
    </row>
    <row r="463" spans="2:14">
      <c r="B463" s="117"/>
      <c r="C463" s="117"/>
      <c r="D463" s="117"/>
      <c r="E463" s="117"/>
      <c r="F463" s="117"/>
      <c r="G463" s="117"/>
      <c r="H463" s="118"/>
      <c r="I463" s="118"/>
      <c r="J463" s="118"/>
      <c r="K463" s="118"/>
      <c r="L463" s="118"/>
      <c r="M463" s="118"/>
      <c r="N463" s="118"/>
    </row>
    <row r="464" spans="2:14">
      <c r="B464" s="117"/>
      <c r="C464" s="117"/>
      <c r="D464" s="117"/>
      <c r="E464" s="117"/>
      <c r="F464" s="117"/>
      <c r="G464" s="117"/>
      <c r="H464" s="118"/>
      <c r="I464" s="118"/>
      <c r="J464" s="118"/>
      <c r="K464" s="118"/>
      <c r="L464" s="118"/>
      <c r="M464" s="118"/>
      <c r="N464" s="118"/>
    </row>
    <row r="465" spans="2:14">
      <c r="B465" s="117"/>
      <c r="C465" s="117"/>
      <c r="D465" s="117"/>
      <c r="E465" s="117"/>
      <c r="F465" s="117"/>
      <c r="G465" s="117"/>
      <c r="H465" s="118"/>
      <c r="I465" s="118"/>
      <c r="J465" s="118"/>
      <c r="K465" s="118"/>
      <c r="L465" s="118"/>
      <c r="M465" s="118"/>
      <c r="N465" s="118"/>
    </row>
    <row r="466" spans="2:14">
      <c r="B466" s="117"/>
      <c r="C466" s="117"/>
      <c r="D466" s="117"/>
      <c r="E466" s="117"/>
      <c r="F466" s="117"/>
      <c r="G466" s="117"/>
      <c r="H466" s="118"/>
      <c r="I466" s="118"/>
      <c r="J466" s="118"/>
      <c r="K466" s="118"/>
      <c r="L466" s="118"/>
      <c r="M466" s="118"/>
      <c r="N466" s="118"/>
    </row>
    <row r="467" spans="2:14">
      <c r="B467" s="117"/>
      <c r="C467" s="117"/>
      <c r="D467" s="117"/>
      <c r="E467" s="117"/>
      <c r="F467" s="117"/>
      <c r="G467" s="117"/>
      <c r="H467" s="118"/>
      <c r="I467" s="118"/>
      <c r="J467" s="118"/>
      <c r="K467" s="118"/>
      <c r="L467" s="118"/>
      <c r="M467" s="118"/>
      <c r="N467" s="118"/>
    </row>
    <row r="468" spans="2:14">
      <c r="B468" s="117"/>
      <c r="C468" s="117"/>
      <c r="D468" s="117"/>
      <c r="E468" s="117"/>
      <c r="F468" s="117"/>
      <c r="G468" s="117"/>
      <c r="H468" s="118"/>
      <c r="I468" s="118"/>
      <c r="J468" s="118"/>
      <c r="K468" s="118"/>
      <c r="L468" s="118"/>
      <c r="M468" s="118"/>
      <c r="N468" s="118"/>
    </row>
    <row r="469" spans="2:14">
      <c r="B469" s="117"/>
      <c r="C469" s="117"/>
      <c r="D469" s="117"/>
      <c r="E469" s="117"/>
      <c r="F469" s="117"/>
      <c r="G469" s="117"/>
      <c r="H469" s="118"/>
      <c r="I469" s="118"/>
      <c r="J469" s="118"/>
      <c r="K469" s="118"/>
      <c r="L469" s="118"/>
      <c r="M469" s="118"/>
      <c r="N469" s="118"/>
    </row>
    <row r="470" spans="2:14">
      <c r="B470" s="117"/>
      <c r="C470" s="117"/>
      <c r="D470" s="117"/>
      <c r="E470" s="117"/>
      <c r="F470" s="117"/>
      <c r="G470" s="117"/>
      <c r="H470" s="118"/>
      <c r="I470" s="118"/>
      <c r="J470" s="118"/>
      <c r="K470" s="118"/>
      <c r="L470" s="118"/>
      <c r="M470" s="118"/>
      <c r="N470" s="118"/>
    </row>
    <row r="471" spans="2:14">
      <c r="B471" s="117"/>
      <c r="C471" s="117"/>
      <c r="D471" s="117"/>
      <c r="E471" s="117"/>
      <c r="F471" s="117"/>
      <c r="G471" s="117"/>
      <c r="H471" s="118"/>
      <c r="I471" s="118"/>
      <c r="J471" s="118"/>
      <c r="K471" s="118"/>
      <c r="L471" s="118"/>
      <c r="M471" s="118"/>
      <c r="N471" s="118"/>
    </row>
    <row r="472" spans="2:14">
      <c r="B472" s="117"/>
      <c r="C472" s="117"/>
      <c r="D472" s="117"/>
      <c r="E472" s="117"/>
      <c r="F472" s="117"/>
      <c r="G472" s="117"/>
      <c r="H472" s="118"/>
      <c r="I472" s="118"/>
      <c r="J472" s="118"/>
      <c r="K472" s="118"/>
      <c r="L472" s="118"/>
      <c r="M472" s="118"/>
      <c r="N472" s="118"/>
    </row>
    <row r="473" spans="2:14">
      <c r="B473" s="117"/>
      <c r="C473" s="117"/>
      <c r="D473" s="117"/>
      <c r="E473" s="117"/>
      <c r="F473" s="117"/>
      <c r="G473" s="117"/>
      <c r="H473" s="118"/>
      <c r="I473" s="118"/>
      <c r="J473" s="118"/>
      <c r="K473" s="118"/>
      <c r="L473" s="118"/>
      <c r="M473" s="118"/>
      <c r="N473" s="118"/>
    </row>
    <row r="474" spans="2:14">
      <c r="B474" s="117"/>
      <c r="C474" s="117"/>
      <c r="D474" s="117"/>
      <c r="E474" s="117"/>
      <c r="F474" s="117"/>
      <c r="G474" s="117"/>
      <c r="H474" s="118"/>
      <c r="I474" s="118"/>
      <c r="J474" s="118"/>
      <c r="K474" s="118"/>
      <c r="L474" s="118"/>
      <c r="M474" s="118"/>
      <c r="N474" s="118"/>
    </row>
    <row r="475" spans="2:14">
      <c r="B475" s="117"/>
      <c r="C475" s="117"/>
      <c r="D475" s="117"/>
      <c r="E475" s="117"/>
      <c r="F475" s="117"/>
      <c r="G475" s="117"/>
      <c r="H475" s="118"/>
      <c r="I475" s="118"/>
      <c r="J475" s="118"/>
      <c r="K475" s="118"/>
      <c r="L475" s="118"/>
      <c r="M475" s="118"/>
      <c r="N475" s="118"/>
    </row>
    <row r="476" spans="2:14">
      <c r="B476" s="117"/>
      <c r="C476" s="117"/>
      <c r="D476" s="117"/>
      <c r="E476" s="117"/>
      <c r="F476" s="117"/>
      <c r="G476" s="117"/>
      <c r="H476" s="118"/>
      <c r="I476" s="118"/>
      <c r="J476" s="118"/>
      <c r="K476" s="118"/>
      <c r="L476" s="118"/>
      <c r="M476" s="118"/>
      <c r="N476" s="118"/>
    </row>
    <row r="477" spans="2:14">
      <c r="B477" s="117"/>
      <c r="C477" s="117"/>
      <c r="D477" s="117"/>
      <c r="E477" s="117"/>
      <c r="F477" s="117"/>
      <c r="G477" s="117"/>
      <c r="H477" s="118"/>
      <c r="I477" s="118"/>
      <c r="J477" s="118"/>
      <c r="K477" s="118"/>
      <c r="L477" s="118"/>
      <c r="M477" s="118"/>
      <c r="N477" s="118"/>
    </row>
    <row r="478" spans="2:14">
      <c r="B478" s="117"/>
      <c r="C478" s="117"/>
      <c r="D478" s="117"/>
      <c r="E478" s="117"/>
      <c r="F478" s="117"/>
      <c r="G478" s="117"/>
      <c r="H478" s="118"/>
      <c r="I478" s="118"/>
      <c r="J478" s="118"/>
      <c r="K478" s="118"/>
      <c r="L478" s="118"/>
      <c r="M478" s="118"/>
      <c r="N478" s="118"/>
    </row>
    <row r="479" spans="2:14">
      <c r="B479" s="117"/>
      <c r="C479" s="117"/>
      <c r="D479" s="117"/>
      <c r="E479" s="117"/>
      <c r="F479" s="117"/>
      <c r="G479" s="117"/>
      <c r="H479" s="118"/>
      <c r="I479" s="118"/>
      <c r="J479" s="118"/>
      <c r="K479" s="118"/>
      <c r="L479" s="118"/>
      <c r="M479" s="118"/>
      <c r="N479" s="118"/>
    </row>
    <row r="480" spans="2:14">
      <c r="B480" s="117"/>
      <c r="C480" s="117"/>
      <c r="D480" s="117"/>
      <c r="E480" s="117"/>
      <c r="F480" s="117"/>
      <c r="G480" s="117"/>
      <c r="H480" s="118"/>
      <c r="I480" s="118"/>
      <c r="J480" s="118"/>
      <c r="K480" s="118"/>
      <c r="L480" s="118"/>
      <c r="M480" s="118"/>
      <c r="N480" s="118"/>
    </row>
    <row r="481" spans="2:14">
      <c r="B481" s="117"/>
      <c r="C481" s="117"/>
      <c r="D481" s="117"/>
      <c r="E481" s="117"/>
      <c r="F481" s="117"/>
      <c r="G481" s="117"/>
      <c r="H481" s="118"/>
      <c r="I481" s="118"/>
      <c r="J481" s="118"/>
      <c r="K481" s="118"/>
      <c r="L481" s="118"/>
      <c r="M481" s="118"/>
      <c r="N481" s="118"/>
    </row>
    <row r="482" spans="2:14">
      <c r="B482" s="117"/>
      <c r="C482" s="117"/>
      <c r="D482" s="117"/>
      <c r="E482" s="117"/>
      <c r="F482" s="117"/>
      <c r="G482" s="117"/>
      <c r="H482" s="118"/>
      <c r="I482" s="118"/>
      <c r="J482" s="118"/>
      <c r="K482" s="118"/>
      <c r="L482" s="118"/>
      <c r="M482" s="118"/>
      <c r="N482" s="118"/>
    </row>
    <row r="483" spans="2:14">
      <c r="B483" s="117"/>
      <c r="C483" s="117"/>
      <c r="D483" s="117"/>
      <c r="E483" s="117"/>
      <c r="F483" s="117"/>
      <c r="G483" s="117"/>
      <c r="H483" s="118"/>
      <c r="I483" s="118"/>
      <c r="J483" s="118"/>
      <c r="K483" s="118"/>
      <c r="L483" s="118"/>
      <c r="M483" s="118"/>
      <c r="N483" s="118"/>
    </row>
    <row r="484" spans="2:14">
      <c r="B484" s="117"/>
      <c r="C484" s="117"/>
      <c r="D484" s="117"/>
      <c r="E484" s="117"/>
      <c r="F484" s="117"/>
      <c r="G484" s="117"/>
      <c r="H484" s="118"/>
      <c r="I484" s="118"/>
      <c r="J484" s="118"/>
      <c r="K484" s="118"/>
      <c r="L484" s="118"/>
      <c r="M484" s="118"/>
      <c r="N484" s="118"/>
    </row>
    <row r="485" spans="2:14">
      <c r="B485" s="117"/>
      <c r="C485" s="117"/>
      <c r="D485" s="117"/>
      <c r="E485" s="117"/>
      <c r="F485" s="117"/>
      <c r="G485" s="117"/>
      <c r="H485" s="118"/>
      <c r="I485" s="118"/>
      <c r="J485" s="118"/>
      <c r="K485" s="118"/>
      <c r="L485" s="118"/>
      <c r="M485" s="118"/>
      <c r="N485" s="118"/>
    </row>
    <row r="486" spans="2:14">
      <c r="B486" s="117"/>
      <c r="C486" s="117"/>
      <c r="D486" s="117"/>
      <c r="E486" s="117"/>
      <c r="F486" s="117"/>
      <c r="G486" s="117"/>
      <c r="H486" s="118"/>
      <c r="I486" s="118"/>
      <c r="J486" s="118"/>
      <c r="K486" s="118"/>
      <c r="L486" s="118"/>
      <c r="M486" s="118"/>
      <c r="N486" s="118"/>
    </row>
    <row r="487" spans="2:14">
      <c r="B487" s="117"/>
      <c r="C487" s="117"/>
      <c r="D487" s="117"/>
      <c r="E487" s="117"/>
      <c r="F487" s="117"/>
      <c r="G487" s="117"/>
      <c r="H487" s="118"/>
      <c r="I487" s="118"/>
      <c r="J487" s="118"/>
      <c r="K487" s="118"/>
      <c r="L487" s="118"/>
      <c r="M487" s="118"/>
      <c r="N487" s="118"/>
    </row>
    <row r="488" spans="2:14">
      <c r="B488" s="117"/>
      <c r="C488" s="117"/>
      <c r="D488" s="117"/>
      <c r="E488" s="117"/>
      <c r="F488" s="117"/>
      <c r="G488" s="117"/>
      <c r="H488" s="118"/>
      <c r="I488" s="118"/>
      <c r="J488" s="118"/>
      <c r="K488" s="118"/>
      <c r="L488" s="118"/>
      <c r="M488" s="118"/>
      <c r="N488" s="118"/>
    </row>
    <row r="489" spans="2:14">
      <c r="B489" s="117"/>
      <c r="C489" s="117"/>
      <c r="D489" s="117"/>
      <c r="E489" s="117"/>
      <c r="F489" s="117"/>
      <c r="G489" s="117"/>
      <c r="H489" s="118"/>
      <c r="I489" s="118"/>
      <c r="J489" s="118"/>
      <c r="K489" s="118"/>
      <c r="L489" s="118"/>
      <c r="M489" s="118"/>
      <c r="N489" s="118"/>
    </row>
    <row r="490" spans="2:14">
      <c r="B490" s="117"/>
      <c r="C490" s="117"/>
      <c r="D490" s="117"/>
      <c r="E490" s="117"/>
      <c r="F490" s="117"/>
      <c r="G490" s="117"/>
      <c r="H490" s="118"/>
      <c r="I490" s="118"/>
      <c r="J490" s="118"/>
      <c r="K490" s="118"/>
      <c r="L490" s="118"/>
      <c r="M490" s="118"/>
      <c r="N490" s="118"/>
    </row>
    <row r="491" spans="2:14">
      <c r="B491" s="117"/>
      <c r="C491" s="117"/>
      <c r="D491" s="117"/>
      <c r="E491" s="117"/>
      <c r="F491" s="117"/>
      <c r="G491" s="117"/>
      <c r="H491" s="118"/>
      <c r="I491" s="118"/>
      <c r="J491" s="118"/>
      <c r="K491" s="118"/>
      <c r="L491" s="118"/>
      <c r="M491" s="118"/>
      <c r="N491" s="118"/>
    </row>
    <row r="492" spans="2:14">
      <c r="B492" s="117"/>
      <c r="C492" s="117"/>
      <c r="D492" s="117"/>
      <c r="E492" s="117"/>
      <c r="F492" s="117"/>
      <c r="G492" s="117"/>
      <c r="H492" s="118"/>
      <c r="I492" s="118"/>
      <c r="J492" s="118"/>
      <c r="K492" s="118"/>
      <c r="L492" s="118"/>
      <c r="M492" s="118"/>
      <c r="N492" s="118"/>
    </row>
    <row r="493" spans="2:14">
      <c r="B493" s="117"/>
      <c r="C493" s="117"/>
      <c r="D493" s="117"/>
      <c r="E493" s="117"/>
      <c r="F493" s="117"/>
      <c r="G493" s="117"/>
      <c r="H493" s="118"/>
      <c r="I493" s="118"/>
      <c r="J493" s="118"/>
      <c r="K493" s="118"/>
      <c r="L493" s="118"/>
      <c r="M493" s="118"/>
      <c r="N493" s="118"/>
    </row>
    <row r="494" spans="2:14">
      <c r="B494" s="117"/>
      <c r="C494" s="117"/>
      <c r="D494" s="117"/>
      <c r="E494" s="117"/>
      <c r="F494" s="117"/>
      <c r="G494" s="117"/>
      <c r="H494" s="118"/>
      <c r="I494" s="118"/>
      <c r="J494" s="118"/>
      <c r="K494" s="118"/>
      <c r="L494" s="118"/>
      <c r="M494" s="118"/>
      <c r="N494" s="118"/>
    </row>
    <row r="495" spans="2:14">
      <c r="B495" s="117"/>
      <c r="C495" s="117"/>
      <c r="D495" s="117"/>
      <c r="E495" s="117"/>
      <c r="F495" s="117"/>
      <c r="G495" s="117"/>
      <c r="H495" s="118"/>
      <c r="I495" s="118"/>
      <c r="J495" s="118"/>
      <c r="K495" s="118"/>
      <c r="L495" s="118"/>
      <c r="M495" s="118"/>
      <c r="N495" s="118"/>
    </row>
    <row r="496" spans="2:14">
      <c r="B496" s="117"/>
      <c r="C496" s="117"/>
      <c r="D496" s="117"/>
      <c r="E496" s="117"/>
      <c r="F496" s="117"/>
      <c r="G496" s="117"/>
      <c r="H496" s="118"/>
      <c r="I496" s="118"/>
      <c r="J496" s="118"/>
      <c r="K496" s="118"/>
      <c r="L496" s="118"/>
      <c r="M496" s="118"/>
      <c r="N496" s="118"/>
    </row>
    <row r="497" spans="2:14">
      <c r="B497" s="117"/>
      <c r="C497" s="117"/>
      <c r="D497" s="117"/>
      <c r="E497" s="117"/>
      <c r="F497" s="117"/>
      <c r="G497" s="117"/>
      <c r="H497" s="118"/>
      <c r="I497" s="118"/>
      <c r="J497" s="118"/>
      <c r="K497" s="118"/>
      <c r="L497" s="118"/>
      <c r="M497" s="118"/>
      <c r="N497" s="118"/>
    </row>
    <row r="498" spans="2:14">
      <c r="B498" s="117"/>
      <c r="C498" s="117"/>
      <c r="D498" s="117"/>
      <c r="E498" s="117"/>
      <c r="F498" s="117"/>
      <c r="G498" s="117"/>
      <c r="H498" s="118"/>
      <c r="I498" s="118"/>
      <c r="J498" s="118"/>
      <c r="K498" s="118"/>
      <c r="L498" s="118"/>
      <c r="M498" s="118"/>
      <c r="N498" s="118"/>
    </row>
    <row r="499" spans="2:14">
      <c r="B499" s="117"/>
      <c r="C499" s="117"/>
      <c r="D499" s="117"/>
      <c r="E499" s="117"/>
      <c r="F499" s="117"/>
      <c r="G499" s="117"/>
      <c r="H499" s="118"/>
      <c r="I499" s="118"/>
      <c r="J499" s="118"/>
      <c r="K499" s="118"/>
      <c r="L499" s="118"/>
      <c r="M499" s="118"/>
      <c r="N499" s="118"/>
    </row>
    <row r="500" spans="2:14">
      <c r="B500" s="117"/>
      <c r="C500" s="117"/>
      <c r="D500" s="117"/>
      <c r="E500" s="117"/>
      <c r="F500" s="117"/>
      <c r="G500" s="117"/>
      <c r="H500" s="118"/>
      <c r="I500" s="118"/>
      <c r="J500" s="118"/>
      <c r="K500" s="118"/>
      <c r="L500" s="118"/>
      <c r="M500" s="118"/>
      <c r="N500" s="118"/>
    </row>
    <row r="501" spans="2:14">
      <c r="B501" s="117"/>
      <c r="C501" s="117"/>
      <c r="D501" s="117"/>
      <c r="E501" s="117"/>
      <c r="F501" s="117"/>
      <c r="G501" s="117"/>
      <c r="H501" s="118"/>
      <c r="I501" s="118"/>
      <c r="J501" s="118"/>
      <c r="K501" s="118"/>
      <c r="L501" s="118"/>
      <c r="M501" s="118"/>
      <c r="N501" s="118"/>
    </row>
    <row r="502" spans="2:14">
      <c r="B502" s="117"/>
      <c r="C502" s="117"/>
      <c r="D502" s="117"/>
      <c r="E502" s="117"/>
      <c r="F502" s="117"/>
      <c r="G502" s="117"/>
      <c r="H502" s="118"/>
      <c r="I502" s="118"/>
      <c r="J502" s="118"/>
      <c r="K502" s="118"/>
      <c r="L502" s="118"/>
      <c r="M502" s="118"/>
      <c r="N502" s="118"/>
    </row>
    <row r="503" spans="2:14">
      <c r="B503" s="117"/>
      <c r="C503" s="117"/>
      <c r="D503" s="117"/>
      <c r="E503" s="117"/>
      <c r="F503" s="117"/>
      <c r="G503" s="117"/>
      <c r="H503" s="118"/>
      <c r="I503" s="118"/>
      <c r="J503" s="118"/>
      <c r="K503" s="118"/>
      <c r="L503" s="118"/>
      <c r="M503" s="118"/>
      <c r="N503" s="118"/>
    </row>
    <row r="504" spans="2:14">
      <c r="B504" s="117"/>
      <c r="C504" s="117"/>
      <c r="D504" s="117"/>
      <c r="E504" s="117"/>
      <c r="F504" s="117"/>
      <c r="G504" s="117"/>
      <c r="H504" s="118"/>
      <c r="I504" s="118"/>
      <c r="J504" s="118"/>
      <c r="K504" s="118"/>
      <c r="L504" s="118"/>
      <c r="M504" s="118"/>
      <c r="N504" s="118"/>
    </row>
    <row r="505" spans="2:14">
      <c r="B505" s="117"/>
      <c r="C505" s="117"/>
      <c r="D505" s="117"/>
      <c r="E505" s="117"/>
      <c r="F505" s="117"/>
      <c r="G505" s="117"/>
      <c r="H505" s="118"/>
      <c r="I505" s="118"/>
      <c r="J505" s="118"/>
      <c r="K505" s="118"/>
      <c r="L505" s="118"/>
      <c r="M505" s="118"/>
      <c r="N505" s="118"/>
    </row>
    <row r="506" spans="2:14">
      <c r="B506" s="117"/>
      <c r="C506" s="117"/>
      <c r="D506" s="117"/>
      <c r="E506" s="117"/>
      <c r="F506" s="117"/>
      <c r="G506" s="117"/>
      <c r="H506" s="118"/>
      <c r="I506" s="118"/>
      <c r="J506" s="118"/>
      <c r="K506" s="118"/>
      <c r="L506" s="118"/>
      <c r="M506" s="118"/>
      <c r="N506" s="118"/>
    </row>
    <row r="507" spans="2:14">
      <c r="B507" s="117"/>
      <c r="C507" s="117"/>
      <c r="D507" s="117"/>
      <c r="E507" s="117"/>
      <c r="F507" s="117"/>
      <c r="G507" s="117"/>
      <c r="H507" s="118"/>
      <c r="I507" s="118"/>
      <c r="J507" s="118"/>
      <c r="K507" s="118"/>
      <c r="L507" s="118"/>
      <c r="M507" s="118"/>
      <c r="N507" s="118"/>
    </row>
    <row r="508" spans="2:14">
      <c r="B508" s="117"/>
      <c r="C508" s="117"/>
      <c r="D508" s="117"/>
      <c r="E508" s="117"/>
      <c r="F508" s="117"/>
      <c r="G508" s="117"/>
      <c r="H508" s="118"/>
      <c r="I508" s="118"/>
      <c r="J508" s="118"/>
      <c r="K508" s="118"/>
      <c r="L508" s="118"/>
      <c r="M508" s="118"/>
      <c r="N508" s="118"/>
    </row>
    <row r="509" spans="2:14">
      <c r="B509" s="117"/>
      <c r="C509" s="117"/>
      <c r="D509" s="117"/>
      <c r="E509" s="117"/>
      <c r="F509" s="117"/>
      <c r="G509" s="117"/>
      <c r="H509" s="118"/>
      <c r="I509" s="118"/>
      <c r="J509" s="118"/>
      <c r="K509" s="118"/>
      <c r="L509" s="118"/>
      <c r="M509" s="118"/>
      <c r="N509" s="118"/>
    </row>
    <row r="510" spans="2:14">
      <c r="B510" s="117"/>
      <c r="C510" s="117"/>
      <c r="D510" s="117"/>
      <c r="E510" s="117"/>
      <c r="F510" s="117"/>
      <c r="G510" s="117"/>
      <c r="H510" s="118"/>
      <c r="I510" s="118"/>
      <c r="J510" s="118"/>
      <c r="K510" s="118"/>
      <c r="L510" s="118"/>
      <c r="M510" s="118"/>
      <c r="N510" s="118"/>
    </row>
    <row r="511" spans="2:14">
      <c r="B511" s="117"/>
      <c r="C511" s="117"/>
      <c r="D511" s="117"/>
      <c r="E511" s="117"/>
      <c r="F511" s="117"/>
      <c r="G511" s="117"/>
      <c r="H511" s="118"/>
      <c r="I511" s="118"/>
      <c r="J511" s="118"/>
      <c r="K511" s="118"/>
      <c r="L511" s="118"/>
      <c r="M511" s="118"/>
      <c r="N511" s="118"/>
    </row>
    <row r="512" spans="2:14">
      <c r="B512" s="117"/>
      <c r="C512" s="117"/>
      <c r="D512" s="117"/>
      <c r="E512" s="117"/>
      <c r="F512" s="117"/>
      <c r="G512" s="117"/>
      <c r="H512" s="118"/>
      <c r="I512" s="118"/>
      <c r="J512" s="118"/>
      <c r="K512" s="118"/>
      <c r="L512" s="118"/>
      <c r="M512" s="118"/>
      <c r="N512" s="118"/>
    </row>
    <row r="513" spans="2:14">
      <c r="B513" s="117"/>
      <c r="C513" s="117"/>
      <c r="D513" s="117"/>
      <c r="E513" s="117"/>
      <c r="F513" s="117"/>
      <c r="G513" s="117"/>
      <c r="H513" s="118"/>
      <c r="I513" s="118"/>
      <c r="J513" s="118"/>
      <c r="K513" s="118"/>
      <c r="L513" s="118"/>
      <c r="M513" s="118"/>
      <c r="N513" s="118"/>
    </row>
    <row r="514" spans="2:14">
      <c r="B514" s="117"/>
      <c r="C514" s="117"/>
      <c r="D514" s="117"/>
      <c r="E514" s="117"/>
      <c r="F514" s="117"/>
      <c r="G514" s="117"/>
      <c r="H514" s="118"/>
      <c r="I514" s="118"/>
      <c r="J514" s="118"/>
      <c r="K514" s="118"/>
      <c r="L514" s="118"/>
      <c r="M514" s="118"/>
      <c r="N514" s="118"/>
    </row>
    <row r="515" spans="2:14">
      <c r="B515" s="117"/>
      <c r="C515" s="117"/>
      <c r="D515" s="117"/>
      <c r="E515" s="117"/>
      <c r="F515" s="117"/>
      <c r="G515" s="117"/>
      <c r="H515" s="118"/>
      <c r="I515" s="118"/>
      <c r="J515" s="118"/>
      <c r="K515" s="118"/>
      <c r="L515" s="118"/>
      <c r="M515" s="118"/>
      <c r="N515" s="118"/>
    </row>
    <row r="516" spans="2:14">
      <c r="B516" s="117"/>
      <c r="C516" s="117"/>
      <c r="D516" s="117"/>
      <c r="E516" s="117"/>
      <c r="F516" s="117"/>
      <c r="G516" s="117"/>
      <c r="H516" s="118"/>
      <c r="I516" s="118"/>
      <c r="J516" s="118"/>
      <c r="K516" s="118"/>
      <c r="L516" s="118"/>
      <c r="M516" s="118"/>
      <c r="N516" s="118"/>
    </row>
    <row r="517" spans="2:14">
      <c r="B517" s="117"/>
      <c r="C517" s="117"/>
      <c r="D517" s="117"/>
      <c r="E517" s="117"/>
      <c r="F517" s="117"/>
      <c r="G517" s="117"/>
      <c r="H517" s="118"/>
      <c r="I517" s="118"/>
      <c r="J517" s="118"/>
      <c r="K517" s="118"/>
      <c r="L517" s="118"/>
      <c r="M517" s="118"/>
      <c r="N517" s="118"/>
    </row>
    <row r="518" spans="2:14">
      <c r="B518" s="117"/>
      <c r="C518" s="117"/>
      <c r="D518" s="117"/>
      <c r="E518" s="117"/>
      <c r="F518" s="117"/>
      <c r="G518" s="117"/>
      <c r="H518" s="118"/>
      <c r="I518" s="118"/>
      <c r="J518" s="118"/>
      <c r="K518" s="118"/>
      <c r="L518" s="118"/>
      <c r="M518" s="118"/>
      <c r="N518" s="118"/>
    </row>
    <row r="519" spans="2:14">
      <c r="B519" s="117"/>
      <c r="C519" s="117"/>
      <c r="D519" s="117"/>
      <c r="E519" s="117"/>
      <c r="F519" s="117"/>
      <c r="G519" s="117"/>
      <c r="H519" s="118"/>
      <c r="I519" s="118"/>
      <c r="J519" s="118"/>
      <c r="K519" s="118"/>
      <c r="L519" s="118"/>
      <c r="M519" s="118"/>
      <c r="N519" s="118"/>
    </row>
    <row r="520" spans="2:14">
      <c r="B520" s="117"/>
      <c r="C520" s="117"/>
      <c r="D520" s="117"/>
      <c r="E520" s="117"/>
      <c r="F520" s="117"/>
      <c r="G520" s="117"/>
      <c r="H520" s="118"/>
      <c r="I520" s="118"/>
      <c r="J520" s="118"/>
      <c r="K520" s="118"/>
      <c r="L520" s="118"/>
      <c r="M520" s="118"/>
      <c r="N520" s="118"/>
    </row>
    <row r="521" spans="2:14">
      <c r="B521" s="117"/>
      <c r="C521" s="117"/>
      <c r="D521" s="117"/>
      <c r="E521" s="117"/>
      <c r="F521" s="117"/>
      <c r="G521" s="117"/>
      <c r="H521" s="118"/>
      <c r="I521" s="118"/>
      <c r="J521" s="118"/>
      <c r="K521" s="118"/>
      <c r="L521" s="118"/>
      <c r="M521" s="118"/>
      <c r="N521" s="118"/>
    </row>
    <row r="522" spans="2:14">
      <c r="B522" s="117"/>
      <c r="C522" s="117"/>
      <c r="D522" s="117"/>
      <c r="E522" s="117"/>
      <c r="F522" s="117"/>
      <c r="G522" s="117"/>
      <c r="H522" s="118"/>
      <c r="I522" s="118"/>
      <c r="J522" s="118"/>
      <c r="K522" s="118"/>
      <c r="L522" s="118"/>
      <c r="M522" s="118"/>
      <c r="N522" s="118"/>
    </row>
    <row r="523" spans="2:14">
      <c r="B523" s="117"/>
      <c r="C523" s="117"/>
      <c r="D523" s="117"/>
      <c r="E523" s="117"/>
      <c r="F523" s="117"/>
      <c r="G523" s="117"/>
      <c r="H523" s="118"/>
      <c r="I523" s="118"/>
      <c r="J523" s="118"/>
      <c r="K523" s="118"/>
      <c r="L523" s="118"/>
      <c r="M523" s="118"/>
      <c r="N523" s="118"/>
    </row>
    <row r="524" spans="2:14">
      <c r="B524" s="117"/>
      <c r="C524" s="117"/>
      <c r="D524" s="117"/>
      <c r="E524" s="117"/>
      <c r="F524" s="117"/>
      <c r="G524" s="117"/>
      <c r="H524" s="118"/>
      <c r="I524" s="118"/>
      <c r="J524" s="118"/>
      <c r="K524" s="118"/>
      <c r="L524" s="118"/>
      <c r="M524" s="118"/>
      <c r="N524" s="118"/>
    </row>
    <row r="525" spans="2:14">
      <c r="B525" s="117"/>
      <c r="C525" s="117"/>
      <c r="D525" s="117"/>
      <c r="E525" s="117"/>
      <c r="F525" s="117"/>
      <c r="G525" s="117"/>
      <c r="H525" s="118"/>
      <c r="I525" s="118"/>
      <c r="J525" s="118"/>
      <c r="K525" s="118"/>
      <c r="L525" s="118"/>
      <c r="M525" s="118"/>
      <c r="N525" s="118"/>
    </row>
    <row r="526" spans="2:14">
      <c r="B526" s="117"/>
      <c r="C526" s="117"/>
      <c r="D526" s="117"/>
      <c r="E526" s="117"/>
      <c r="F526" s="117"/>
      <c r="G526" s="117"/>
      <c r="H526" s="118"/>
      <c r="I526" s="118"/>
      <c r="J526" s="118"/>
      <c r="K526" s="118"/>
      <c r="L526" s="118"/>
      <c r="M526" s="118"/>
      <c r="N526" s="118"/>
    </row>
    <row r="527" spans="2:14">
      <c r="B527" s="117"/>
      <c r="C527" s="117"/>
      <c r="D527" s="117"/>
      <c r="E527" s="117"/>
      <c r="F527" s="117"/>
      <c r="G527" s="117"/>
      <c r="H527" s="118"/>
      <c r="I527" s="118"/>
      <c r="J527" s="118"/>
      <c r="K527" s="118"/>
      <c r="L527" s="118"/>
      <c r="M527" s="118"/>
      <c r="N527" s="118"/>
    </row>
    <row r="528" spans="2:14">
      <c r="B528" s="117"/>
      <c r="C528" s="117"/>
      <c r="D528" s="117"/>
      <c r="E528" s="117"/>
      <c r="F528" s="117"/>
      <c r="G528" s="117"/>
      <c r="H528" s="118"/>
      <c r="I528" s="118"/>
      <c r="J528" s="118"/>
      <c r="K528" s="118"/>
      <c r="L528" s="118"/>
      <c r="M528" s="118"/>
      <c r="N528" s="118"/>
    </row>
    <row r="529" spans="2:14">
      <c r="B529" s="117"/>
      <c r="C529" s="117"/>
      <c r="D529" s="117"/>
      <c r="E529" s="117"/>
      <c r="F529" s="117"/>
      <c r="G529" s="117"/>
      <c r="H529" s="118"/>
      <c r="I529" s="118"/>
      <c r="J529" s="118"/>
      <c r="K529" s="118"/>
      <c r="L529" s="118"/>
      <c r="M529" s="118"/>
      <c r="N529" s="118"/>
    </row>
    <row r="530" spans="2:14">
      <c r="B530" s="117"/>
      <c r="C530" s="117"/>
      <c r="D530" s="117"/>
      <c r="E530" s="117"/>
      <c r="F530" s="117"/>
      <c r="G530" s="117"/>
      <c r="H530" s="118"/>
      <c r="I530" s="118"/>
      <c r="J530" s="118"/>
      <c r="K530" s="118"/>
      <c r="L530" s="118"/>
      <c r="M530" s="118"/>
      <c r="N530" s="118"/>
    </row>
    <row r="531" spans="2:14">
      <c r="B531" s="117"/>
      <c r="C531" s="117"/>
      <c r="D531" s="117"/>
      <c r="E531" s="117"/>
      <c r="F531" s="117"/>
      <c r="G531" s="117"/>
      <c r="H531" s="118"/>
      <c r="I531" s="118"/>
      <c r="J531" s="118"/>
      <c r="K531" s="118"/>
      <c r="L531" s="118"/>
      <c r="M531" s="118"/>
      <c r="N531" s="118"/>
    </row>
    <row r="532" spans="2:14">
      <c r="B532" s="117"/>
      <c r="C532" s="117"/>
      <c r="D532" s="117"/>
      <c r="E532" s="117"/>
      <c r="F532" s="117"/>
      <c r="G532" s="117"/>
      <c r="H532" s="118"/>
      <c r="I532" s="118"/>
      <c r="J532" s="118"/>
      <c r="K532" s="118"/>
      <c r="L532" s="118"/>
      <c r="M532" s="118"/>
      <c r="N532" s="118"/>
    </row>
    <row r="533" spans="2:14">
      <c r="B533" s="117"/>
      <c r="C533" s="117"/>
      <c r="D533" s="117"/>
      <c r="E533" s="117"/>
      <c r="F533" s="117"/>
      <c r="G533" s="117"/>
      <c r="H533" s="118"/>
      <c r="I533" s="118"/>
      <c r="J533" s="118"/>
      <c r="K533" s="118"/>
      <c r="L533" s="118"/>
      <c r="M533" s="118"/>
      <c r="N533" s="118"/>
    </row>
    <row r="534" spans="2:14">
      <c r="B534" s="117"/>
      <c r="C534" s="117"/>
      <c r="D534" s="117"/>
      <c r="E534" s="117"/>
      <c r="F534" s="117"/>
      <c r="G534" s="117"/>
      <c r="H534" s="118"/>
      <c r="I534" s="118"/>
      <c r="J534" s="118"/>
      <c r="K534" s="118"/>
      <c r="L534" s="118"/>
      <c r="M534" s="118"/>
      <c r="N534" s="118"/>
    </row>
    <row r="535" spans="2:14">
      <c r="B535" s="117"/>
      <c r="C535" s="117"/>
      <c r="D535" s="117"/>
      <c r="E535" s="117"/>
      <c r="F535" s="117"/>
      <c r="G535" s="117"/>
      <c r="H535" s="118"/>
      <c r="I535" s="118"/>
      <c r="J535" s="118"/>
      <c r="K535" s="118"/>
      <c r="L535" s="118"/>
      <c r="M535" s="118"/>
      <c r="N535" s="118"/>
    </row>
    <row r="536" spans="2:14">
      <c r="B536" s="117"/>
      <c r="C536" s="117"/>
      <c r="D536" s="117"/>
      <c r="E536" s="117"/>
      <c r="F536" s="117"/>
      <c r="G536" s="117"/>
      <c r="H536" s="118"/>
      <c r="I536" s="118"/>
      <c r="J536" s="118"/>
      <c r="K536" s="118"/>
      <c r="L536" s="118"/>
      <c r="M536" s="118"/>
      <c r="N536" s="118"/>
    </row>
    <row r="537" spans="2:14">
      <c r="B537" s="117"/>
      <c r="C537" s="117"/>
      <c r="D537" s="117"/>
      <c r="E537" s="117"/>
      <c r="F537" s="117"/>
      <c r="G537" s="117"/>
      <c r="H537" s="118"/>
      <c r="I537" s="118"/>
      <c r="J537" s="118"/>
      <c r="K537" s="118"/>
      <c r="L537" s="118"/>
      <c r="M537" s="118"/>
      <c r="N537" s="118"/>
    </row>
    <row r="538" spans="2:14">
      <c r="B538" s="117"/>
      <c r="C538" s="117"/>
      <c r="D538" s="117"/>
      <c r="E538" s="117"/>
      <c r="F538" s="117"/>
      <c r="G538" s="117"/>
      <c r="H538" s="118"/>
      <c r="I538" s="118"/>
      <c r="J538" s="118"/>
      <c r="K538" s="118"/>
      <c r="L538" s="118"/>
      <c r="M538" s="118"/>
      <c r="N538" s="118"/>
    </row>
    <row r="539" spans="2:14">
      <c r="B539" s="117"/>
      <c r="C539" s="117"/>
      <c r="D539" s="117"/>
      <c r="E539" s="117"/>
      <c r="F539" s="117"/>
      <c r="G539" s="117"/>
      <c r="H539" s="118"/>
      <c r="I539" s="118"/>
      <c r="J539" s="118"/>
      <c r="K539" s="118"/>
      <c r="L539" s="118"/>
      <c r="M539" s="118"/>
      <c r="N539" s="118"/>
    </row>
    <row r="540" spans="2:14">
      <c r="B540" s="117"/>
      <c r="C540" s="117"/>
      <c r="D540" s="117"/>
      <c r="E540" s="117"/>
      <c r="F540" s="117"/>
      <c r="G540" s="117"/>
      <c r="H540" s="118"/>
      <c r="I540" s="118"/>
      <c r="J540" s="118"/>
      <c r="K540" s="118"/>
      <c r="L540" s="118"/>
      <c r="M540" s="118"/>
      <c r="N540" s="118"/>
    </row>
    <row r="541" spans="2:14">
      <c r="B541" s="117"/>
      <c r="C541" s="117"/>
      <c r="D541" s="117"/>
      <c r="E541" s="117"/>
      <c r="F541" s="117"/>
      <c r="G541" s="117"/>
      <c r="H541" s="118"/>
      <c r="I541" s="118"/>
      <c r="J541" s="118"/>
      <c r="K541" s="118"/>
      <c r="L541" s="118"/>
      <c r="M541" s="118"/>
      <c r="N541" s="118"/>
    </row>
    <row r="542" spans="2:14">
      <c r="B542" s="117"/>
      <c r="C542" s="117"/>
      <c r="D542" s="117"/>
      <c r="E542" s="117"/>
      <c r="F542" s="117"/>
      <c r="G542" s="117"/>
      <c r="H542" s="118"/>
      <c r="I542" s="118"/>
      <c r="J542" s="118"/>
      <c r="K542" s="118"/>
      <c r="L542" s="118"/>
      <c r="M542" s="118"/>
      <c r="N542" s="118"/>
    </row>
    <row r="543" spans="2:14">
      <c r="B543" s="117"/>
      <c r="C543" s="117"/>
      <c r="D543" s="117"/>
      <c r="E543" s="117"/>
      <c r="F543" s="117"/>
      <c r="G543" s="117"/>
      <c r="H543" s="118"/>
      <c r="I543" s="118"/>
      <c r="J543" s="118"/>
      <c r="K543" s="118"/>
      <c r="L543" s="118"/>
      <c r="M543" s="118"/>
      <c r="N543" s="118"/>
    </row>
    <row r="544" spans="2:14">
      <c r="B544" s="117"/>
      <c r="C544" s="117"/>
      <c r="D544" s="117"/>
      <c r="E544" s="117"/>
      <c r="F544" s="117"/>
      <c r="G544" s="117"/>
      <c r="H544" s="118"/>
      <c r="I544" s="118"/>
      <c r="J544" s="118"/>
      <c r="K544" s="118"/>
      <c r="L544" s="118"/>
      <c r="M544" s="118"/>
      <c r="N544" s="118"/>
    </row>
    <row r="545" spans="2:14">
      <c r="B545" s="117"/>
      <c r="C545" s="117"/>
      <c r="D545" s="117"/>
      <c r="E545" s="117"/>
      <c r="F545" s="117"/>
      <c r="G545" s="117"/>
      <c r="H545" s="118"/>
      <c r="I545" s="118"/>
      <c r="J545" s="118"/>
      <c r="K545" s="118"/>
      <c r="L545" s="118"/>
      <c r="M545" s="118"/>
      <c r="N545" s="118"/>
    </row>
    <row r="546" spans="2:14">
      <c r="B546" s="117"/>
      <c r="C546" s="117"/>
      <c r="D546" s="117"/>
      <c r="E546" s="117"/>
      <c r="F546" s="117"/>
      <c r="G546" s="117"/>
      <c r="H546" s="118"/>
      <c r="I546" s="118"/>
      <c r="J546" s="118"/>
      <c r="K546" s="118"/>
      <c r="L546" s="118"/>
      <c r="M546" s="118"/>
      <c r="N546" s="118"/>
    </row>
    <row r="547" spans="2:14">
      <c r="B547" s="117"/>
      <c r="C547" s="117"/>
      <c r="D547" s="117"/>
      <c r="E547" s="117"/>
      <c r="F547" s="117"/>
      <c r="G547" s="117"/>
      <c r="H547" s="118"/>
      <c r="I547" s="118"/>
      <c r="J547" s="118"/>
      <c r="K547" s="118"/>
      <c r="L547" s="118"/>
      <c r="M547" s="118"/>
      <c r="N547" s="118"/>
    </row>
    <row r="548" spans="2:14">
      <c r="B548" s="117"/>
      <c r="C548" s="117"/>
      <c r="D548" s="117"/>
      <c r="E548" s="117"/>
      <c r="F548" s="117"/>
      <c r="G548" s="117"/>
      <c r="H548" s="118"/>
      <c r="I548" s="118"/>
      <c r="J548" s="118"/>
      <c r="K548" s="118"/>
      <c r="L548" s="118"/>
      <c r="M548" s="118"/>
      <c r="N548" s="118"/>
    </row>
    <row r="549" spans="2:14">
      <c r="B549" s="117"/>
      <c r="C549" s="117"/>
      <c r="D549" s="117"/>
      <c r="E549" s="117"/>
      <c r="F549" s="117"/>
      <c r="G549" s="117"/>
      <c r="H549" s="118"/>
      <c r="I549" s="118"/>
      <c r="J549" s="118"/>
      <c r="K549" s="118"/>
      <c r="L549" s="118"/>
      <c r="M549" s="118"/>
      <c r="N549" s="118"/>
    </row>
    <row r="550" spans="2:14">
      <c r="B550" s="117"/>
      <c r="C550" s="117"/>
      <c r="D550" s="117"/>
      <c r="E550" s="117"/>
      <c r="F550" s="117"/>
      <c r="G550" s="117"/>
      <c r="H550" s="118"/>
      <c r="I550" s="118"/>
      <c r="J550" s="118"/>
      <c r="K550" s="118"/>
      <c r="L550" s="118"/>
      <c r="M550" s="118"/>
      <c r="N550" s="118"/>
    </row>
    <row r="551" spans="2:14">
      <c r="B551" s="117"/>
      <c r="C551" s="117"/>
      <c r="D551" s="117"/>
      <c r="E551" s="117"/>
      <c r="F551" s="117"/>
      <c r="G551" s="117"/>
      <c r="H551" s="118"/>
      <c r="I551" s="118"/>
      <c r="J551" s="118"/>
      <c r="K551" s="118"/>
      <c r="L551" s="118"/>
      <c r="M551" s="118"/>
      <c r="N551" s="118"/>
    </row>
    <row r="552" spans="2:14">
      <c r="B552" s="117"/>
      <c r="C552" s="117"/>
      <c r="D552" s="117"/>
      <c r="E552" s="117"/>
      <c r="F552" s="117"/>
      <c r="G552" s="117"/>
      <c r="H552" s="118"/>
      <c r="I552" s="118"/>
      <c r="J552" s="118"/>
      <c r="K552" s="118"/>
      <c r="L552" s="118"/>
      <c r="M552" s="118"/>
      <c r="N552" s="118"/>
    </row>
    <row r="553" spans="2:14">
      <c r="B553" s="117"/>
      <c r="C553" s="117"/>
      <c r="D553" s="117"/>
      <c r="E553" s="117"/>
      <c r="F553" s="117"/>
      <c r="G553" s="117"/>
      <c r="H553" s="118"/>
      <c r="I553" s="118"/>
      <c r="J553" s="118"/>
      <c r="K553" s="118"/>
      <c r="L553" s="118"/>
      <c r="M553" s="118"/>
      <c r="N553" s="118"/>
    </row>
    <row r="554" spans="2:14">
      <c r="B554" s="117"/>
      <c r="C554" s="117"/>
      <c r="D554" s="117"/>
      <c r="E554" s="117"/>
      <c r="F554" s="117"/>
      <c r="G554" s="117"/>
      <c r="H554" s="118"/>
      <c r="I554" s="118"/>
      <c r="J554" s="118"/>
      <c r="K554" s="118"/>
      <c r="L554" s="118"/>
      <c r="M554" s="118"/>
      <c r="N554" s="118"/>
    </row>
    <row r="555" spans="2:14">
      <c r="B555" s="117"/>
      <c r="C555" s="117"/>
      <c r="D555" s="117"/>
      <c r="E555" s="117"/>
      <c r="F555" s="117"/>
      <c r="G555" s="117"/>
      <c r="H555" s="118"/>
      <c r="I555" s="118"/>
      <c r="J555" s="118"/>
      <c r="K555" s="118"/>
      <c r="L555" s="118"/>
      <c r="M555" s="118"/>
      <c r="N555" s="118"/>
    </row>
    <row r="556" spans="2:14">
      <c r="B556" s="117"/>
      <c r="C556" s="117"/>
      <c r="D556" s="117"/>
      <c r="E556" s="117"/>
      <c r="F556" s="117"/>
      <c r="G556" s="117"/>
      <c r="H556" s="118"/>
      <c r="I556" s="118"/>
      <c r="J556" s="118"/>
      <c r="K556" s="118"/>
      <c r="L556" s="118"/>
      <c r="M556" s="118"/>
      <c r="N556" s="118"/>
    </row>
    <row r="557" spans="2:14">
      <c r="B557" s="117"/>
      <c r="C557" s="117"/>
      <c r="D557" s="117"/>
      <c r="E557" s="117"/>
      <c r="F557" s="117"/>
      <c r="G557" s="117"/>
      <c r="H557" s="118"/>
      <c r="I557" s="118"/>
      <c r="J557" s="118"/>
      <c r="K557" s="118"/>
      <c r="L557" s="118"/>
      <c r="M557" s="118"/>
      <c r="N557" s="118"/>
    </row>
    <row r="558" spans="2:14">
      <c r="B558" s="117"/>
      <c r="C558" s="117"/>
      <c r="D558" s="117"/>
      <c r="E558" s="117"/>
      <c r="F558" s="117"/>
      <c r="G558" s="117"/>
      <c r="H558" s="118"/>
      <c r="I558" s="118"/>
      <c r="J558" s="118"/>
      <c r="K558" s="118"/>
      <c r="L558" s="118"/>
      <c r="M558" s="118"/>
      <c r="N558" s="118"/>
    </row>
    <row r="559" spans="2:14">
      <c r="B559" s="117"/>
      <c r="C559" s="117"/>
      <c r="D559" s="117"/>
      <c r="E559" s="117"/>
      <c r="F559" s="117"/>
      <c r="G559" s="117"/>
      <c r="H559" s="118"/>
      <c r="I559" s="118"/>
      <c r="J559" s="118"/>
      <c r="K559" s="118"/>
      <c r="L559" s="118"/>
      <c r="M559" s="118"/>
      <c r="N559" s="118"/>
    </row>
    <row r="560" spans="2:14">
      <c r="B560" s="117"/>
      <c r="C560" s="117"/>
      <c r="D560" s="117"/>
      <c r="E560" s="117"/>
      <c r="F560" s="117"/>
      <c r="G560" s="117"/>
      <c r="H560" s="118"/>
      <c r="I560" s="118"/>
      <c r="J560" s="118"/>
      <c r="K560" s="118"/>
      <c r="L560" s="118"/>
      <c r="M560" s="118"/>
      <c r="N560" s="118"/>
    </row>
    <row r="561" spans="2:14">
      <c r="B561" s="117"/>
      <c r="C561" s="117"/>
      <c r="D561" s="117"/>
      <c r="E561" s="117"/>
      <c r="F561" s="117"/>
      <c r="G561" s="117"/>
      <c r="H561" s="118"/>
      <c r="I561" s="118"/>
      <c r="J561" s="118"/>
      <c r="K561" s="118"/>
      <c r="L561" s="118"/>
      <c r="M561" s="118"/>
      <c r="N561" s="118"/>
    </row>
    <row r="562" spans="2:14">
      <c r="B562" s="117"/>
      <c r="C562" s="117"/>
      <c r="D562" s="117"/>
      <c r="E562" s="117"/>
      <c r="F562" s="117"/>
      <c r="G562" s="117"/>
      <c r="H562" s="118"/>
      <c r="I562" s="118"/>
      <c r="J562" s="118"/>
      <c r="K562" s="118"/>
      <c r="L562" s="118"/>
      <c r="M562" s="118"/>
      <c r="N562" s="118"/>
    </row>
    <row r="563" spans="2:14">
      <c r="B563" s="117"/>
      <c r="C563" s="117"/>
      <c r="D563" s="117"/>
      <c r="E563" s="117"/>
      <c r="F563" s="117"/>
      <c r="G563" s="117"/>
      <c r="H563" s="118"/>
      <c r="I563" s="118"/>
      <c r="J563" s="118"/>
      <c r="K563" s="118"/>
      <c r="L563" s="118"/>
      <c r="M563" s="118"/>
      <c r="N563" s="118"/>
    </row>
    <row r="564" spans="2:14">
      <c r="B564" s="117"/>
      <c r="C564" s="117"/>
      <c r="D564" s="117"/>
      <c r="E564" s="117"/>
      <c r="F564" s="117"/>
      <c r="G564" s="117"/>
      <c r="H564" s="118"/>
      <c r="I564" s="118"/>
      <c r="J564" s="118"/>
      <c r="K564" s="118"/>
      <c r="L564" s="118"/>
      <c r="M564" s="118"/>
      <c r="N564" s="118"/>
    </row>
    <row r="565" spans="2:14">
      <c r="B565" s="117"/>
      <c r="C565" s="117"/>
      <c r="D565" s="117"/>
      <c r="E565" s="117"/>
      <c r="F565" s="117"/>
      <c r="G565" s="117"/>
      <c r="H565" s="118"/>
      <c r="I565" s="118"/>
      <c r="J565" s="118"/>
      <c r="K565" s="118"/>
      <c r="L565" s="118"/>
      <c r="M565" s="118"/>
      <c r="N565" s="118"/>
    </row>
    <row r="566" spans="2:14">
      <c r="B566" s="117"/>
      <c r="C566" s="117"/>
      <c r="D566" s="117"/>
      <c r="E566" s="117"/>
      <c r="F566" s="117"/>
      <c r="G566" s="117"/>
      <c r="H566" s="118"/>
      <c r="I566" s="118"/>
      <c r="J566" s="118"/>
      <c r="K566" s="118"/>
      <c r="L566" s="118"/>
      <c r="M566" s="118"/>
      <c r="N566" s="118"/>
    </row>
    <row r="567" spans="2:14">
      <c r="B567" s="117"/>
      <c r="C567" s="117"/>
      <c r="D567" s="117"/>
      <c r="E567" s="117"/>
      <c r="F567" s="117"/>
      <c r="G567" s="117"/>
      <c r="H567" s="118"/>
      <c r="I567" s="118"/>
      <c r="J567" s="118"/>
      <c r="K567" s="118"/>
      <c r="L567" s="118"/>
      <c r="M567" s="118"/>
      <c r="N567" s="118"/>
    </row>
    <row r="568" spans="2:14">
      <c r="B568" s="117"/>
      <c r="C568" s="117"/>
      <c r="D568" s="117"/>
      <c r="E568" s="117"/>
      <c r="F568" s="117"/>
      <c r="G568" s="117"/>
      <c r="H568" s="118"/>
      <c r="I568" s="118"/>
      <c r="J568" s="118"/>
      <c r="K568" s="118"/>
      <c r="L568" s="118"/>
      <c r="M568" s="118"/>
      <c r="N568" s="118"/>
    </row>
    <row r="569" spans="2:14">
      <c r="B569" s="117"/>
      <c r="C569" s="117"/>
      <c r="D569" s="117"/>
      <c r="E569" s="117"/>
      <c r="F569" s="117"/>
      <c r="G569" s="117"/>
      <c r="H569" s="118"/>
      <c r="I569" s="118"/>
      <c r="J569" s="118"/>
      <c r="K569" s="118"/>
      <c r="L569" s="118"/>
      <c r="M569" s="118"/>
      <c r="N569" s="118"/>
    </row>
    <row r="570" spans="2:14">
      <c r="B570" s="117"/>
      <c r="C570" s="117"/>
      <c r="D570" s="117"/>
      <c r="E570" s="117"/>
      <c r="F570" s="117"/>
      <c r="G570" s="117"/>
      <c r="H570" s="118"/>
      <c r="I570" s="118"/>
      <c r="J570" s="118"/>
      <c r="K570" s="118"/>
      <c r="L570" s="118"/>
      <c r="M570" s="118"/>
      <c r="N570" s="118"/>
    </row>
    <row r="571" spans="2:14">
      <c r="B571" s="117"/>
      <c r="C571" s="117"/>
      <c r="D571" s="117"/>
      <c r="E571" s="117"/>
      <c r="F571" s="117"/>
      <c r="G571" s="117"/>
      <c r="H571" s="118"/>
      <c r="I571" s="118"/>
      <c r="J571" s="118"/>
      <c r="K571" s="118"/>
      <c r="L571" s="118"/>
      <c r="M571" s="118"/>
      <c r="N571" s="118"/>
    </row>
    <row r="572" spans="2:14">
      <c r="B572" s="117"/>
      <c r="C572" s="117"/>
      <c r="D572" s="117"/>
      <c r="E572" s="117"/>
      <c r="F572" s="117"/>
      <c r="G572" s="117"/>
      <c r="H572" s="118"/>
      <c r="I572" s="118"/>
      <c r="J572" s="118"/>
      <c r="K572" s="118"/>
      <c r="L572" s="118"/>
      <c r="M572" s="118"/>
      <c r="N572" s="118"/>
    </row>
    <row r="573" spans="2:14">
      <c r="B573" s="117"/>
      <c r="C573" s="117"/>
      <c r="D573" s="117"/>
      <c r="E573" s="117"/>
      <c r="F573" s="117"/>
      <c r="G573" s="117"/>
      <c r="H573" s="118"/>
      <c r="I573" s="118"/>
      <c r="J573" s="118"/>
      <c r="K573" s="118"/>
      <c r="L573" s="118"/>
      <c r="M573" s="118"/>
      <c r="N573" s="118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3 B9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60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141</v>
      </c>
      <c r="C1" s="67" t="s" vm="1">
        <v>223</v>
      </c>
    </row>
    <row r="2" spans="2:15">
      <c r="B2" s="46" t="s">
        <v>140</v>
      </c>
      <c r="C2" s="67" t="s">
        <v>224</v>
      </c>
    </row>
    <row r="3" spans="2:15">
      <c r="B3" s="46" t="s">
        <v>142</v>
      </c>
      <c r="C3" s="67" t="s">
        <v>225</v>
      </c>
    </row>
    <row r="4" spans="2:15">
      <c r="B4" s="46" t="s">
        <v>143</v>
      </c>
      <c r="C4" s="67">
        <v>9454</v>
      </c>
    </row>
    <row r="6" spans="2:15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98</v>
      </c>
      <c r="J8" s="29" t="s">
        <v>199</v>
      </c>
      <c r="K8" s="29" t="s">
        <v>198</v>
      </c>
      <c r="L8" s="29" t="s">
        <v>61</v>
      </c>
      <c r="M8" s="29" t="s">
        <v>58</v>
      </c>
      <c r="N8" s="29" t="s">
        <v>144</v>
      </c>
      <c r="O8" s="19" t="s">
        <v>146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206</v>
      </c>
      <c r="K9" s="31"/>
      <c r="L9" s="31" t="s">
        <v>202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3969.5120160990004</v>
      </c>
      <c r="M11" s="69"/>
      <c r="N11" s="78">
        <f>L11/$L$11</f>
        <v>1</v>
      </c>
      <c r="O11" s="78">
        <f>L11/'סכום נכסי הקרן'!$C$42</f>
        <v>5.4001765658535095E-2</v>
      </c>
    </row>
    <row r="12" spans="2:15" s="4" customFormat="1" ht="18" customHeight="1">
      <c r="B12" s="70" t="s">
        <v>192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3969.5120160990004</v>
      </c>
      <c r="M12" s="71"/>
      <c r="N12" s="81">
        <f t="shared" ref="N12:N31" si="0">L12/$L$11</f>
        <v>1</v>
      </c>
      <c r="O12" s="81">
        <f>L12/'סכום נכסי הקרן'!$C$42</f>
        <v>5.4001765658535095E-2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3043.572210929</v>
      </c>
      <c r="M13" s="71"/>
      <c r="N13" s="81">
        <f t="shared" si="0"/>
        <v>0.76673711997477245</v>
      </c>
      <c r="O13" s="81">
        <f>L13/'סכום נכסי הקרן'!$C$42</f>
        <v>4.1405158274577768E-2</v>
      </c>
    </row>
    <row r="14" spans="2:15">
      <c r="B14" s="76" t="s">
        <v>1850</v>
      </c>
      <c r="C14" s="73" t="s">
        <v>1851</v>
      </c>
      <c r="D14" s="86" t="s">
        <v>28</v>
      </c>
      <c r="E14" s="73"/>
      <c r="F14" s="86" t="s">
        <v>1731</v>
      </c>
      <c r="G14" s="73" t="s">
        <v>1852</v>
      </c>
      <c r="H14" s="73" t="s">
        <v>871</v>
      </c>
      <c r="I14" s="86" t="s">
        <v>130</v>
      </c>
      <c r="J14" s="83">
        <v>43.190820000000009</v>
      </c>
      <c r="K14" s="85">
        <v>113834</v>
      </c>
      <c r="L14" s="83">
        <v>216.86067708600004</v>
      </c>
      <c r="M14" s="84">
        <v>7.5037263439370626E-5</v>
      </c>
      <c r="N14" s="84">
        <f t="shared" si="0"/>
        <v>5.4631570884906347E-2</v>
      </c>
      <c r="O14" s="84">
        <f>L14/'סכום נכסי הקרן'!$C$42</f>
        <v>2.9502012884843609E-3</v>
      </c>
    </row>
    <row r="15" spans="2:15">
      <c r="B15" s="76" t="s">
        <v>1853</v>
      </c>
      <c r="C15" s="73" t="s">
        <v>1854</v>
      </c>
      <c r="D15" s="86" t="s">
        <v>28</v>
      </c>
      <c r="E15" s="73"/>
      <c r="F15" s="86" t="s">
        <v>1731</v>
      </c>
      <c r="G15" s="73" t="s">
        <v>1040</v>
      </c>
      <c r="H15" s="73" t="s">
        <v>871</v>
      </c>
      <c r="I15" s="86" t="s">
        <v>127</v>
      </c>
      <c r="J15" s="83">
        <v>2.4754640000000006</v>
      </c>
      <c r="K15" s="85">
        <v>1055286</v>
      </c>
      <c r="L15" s="83">
        <v>89.889991410000007</v>
      </c>
      <c r="M15" s="84">
        <v>1.7303111923051969E-5</v>
      </c>
      <c r="N15" s="84">
        <f t="shared" si="0"/>
        <v>2.2645098703678576E-2</v>
      </c>
      <c r="O15" s="84">
        <f>L15/'סכום נכסי הקרן'!$C$42</f>
        <v>1.2228753135104472E-3</v>
      </c>
    </row>
    <row r="16" spans="2:15">
      <c r="B16" s="76" t="s">
        <v>1855</v>
      </c>
      <c r="C16" s="73" t="s">
        <v>1856</v>
      </c>
      <c r="D16" s="86" t="s">
        <v>28</v>
      </c>
      <c r="E16" s="73"/>
      <c r="F16" s="86" t="s">
        <v>1731</v>
      </c>
      <c r="G16" s="73" t="s">
        <v>1040</v>
      </c>
      <c r="H16" s="73" t="s">
        <v>871</v>
      </c>
      <c r="I16" s="86" t="s">
        <v>129</v>
      </c>
      <c r="J16" s="83">
        <v>31.308817000000005</v>
      </c>
      <c r="K16" s="85">
        <v>94450</v>
      </c>
      <c r="L16" s="83">
        <v>119.04764783200002</v>
      </c>
      <c r="M16" s="84">
        <v>9.9411935407267392E-5</v>
      </c>
      <c r="N16" s="84">
        <f t="shared" si="0"/>
        <v>2.9990499423904741E-2</v>
      </c>
      <c r="O16" s="84">
        <f>L16/'סכום נכסי הקרן'!$C$42</f>
        <v>1.6195399218721356E-3</v>
      </c>
    </row>
    <row r="17" spans="2:15">
      <c r="B17" s="76" t="s">
        <v>1857</v>
      </c>
      <c r="C17" s="73" t="s">
        <v>1858</v>
      </c>
      <c r="D17" s="86" t="s">
        <v>28</v>
      </c>
      <c r="E17" s="73"/>
      <c r="F17" s="86" t="s">
        <v>1731</v>
      </c>
      <c r="G17" s="73" t="s">
        <v>1071</v>
      </c>
      <c r="H17" s="73" t="s">
        <v>871</v>
      </c>
      <c r="I17" s="86" t="s">
        <v>129</v>
      </c>
      <c r="J17" s="83">
        <v>27.197517000000008</v>
      </c>
      <c r="K17" s="85">
        <v>193336</v>
      </c>
      <c r="L17" s="83">
        <v>211.68700008400006</v>
      </c>
      <c r="M17" s="84">
        <v>8.6037909882965768E-5</v>
      </c>
      <c r="N17" s="84">
        <f t="shared" si="0"/>
        <v>5.3328217479999822E-2</v>
      </c>
      <c r="O17" s="84">
        <f>L17/'סכום נכסי הקרן'!$C$42</f>
        <v>2.8798179033423452E-3</v>
      </c>
    </row>
    <row r="18" spans="2:15">
      <c r="B18" s="76" t="s">
        <v>1859</v>
      </c>
      <c r="C18" s="73" t="s">
        <v>1860</v>
      </c>
      <c r="D18" s="86" t="s">
        <v>28</v>
      </c>
      <c r="E18" s="73"/>
      <c r="F18" s="86" t="s">
        <v>1731</v>
      </c>
      <c r="G18" s="73" t="s">
        <v>1071</v>
      </c>
      <c r="H18" s="73" t="s">
        <v>871</v>
      </c>
      <c r="I18" s="86" t="s">
        <v>129</v>
      </c>
      <c r="J18" s="83">
        <v>4.8161750000000012</v>
      </c>
      <c r="K18" s="85">
        <v>193181</v>
      </c>
      <c r="L18" s="83">
        <v>37.455781404000007</v>
      </c>
      <c r="M18" s="84">
        <v>1.522350046887453E-5</v>
      </c>
      <c r="N18" s="84">
        <f t="shared" si="0"/>
        <v>9.435865479709345E-3</v>
      </c>
      <c r="O18" s="84">
        <f>L18/'סכום נכסי הקרן'!$C$42</f>
        <v>5.0955339642072485E-4</v>
      </c>
    </row>
    <row r="19" spans="2:15">
      <c r="B19" s="76" t="s">
        <v>1861</v>
      </c>
      <c r="C19" s="73" t="s">
        <v>1862</v>
      </c>
      <c r="D19" s="86" t="s">
        <v>28</v>
      </c>
      <c r="E19" s="73"/>
      <c r="F19" s="86" t="s">
        <v>1731</v>
      </c>
      <c r="G19" s="73" t="s">
        <v>1071</v>
      </c>
      <c r="H19" s="73" t="s">
        <v>871</v>
      </c>
      <c r="I19" s="86" t="s">
        <v>129</v>
      </c>
      <c r="J19" s="83">
        <v>3.5585740000000006</v>
      </c>
      <c r="K19" s="85">
        <v>193181</v>
      </c>
      <c r="L19" s="83">
        <v>27.675313916000004</v>
      </c>
      <c r="M19" s="84">
        <v>1.1248334398157354E-5</v>
      </c>
      <c r="N19" s="84">
        <f t="shared" si="0"/>
        <v>6.9719687971111499E-3</v>
      </c>
      <c r="O19" s="84">
        <f>L19/'סכום נכסי הקרן'!$C$42</f>
        <v>3.7649862516021511E-4</v>
      </c>
    </row>
    <row r="20" spans="2:15">
      <c r="B20" s="76" t="s">
        <v>1863</v>
      </c>
      <c r="C20" s="73" t="s">
        <v>1864</v>
      </c>
      <c r="D20" s="86" t="s">
        <v>28</v>
      </c>
      <c r="E20" s="73"/>
      <c r="F20" s="86" t="s">
        <v>1731</v>
      </c>
      <c r="G20" s="73" t="s">
        <v>880</v>
      </c>
      <c r="H20" s="73" t="s">
        <v>871</v>
      </c>
      <c r="I20" s="86" t="s">
        <v>127</v>
      </c>
      <c r="J20" s="83">
        <v>2679.5255330000005</v>
      </c>
      <c r="K20" s="85">
        <v>1422</v>
      </c>
      <c r="L20" s="83">
        <v>131.11191743800003</v>
      </c>
      <c r="M20" s="84">
        <v>1.0113349438369592E-5</v>
      </c>
      <c r="N20" s="84">
        <f t="shared" si="0"/>
        <v>3.3029731842668407E-2</v>
      </c>
      <c r="O20" s="84">
        <f>L20/'סכום נכסי הקרן'!$C$42</f>
        <v>1.7836638387320339E-3</v>
      </c>
    </row>
    <row r="21" spans="2:15">
      <c r="B21" s="76" t="s">
        <v>1865</v>
      </c>
      <c r="C21" s="73" t="s">
        <v>1866</v>
      </c>
      <c r="D21" s="86" t="s">
        <v>28</v>
      </c>
      <c r="E21" s="73"/>
      <c r="F21" s="86" t="s">
        <v>1731</v>
      </c>
      <c r="G21" s="73" t="s">
        <v>880</v>
      </c>
      <c r="H21" s="73" t="s">
        <v>871</v>
      </c>
      <c r="I21" s="86" t="s">
        <v>127</v>
      </c>
      <c r="J21" s="83">
        <v>23.37762</v>
      </c>
      <c r="K21" s="85">
        <v>196702.1</v>
      </c>
      <c r="L21" s="83">
        <v>158.23186957700003</v>
      </c>
      <c r="M21" s="84">
        <v>8.6847948204461892E-5</v>
      </c>
      <c r="N21" s="84">
        <f t="shared" si="0"/>
        <v>3.9861793826360771E-2</v>
      </c>
      <c r="O21" s="84">
        <f>L21/'סכום נכסי הקרן'!$C$42</f>
        <v>2.1526072489399749E-3</v>
      </c>
    </row>
    <row r="22" spans="2:15">
      <c r="B22" s="76" t="s">
        <v>1867</v>
      </c>
      <c r="C22" s="73" t="s">
        <v>1868</v>
      </c>
      <c r="D22" s="86" t="s">
        <v>28</v>
      </c>
      <c r="E22" s="73"/>
      <c r="F22" s="86" t="s">
        <v>1731</v>
      </c>
      <c r="G22" s="73" t="s">
        <v>1869</v>
      </c>
      <c r="H22" s="73" t="s">
        <v>871</v>
      </c>
      <c r="I22" s="86" t="s">
        <v>127</v>
      </c>
      <c r="J22" s="83">
        <v>1200.7663280000002</v>
      </c>
      <c r="K22" s="85">
        <v>1722</v>
      </c>
      <c r="L22" s="83">
        <v>71.150232086999992</v>
      </c>
      <c r="M22" s="84">
        <v>2.1240410436465227E-5</v>
      </c>
      <c r="N22" s="84">
        <f t="shared" si="0"/>
        <v>1.7924176019228227E-2</v>
      </c>
      <c r="O22" s="84">
        <f>L22/'סכום נכסי הקרן'!$C$42</f>
        <v>9.6793715301269701E-4</v>
      </c>
    </row>
    <row r="23" spans="2:15">
      <c r="B23" s="76" t="s">
        <v>1870</v>
      </c>
      <c r="C23" s="73" t="s">
        <v>1871</v>
      </c>
      <c r="D23" s="86" t="s">
        <v>28</v>
      </c>
      <c r="E23" s="73"/>
      <c r="F23" s="86" t="s">
        <v>1731</v>
      </c>
      <c r="G23" s="73" t="s">
        <v>1869</v>
      </c>
      <c r="H23" s="73" t="s">
        <v>871</v>
      </c>
      <c r="I23" s="86" t="s">
        <v>127</v>
      </c>
      <c r="J23" s="83">
        <v>84.45422600000002</v>
      </c>
      <c r="K23" s="85">
        <v>134636</v>
      </c>
      <c r="L23" s="83">
        <v>391.26161918000003</v>
      </c>
      <c r="M23" s="84">
        <v>2.132456678385238E-5</v>
      </c>
      <c r="N23" s="84">
        <f t="shared" si="0"/>
        <v>9.8566679630436943E-2</v>
      </c>
      <c r="O23" s="84">
        <f>L23/'סכום נכסי הקרן'!$C$42</f>
        <v>5.3227747351427598E-3</v>
      </c>
    </row>
    <row r="24" spans="2:15">
      <c r="B24" s="76" t="s">
        <v>1872</v>
      </c>
      <c r="C24" s="73" t="s">
        <v>1873</v>
      </c>
      <c r="D24" s="86" t="s">
        <v>28</v>
      </c>
      <c r="E24" s="73"/>
      <c r="F24" s="86" t="s">
        <v>1731</v>
      </c>
      <c r="G24" s="73" t="s">
        <v>1869</v>
      </c>
      <c r="H24" s="73" t="s">
        <v>871</v>
      </c>
      <c r="I24" s="86" t="s">
        <v>127</v>
      </c>
      <c r="J24" s="83">
        <v>357.73651600000005</v>
      </c>
      <c r="K24" s="85">
        <v>13013.85</v>
      </c>
      <c r="L24" s="83">
        <v>160.19676596000002</v>
      </c>
      <c r="M24" s="84">
        <v>5.077071520258369E-5</v>
      </c>
      <c r="N24" s="84">
        <f t="shared" si="0"/>
        <v>4.035679078695216E-2</v>
      </c>
      <c r="O24" s="84">
        <f>L24/'סכום נכסי הקרן'!$C$42</f>
        <v>2.1793379588075181E-3</v>
      </c>
    </row>
    <row r="25" spans="2:15">
      <c r="B25" s="76" t="s">
        <v>1874</v>
      </c>
      <c r="C25" s="73" t="s">
        <v>1875</v>
      </c>
      <c r="D25" s="86" t="s">
        <v>28</v>
      </c>
      <c r="E25" s="73"/>
      <c r="F25" s="86" t="s">
        <v>1731</v>
      </c>
      <c r="G25" s="73" t="s">
        <v>1869</v>
      </c>
      <c r="H25" s="73" t="s">
        <v>871</v>
      </c>
      <c r="I25" s="86" t="s">
        <v>127</v>
      </c>
      <c r="J25" s="83">
        <v>2.7607840000000006</v>
      </c>
      <c r="K25" s="85">
        <v>1160484</v>
      </c>
      <c r="L25" s="83">
        <v>110.24434081200002</v>
      </c>
      <c r="M25" s="84">
        <v>1.8484263908866177E-5</v>
      </c>
      <c r="N25" s="84">
        <f t="shared" si="0"/>
        <v>2.7772769137588246E-2</v>
      </c>
      <c r="O25" s="84">
        <f>L25/'סכום נכסי הקרן'!$C$42</f>
        <v>1.4997785706566363E-3</v>
      </c>
    </row>
    <row r="26" spans="2:15">
      <c r="B26" s="76" t="s">
        <v>1876</v>
      </c>
      <c r="C26" s="73" t="s">
        <v>1877</v>
      </c>
      <c r="D26" s="86" t="s">
        <v>28</v>
      </c>
      <c r="E26" s="73"/>
      <c r="F26" s="86" t="s">
        <v>1731</v>
      </c>
      <c r="G26" s="73" t="s">
        <v>1869</v>
      </c>
      <c r="H26" s="73" t="s">
        <v>871</v>
      </c>
      <c r="I26" s="86" t="s">
        <v>127</v>
      </c>
      <c r="J26" s="83">
        <v>53.832773000000003</v>
      </c>
      <c r="K26" s="85">
        <v>95161.72</v>
      </c>
      <c r="L26" s="83">
        <v>176.27620608100003</v>
      </c>
      <c r="M26" s="84">
        <v>6.2577993154438267E-5</v>
      </c>
      <c r="N26" s="84">
        <f t="shared" si="0"/>
        <v>4.4407525500888584E-2</v>
      </c>
      <c r="O26" s="84">
        <f>L26/'סכום נכסי הקרן'!$C$42</f>
        <v>2.3980847855744067E-3</v>
      </c>
    </row>
    <row r="27" spans="2:15">
      <c r="B27" s="76" t="s">
        <v>1878</v>
      </c>
      <c r="C27" s="73" t="s">
        <v>1879</v>
      </c>
      <c r="D27" s="86" t="s">
        <v>28</v>
      </c>
      <c r="E27" s="73"/>
      <c r="F27" s="86" t="s">
        <v>1731</v>
      </c>
      <c r="G27" s="73" t="s">
        <v>1869</v>
      </c>
      <c r="H27" s="73" t="s">
        <v>871</v>
      </c>
      <c r="I27" s="86" t="s">
        <v>127</v>
      </c>
      <c r="J27" s="83">
        <v>150.82144200000002</v>
      </c>
      <c r="K27" s="85">
        <v>31457.99</v>
      </c>
      <c r="L27" s="83">
        <v>163.25960124000002</v>
      </c>
      <c r="M27" s="84">
        <v>1.6485050877992532E-5</v>
      </c>
      <c r="N27" s="84">
        <f t="shared" si="0"/>
        <v>4.1128380661873347E-2</v>
      </c>
      <c r="O27" s="84">
        <f>L27/'סכום נכסי הקרן'!$C$42</f>
        <v>2.2210051744175111E-3</v>
      </c>
    </row>
    <row r="28" spans="2:15">
      <c r="B28" s="76" t="s">
        <v>1880</v>
      </c>
      <c r="C28" s="73" t="s">
        <v>1881</v>
      </c>
      <c r="D28" s="86" t="s">
        <v>28</v>
      </c>
      <c r="E28" s="73"/>
      <c r="F28" s="86" t="s">
        <v>1731</v>
      </c>
      <c r="G28" s="73" t="s">
        <v>1869</v>
      </c>
      <c r="H28" s="73" t="s">
        <v>871</v>
      </c>
      <c r="I28" s="86" t="s">
        <v>129</v>
      </c>
      <c r="J28" s="83">
        <v>283.08997000000005</v>
      </c>
      <c r="K28" s="85">
        <v>9276</v>
      </c>
      <c r="L28" s="83">
        <v>105.71519636800002</v>
      </c>
      <c r="M28" s="84">
        <v>8.2296846124154576E-6</v>
      </c>
      <c r="N28" s="84">
        <f t="shared" si="0"/>
        <v>2.6631786461221149E-2</v>
      </c>
      <c r="O28" s="84">
        <f>L28/'סכום נכסי הקרן'!$C$42</f>
        <v>1.438163491547012E-3</v>
      </c>
    </row>
    <row r="29" spans="2:15">
      <c r="B29" s="76" t="s">
        <v>1882</v>
      </c>
      <c r="C29" s="73" t="s">
        <v>1883</v>
      </c>
      <c r="D29" s="86" t="s">
        <v>28</v>
      </c>
      <c r="E29" s="73"/>
      <c r="F29" s="86" t="s">
        <v>1731</v>
      </c>
      <c r="G29" s="73" t="s">
        <v>1884</v>
      </c>
      <c r="H29" s="73" t="s">
        <v>871</v>
      </c>
      <c r="I29" s="86" t="s">
        <v>129</v>
      </c>
      <c r="J29" s="83">
        <v>182.67630600000004</v>
      </c>
      <c r="K29" s="85">
        <v>14978</v>
      </c>
      <c r="L29" s="83">
        <v>110.15094919100002</v>
      </c>
      <c r="M29" s="84">
        <v>7.1898204569062116E-6</v>
      </c>
      <c r="N29" s="84">
        <f t="shared" si="0"/>
        <v>2.7749241907888165E-2</v>
      </c>
      <c r="O29" s="84">
        <f>L29/'סכום נכסי הקרן'!$C$42</f>
        <v>1.4985080587117778E-3</v>
      </c>
    </row>
    <row r="30" spans="2:15">
      <c r="B30" s="76" t="s">
        <v>1885</v>
      </c>
      <c r="C30" s="73" t="s">
        <v>1886</v>
      </c>
      <c r="D30" s="86" t="s">
        <v>28</v>
      </c>
      <c r="E30" s="73"/>
      <c r="F30" s="86" t="s">
        <v>1731</v>
      </c>
      <c r="G30" s="73" t="s">
        <v>641</v>
      </c>
      <c r="H30" s="73"/>
      <c r="I30" s="86" t="s">
        <v>130</v>
      </c>
      <c r="J30" s="83">
        <v>622.80393700000013</v>
      </c>
      <c r="K30" s="85">
        <v>14133.52</v>
      </c>
      <c r="L30" s="83">
        <v>388.25678380100004</v>
      </c>
      <c r="M30" s="84">
        <v>3.124746856072675E-4</v>
      </c>
      <c r="N30" s="84">
        <f t="shared" si="0"/>
        <v>9.7809701098362123E-2</v>
      </c>
      <c r="O30" s="84">
        <f>L30/'סכום נכסי הקרן'!$C$42</f>
        <v>5.2818965578451133E-3</v>
      </c>
    </row>
    <row r="31" spans="2:15">
      <c r="B31" s="76" t="s">
        <v>1887</v>
      </c>
      <c r="C31" s="73" t="s">
        <v>1888</v>
      </c>
      <c r="D31" s="86" t="s">
        <v>28</v>
      </c>
      <c r="E31" s="73"/>
      <c r="F31" s="86" t="s">
        <v>1731</v>
      </c>
      <c r="G31" s="73" t="s">
        <v>641</v>
      </c>
      <c r="H31" s="73"/>
      <c r="I31" s="86" t="s">
        <v>127</v>
      </c>
      <c r="J31" s="83">
        <v>774.04744300000016</v>
      </c>
      <c r="K31" s="85">
        <v>14083</v>
      </c>
      <c r="L31" s="83">
        <v>375.10031746200002</v>
      </c>
      <c r="M31" s="84">
        <v>3.3012493206552146E-5</v>
      </c>
      <c r="N31" s="84">
        <f t="shared" si="0"/>
        <v>9.4495322331994411E-2</v>
      </c>
      <c r="O31" s="84">
        <f>L31/'סכום נכסי הקרן'!$C$42</f>
        <v>5.1029142524001E-3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15">
      <c r="B33" s="89" t="s">
        <v>30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925.93980517000023</v>
      </c>
      <c r="M33" s="71"/>
      <c r="N33" s="81">
        <f t="shared" ref="N33:N40" si="1">L33/$L$11</f>
        <v>0.23326288002522755</v>
      </c>
      <c r="O33" s="81">
        <f>L33/'סכום נכסי הקרן'!$C$42</f>
        <v>1.2596607383957324E-2</v>
      </c>
    </row>
    <row r="34" spans="2:15">
      <c r="B34" s="76" t="s">
        <v>1889</v>
      </c>
      <c r="C34" s="73" t="s">
        <v>1890</v>
      </c>
      <c r="D34" s="86" t="s">
        <v>28</v>
      </c>
      <c r="E34" s="73"/>
      <c r="F34" s="86" t="s">
        <v>1707</v>
      </c>
      <c r="G34" s="73" t="s">
        <v>641</v>
      </c>
      <c r="H34" s="73"/>
      <c r="I34" s="86" t="s">
        <v>127</v>
      </c>
      <c r="J34" s="83">
        <v>14.764388000000002</v>
      </c>
      <c r="K34" s="85">
        <v>73753</v>
      </c>
      <c r="L34" s="83">
        <v>37.46966522200001</v>
      </c>
      <c r="M34" s="84">
        <v>8.2591952724439412E-6</v>
      </c>
      <c r="N34" s="84">
        <f t="shared" si="1"/>
        <v>9.4393630930038001E-3</v>
      </c>
      <c r="O34" s="84">
        <f>L34/'סכום נכסי הקרן'!$C$42</f>
        <v>5.0974227371421621E-4</v>
      </c>
    </row>
    <row r="35" spans="2:15">
      <c r="B35" s="76" t="s">
        <v>1891</v>
      </c>
      <c r="C35" s="73" t="s">
        <v>1892</v>
      </c>
      <c r="D35" s="86" t="s">
        <v>119</v>
      </c>
      <c r="E35" s="73"/>
      <c r="F35" s="86" t="s">
        <v>1707</v>
      </c>
      <c r="G35" s="73" t="s">
        <v>641</v>
      </c>
      <c r="H35" s="73"/>
      <c r="I35" s="86" t="s">
        <v>129</v>
      </c>
      <c r="J35" s="83">
        <v>283.30073600000009</v>
      </c>
      <c r="K35" s="85">
        <v>3114</v>
      </c>
      <c r="L35" s="83">
        <v>35.515546870000009</v>
      </c>
      <c r="M35" s="84">
        <v>2.2269844011869386E-6</v>
      </c>
      <c r="N35" s="84">
        <f t="shared" si="1"/>
        <v>8.9470813354288747E-3</v>
      </c>
      <c r="O35" s="84">
        <f>L35/'סכום נכסי הקרן'!$C$42</f>
        <v>4.8315818960368326E-4</v>
      </c>
    </row>
    <row r="36" spans="2:15">
      <c r="B36" s="76" t="s">
        <v>1893</v>
      </c>
      <c r="C36" s="73" t="s">
        <v>1894</v>
      </c>
      <c r="D36" s="86" t="s">
        <v>119</v>
      </c>
      <c r="E36" s="73"/>
      <c r="F36" s="86" t="s">
        <v>1707</v>
      </c>
      <c r="G36" s="73" t="s">
        <v>641</v>
      </c>
      <c r="H36" s="73"/>
      <c r="I36" s="86" t="s">
        <v>136</v>
      </c>
      <c r="J36" s="83">
        <v>1254.1435200000003</v>
      </c>
      <c r="K36" s="85">
        <f>167300/100</f>
        <v>1673</v>
      </c>
      <c r="L36" s="83">
        <v>68.287434918000017</v>
      </c>
      <c r="M36" s="84">
        <v>5.4409190119961644E-6</v>
      </c>
      <c r="N36" s="84">
        <f t="shared" si="1"/>
        <v>1.7202979772085143E-2</v>
      </c>
      <c r="O36" s="84">
        <f>L36/'סכום נכסי הקרן'!$C$42</f>
        <v>9.289912822806613E-4</v>
      </c>
    </row>
    <row r="37" spans="2:15">
      <c r="B37" s="76" t="s">
        <v>1895</v>
      </c>
      <c r="C37" s="73" t="s">
        <v>1896</v>
      </c>
      <c r="D37" s="86" t="s">
        <v>119</v>
      </c>
      <c r="E37" s="73"/>
      <c r="F37" s="86" t="s">
        <v>1707</v>
      </c>
      <c r="G37" s="73" t="s">
        <v>641</v>
      </c>
      <c r="H37" s="73"/>
      <c r="I37" s="86" t="s">
        <v>127</v>
      </c>
      <c r="J37" s="83">
        <v>5502.8752540000014</v>
      </c>
      <c r="K37" s="85">
        <v>1536.7</v>
      </c>
      <c r="L37" s="83">
        <v>290.98019571900005</v>
      </c>
      <c r="M37" s="84">
        <v>7.29321250999775E-6</v>
      </c>
      <c r="N37" s="84">
        <f t="shared" si="1"/>
        <v>7.330376996942764E-2</v>
      </c>
      <c r="O37" s="84">
        <f>L37/'סכום נכסי הקרן'!$C$42</f>
        <v>3.9585330077761931E-3</v>
      </c>
    </row>
    <row r="38" spans="2:15">
      <c r="B38" s="76" t="s">
        <v>1897</v>
      </c>
      <c r="C38" s="73" t="s">
        <v>1898</v>
      </c>
      <c r="D38" s="86" t="s">
        <v>28</v>
      </c>
      <c r="E38" s="73"/>
      <c r="F38" s="86" t="s">
        <v>1707</v>
      </c>
      <c r="G38" s="73" t="s">
        <v>641</v>
      </c>
      <c r="H38" s="73"/>
      <c r="I38" s="86" t="s">
        <v>127</v>
      </c>
      <c r="J38" s="83">
        <v>162.57416000000003</v>
      </c>
      <c r="K38" s="85">
        <v>6417</v>
      </c>
      <c r="L38" s="83">
        <v>35.897832818000012</v>
      </c>
      <c r="M38" s="84">
        <v>7.5858972706735455E-6</v>
      </c>
      <c r="N38" s="84">
        <f t="shared" si="1"/>
        <v>9.0433868627706679E-3</v>
      </c>
      <c r="O38" s="84">
        <f>L38/'סכום נכסי הקרן'!$C$42</f>
        <v>4.8835885812281645E-4</v>
      </c>
    </row>
    <row r="39" spans="2:15">
      <c r="B39" s="76" t="s">
        <v>1899</v>
      </c>
      <c r="C39" s="73" t="s">
        <v>1900</v>
      </c>
      <c r="D39" s="86" t="s">
        <v>28</v>
      </c>
      <c r="E39" s="73"/>
      <c r="F39" s="86" t="s">
        <v>1707</v>
      </c>
      <c r="G39" s="73" t="s">
        <v>641</v>
      </c>
      <c r="H39" s="73"/>
      <c r="I39" s="86" t="s">
        <v>136</v>
      </c>
      <c r="J39" s="83">
        <v>142.85680800000003</v>
      </c>
      <c r="K39" s="85">
        <f>1264978/100</f>
        <v>12649.78</v>
      </c>
      <c r="L39" s="83">
        <v>58.81411064600001</v>
      </c>
      <c r="M39" s="84">
        <v>3.8676386844533051E-5</v>
      </c>
      <c r="N39" s="84">
        <f t="shared" si="1"/>
        <v>1.4816458649695437E-2</v>
      </c>
      <c r="O39" s="84">
        <f>L39/'סכום נכסי הקרן'!$C$42</f>
        <v>8.0011492789022829E-4</v>
      </c>
    </row>
    <row r="40" spans="2:15">
      <c r="B40" s="76" t="s">
        <v>1901</v>
      </c>
      <c r="C40" s="73" t="s">
        <v>1902</v>
      </c>
      <c r="D40" s="86" t="s">
        <v>119</v>
      </c>
      <c r="E40" s="73"/>
      <c r="F40" s="86" t="s">
        <v>1707</v>
      </c>
      <c r="G40" s="73" t="s">
        <v>641</v>
      </c>
      <c r="H40" s="73"/>
      <c r="I40" s="86" t="s">
        <v>127</v>
      </c>
      <c r="J40" s="83">
        <v>920.67856700000038</v>
      </c>
      <c r="K40" s="85">
        <v>12593.69</v>
      </c>
      <c r="L40" s="83">
        <v>398.97501897700005</v>
      </c>
      <c r="M40" s="84">
        <v>1.1215900965767446E-5</v>
      </c>
      <c r="N40" s="84">
        <f t="shared" si="1"/>
        <v>0.10050984034281596</v>
      </c>
      <c r="O40" s="84">
        <f>L40/'סכום נכסי הקרן'!$C$42</f>
        <v>5.4277088445695244E-3</v>
      </c>
    </row>
    <row r="41" spans="2:15">
      <c r="B41" s="127" t="s">
        <v>205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</row>
    <row r="42" spans="2:15"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</row>
    <row r="43" spans="2:15"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</row>
    <row r="44" spans="2:15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2:15">
      <c r="B45" s="119" t="s">
        <v>214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2:15">
      <c r="B46" s="119" t="s">
        <v>107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2:15">
      <c r="B47" s="119" t="s">
        <v>197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2:15">
      <c r="B48" s="119" t="s">
        <v>205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2:15"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2:15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2:15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2:15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2:15"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2:15"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2:15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5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2:15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2:15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2:15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2:15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2:15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2:15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2:15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2:15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2:15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2:15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2:15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2:15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2:15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2:15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2:15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2:15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2:15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</row>
    <row r="74" spans="2:15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  <row r="75" spans="2:15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6" spans="2:15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2:15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</row>
    <row r="78" spans="2:15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2:15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2:15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</row>
    <row r="81" spans="2:15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2:15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</row>
    <row r="83" spans="2:15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2:15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2:15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2:15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</row>
    <row r="87" spans="2:15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</row>
    <row r="88" spans="2:15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2:15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2:15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2:15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2:15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2:15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2:15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2:15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2:15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2:15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2:15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2:1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2:15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2:15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2:15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2:15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2:15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2:15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2:15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2:15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2:15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2:15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2:15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25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25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26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7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7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7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7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7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7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7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7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7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7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7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7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7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7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7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7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7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  <row r="406" spans="2:15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</row>
    <row r="407" spans="2:15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</row>
    <row r="408" spans="2:15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</row>
    <row r="409" spans="2:15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</row>
    <row r="410" spans="2:15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</row>
    <row r="411" spans="2:15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</row>
    <row r="412" spans="2:15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</row>
    <row r="413" spans="2:15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</row>
    <row r="414" spans="2:15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</row>
    <row r="415" spans="2:15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</row>
    <row r="416" spans="2:15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</row>
    <row r="417" spans="2:15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</row>
    <row r="418" spans="2:15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</row>
    <row r="419" spans="2:15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</row>
    <row r="420" spans="2:15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</row>
    <row r="421" spans="2:15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</row>
    <row r="422" spans="2:15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</row>
    <row r="423" spans="2:15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</row>
    <row r="424" spans="2:15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</row>
    <row r="425" spans="2:15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</row>
    <row r="426" spans="2:15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</row>
    <row r="427" spans="2:15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</row>
    <row r="428" spans="2:15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</row>
    <row r="429" spans="2:15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</row>
    <row r="430" spans="2:15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</row>
    <row r="431" spans="2:15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</row>
    <row r="432" spans="2:15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</row>
    <row r="433" spans="2:15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</row>
    <row r="434" spans="2:15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</row>
    <row r="435" spans="2:15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</row>
    <row r="436" spans="2:15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</row>
    <row r="437" spans="2:15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</row>
    <row r="438" spans="2:15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</row>
    <row r="439" spans="2:15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</row>
    <row r="440" spans="2:15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</row>
    <row r="441" spans="2:15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</row>
    <row r="442" spans="2:15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</row>
    <row r="443" spans="2:15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</row>
    <row r="444" spans="2:15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</row>
    <row r="445" spans="2:15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</row>
    <row r="446" spans="2:15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</row>
    <row r="447" spans="2:15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</row>
    <row r="448" spans="2:15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</row>
    <row r="449" spans="2:15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</row>
    <row r="450" spans="2:15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</row>
    <row r="451" spans="2:15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</row>
    <row r="452" spans="2:15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</row>
    <row r="453" spans="2:15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</row>
    <row r="454" spans="2:15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</row>
    <row r="455" spans="2:15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</row>
    <row r="456" spans="2:15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</row>
    <row r="457" spans="2:15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</row>
    <row r="458" spans="2:15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</row>
    <row r="459" spans="2:15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</row>
    <row r="460" spans="2:15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</row>
    <row r="461" spans="2:15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</row>
    <row r="462" spans="2:15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</row>
    <row r="463" spans="2:15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</row>
    <row r="464" spans="2:15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</row>
    <row r="465" spans="2:15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</row>
    <row r="466" spans="2:15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</row>
    <row r="467" spans="2:15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</row>
    <row r="468" spans="2:15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</row>
    <row r="469" spans="2:15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</row>
    <row r="470" spans="2:15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</row>
    <row r="471" spans="2:15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</row>
    <row r="472" spans="2:15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</row>
    <row r="473" spans="2:15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</row>
    <row r="474" spans="2:15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</row>
    <row r="475" spans="2:15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</row>
    <row r="476" spans="2:15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</row>
    <row r="477" spans="2:15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</row>
    <row r="478" spans="2:15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</row>
    <row r="479" spans="2:15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</row>
    <row r="480" spans="2:15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</row>
    <row r="481" spans="2:15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</row>
    <row r="482" spans="2:15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</row>
    <row r="483" spans="2:15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</row>
    <row r="484" spans="2:15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</row>
    <row r="485" spans="2:15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</row>
    <row r="486" spans="2:15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</row>
    <row r="487" spans="2:15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</row>
    <row r="488" spans="2:15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</row>
    <row r="489" spans="2:15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</row>
    <row r="490" spans="2:15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</row>
    <row r="491" spans="2:15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</row>
    <row r="492" spans="2:15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</row>
    <row r="493" spans="2:15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</row>
    <row r="494" spans="2:15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</row>
    <row r="495" spans="2:15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</row>
    <row r="496" spans="2:15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</row>
    <row r="497" spans="2:15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</row>
    <row r="498" spans="2:15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</row>
    <row r="499" spans="2:15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</row>
    <row r="500" spans="2:15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</row>
    <row r="501" spans="2:15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</row>
    <row r="502" spans="2:15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</row>
    <row r="503" spans="2:15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</row>
    <row r="504" spans="2:15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</row>
    <row r="505" spans="2:15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</row>
    <row r="506" spans="2:15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</row>
    <row r="507" spans="2:15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</row>
    <row r="508" spans="2:15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</row>
    <row r="509" spans="2:15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</row>
    <row r="510" spans="2:15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</row>
    <row r="511" spans="2:15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</row>
    <row r="512" spans="2:15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</row>
    <row r="513" spans="2:15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</row>
    <row r="514" spans="2:15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</row>
    <row r="515" spans="2:15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</row>
    <row r="516" spans="2:15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</row>
    <row r="517" spans="2:15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</row>
    <row r="518" spans="2:15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</row>
    <row r="519" spans="2:15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</row>
    <row r="520" spans="2:15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</row>
    <row r="521" spans="2:15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</row>
    <row r="522" spans="2:15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</row>
    <row r="523" spans="2:15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</row>
    <row r="524" spans="2:15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</row>
    <row r="525" spans="2:15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0.140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223</v>
      </c>
    </row>
    <row r="2" spans="2:12">
      <c r="B2" s="46" t="s">
        <v>140</v>
      </c>
      <c r="C2" s="67" t="s">
        <v>224</v>
      </c>
    </row>
    <row r="3" spans="2:12">
      <c r="B3" s="46" t="s">
        <v>142</v>
      </c>
      <c r="C3" s="67" t="s">
        <v>225</v>
      </c>
    </row>
    <row r="4" spans="2:12">
      <c r="B4" s="46" t="s">
        <v>143</v>
      </c>
      <c r="C4" s="67">
        <v>9454</v>
      </c>
    </row>
    <row r="6" spans="2:12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89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199</v>
      </c>
      <c r="H8" s="29" t="s">
        <v>198</v>
      </c>
      <c r="I8" s="29" t="s">
        <v>61</v>
      </c>
      <c r="J8" s="29" t="s">
        <v>58</v>
      </c>
      <c r="K8" s="29" t="s">
        <v>144</v>
      </c>
      <c r="L8" s="65" t="s">
        <v>146</v>
      </c>
    </row>
    <row r="9" spans="2:12" s="3" customFormat="1" ht="25.5"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2.1746778770000006</v>
      </c>
      <c r="J11" s="73"/>
      <c r="K11" s="84">
        <f>I11/$I$11</f>
        <v>1</v>
      </c>
      <c r="L11" s="84">
        <f>I11/'סכום נכסי הקרן'!$C$42</f>
        <v>2.9584605014488446E-5</v>
      </c>
    </row>
    <row r="12" spans="2:12" s="4" customFormat="1" ht="18" customHeight="1">
      <c r="B12" s="92" t="s">
        <v>26</v>
      </c>
      <c r="C12" s="73"/>
      <c r="D12" s="73"/>
      <c r="E12" s="73"/>
      <c r="F12" s="73"/>
      <c r="G12" s="83"/>
      <c r="H12" s="85"/>
      <c r="I12" s="83">
        <v>2.1746778770000006</v>
      </c>
      <c r="J12" s="73"/>
      <c r="K12" s="84">
        <f t="shared" ref="K12:K14" si="0">I12/$I$11</f>
        <v>1</v>
      </c>
      <c r="L12" s="84">
        <f>I12/'סכום נכסי הקרן'!$C$42</f>
        <v>2.9584605014488446E-5</v>
      </c>
    </row>
    <row r="13" spans="2:12">
      <c r="B13" s="89" t="s">
        <v>1903</v>
      </c>
      <c r="C13" s="71"/>
      <c r="D13" s="71"/>
      <c r="E13" s="71"/>
      <c r="F13" s="71"/>
      <c r="G13" s="80"/>
      <c r="H13" s="82"/>
      <c r="I13" s="80">
        <v>2.1746778770000006</v>
      </c>
      <c r="J13" s="71"/>
      <c r="K13" s="81">
        <f t="shared" si="0"/>
        <v>1</v>
      </c>
      <c r="L13" s="81">
        <f>I13/'סכום נכסי הקרן'!$C$42</f>
        <v>2.9584605014488446E-5</v>
      </c>
    </row>
    <row r="14" spans="2:12">
      <c r="B14" s="76" t="s">
        <v>1904</v>
      </c>
      <c r="C14" s="73" t="s">
        <v>1905</v>
      </c>
      <c r="D14" s="86" t="s">
        <v>115</v>
      </c>
      <c r="E14" s="86" t="s">
        <v>151</v>
      </c>
      <c r="F14" s="86" t="s">
        <v>128</v>
      </c>
      <c r="G14" s="83">
        <v>425.73960000000005</v>
      </c>
      <c r="H14" s="85">
        <v>510.8</v>
      </c>
      <c r="I14" s="83">
        <v>2.1746778770000006</v>
      </c>
      <c r="J14" s="84">
        <v>5.0646717578319948E-5</v>
      </c>
      <c r="K14" s="84">
        <f t="shared" si="0"/>
        <v>1</v>
      </c>
      <c r="L14" s="84">
        <f>I14/'סכום נכסי הקרן'!$C$42</f>
        <v>2.9584605014488446E-5</v>
      </c>
    </row>
    <row r="15" spans="2:12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19" t="s">
        <v>214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19" t="s">
        <v>107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9" t="s">
        <v>197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9" t="s">
        <v>205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2020-12-02T15:04:59Z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