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'!$B$6:$K$15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2" i="58" l="1"/>
  <c r="C43" i="88" l="1"/>
  <c r="L46" i="62" l="1"/>
  <c r="L13" i="62"/>
  <c r="I11" i="81"/>
  <c r="P12" i="78"/>
  <c r="P33" i="78"/>
  <c r="J76" i="73"/>
  <c r="J75" i="73"/>
  <c r="J74" i="73"/>
  <c r="J73" i="73"/>
  <c r="J72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7" i="73"/>
  <c r="J26" i="73"/>
  <c r="J25" i="73"/>
  <c r="J23" i="73"/>
  <c r="J22" i="73"/>
  <c r="J21" i="73"/>
  <c r="J20" i="73"/>
  <c r="J18" i="73"/>
  <c r="J17" i="73"/>
  <c r="J16" i="73"/>
  <c r="J14" i="73"/>
  <c r="J13" i="73"/>
  <c r="J12" i="73"/>
  <c r="J11" i="73"/>
  <c r="P11" i="78" l="1"/>
  <c r="P10" i="78" s="1"/>
  <c r="I73" i="63"/>
  <c r="I57" i="63"/>
  <c r="I46" i="63"/>
  <c r="L137" i="62"/>
  <c r="L94" i="62"/>
  <c r="L12" i="62" s="1"/>
  <c r="L11" i="62" s="1"/>
  <c r="C16" i="88" s="1"/>
  <c r="K165" i="62"/>
  <c r="L165" i="62"/>
  <c r="Q152" i="61"/>
  <c r="Q12" i="61" s="1"/>
  <c r="Q11" i="61" s="1"/>
  <c r="I10" i="81"/>
  <c r="R13" i="61"/>
  <c r="R12" i="61" s="1"/>
  <c r="R11" i="61" s="1"/>
  <c r="C15" i="88" s="1"/>
  <c r="J13" i="81" l="1"/>
  <c r="J14" i="81"/>
  <c r="J10" i="81"/>
  <c r="J11" i="81"/>
  <c r="J12" i="81"/>
  <c r="C37" i="88"/>
  <c r="C33" i="88"/>
  <c r="K15" i="74"/>
  <c r="K14" i="74"/>
  <c r="K13" i="74"/>
  <c r="K12" i="74"/>
  <c r="K11" i="74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Q193" i="78"/>
  <c r="Q192" i="78"/>
  <c r="Q191" i="78"/>
  <c r="Q190" i="78"/>
  <c r="Q189" i="78"/>
  <c r="Q188" i="78"/>
  <c r="Q187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L20" i="72"/>
  <c r="L19" i="72"/>
  <c r="L18" i="72"/>
  <c r="L17" i="72"/>
  <c r="L16" i="72"/>
  <c r="L14" i="72"/>
  <c r="L13" i="72"/>
  <c r="L12" i="72"/>
  <c r="L11" i="72"/>
  <c r="R41" i="71"/>
  <c r="R40" i="71"/>
  <c r="R39" i="71"/>
  <c r="R37" i="71"/>
  <c r="R36" i="71"/>
  <c r="R34" i="71"/>
  <c r="R33" i="71"/>
  <c r="R32" i="71"/>
  <c r="R31" i="71"/>
  <c r="R30" i="71"/>
  <c r="R29" i="71"/>
  <c r="R28" i="71"/>
  <c r="R27" i="71"/>
  <c r="R25" i="71"/>
  <c r="R24" i="71"/>
  <c r="R23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J16" i="67"/>
  <c r="J15" i="67"/>
  <c r="J14" i="67"/>
  <c r="J13" i="67"/>
  <c r="J12" i="67"/>
  <c r="J11" i="67"/>
  <c r="K22" i="66"/>
  <c r="K21" i="66"/>
  <c r="K20" i="66"/>
  <c r="K19" i="66"/>
  <c r="K18" i="66"/>
  <c r="K17" i="66"/>
  <c r="K15" i="66"/>
  <c r="K14" i="66"/>
  <c r="K13" i="66"/>
  <c r="K12" i="66"/>
  <c r="K11" i="66"/>
  <c r="K14" i="65"/>
  <c r="K13" i="65"/>
  <c r="K12" i="65"/>
  <c r="K11" i="65"/>
  <c r="K16" i="64"/>
  <c r="K19" i="64"/>
  <c r="N20" i="64"/>
  <c r="N19" i="64"/>
  <c r="N18" i="64"/>
  <c r="N17" i="64"/>
  <c r="N16" i="64"/>
  <c r="N15" i="64"/>
  <c r="N14" i="64"/>
  <c r="N13" i="64"/>
  <c r="N12" i="64"/>
  <c r="N11" i="64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59" i="62"/>
  <c r="N258" i="62"/>
  <c r="N257" i="62"/>
  <c r="N256" i="62"/>
  <c r="N255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2" i="62"/>
  <c r="N241" i="62"/>
  <c r="N240" i="62"/>
  <c r="N239" i="62"/>
  <c r="N238" i="62"/>
  <c r="N237" i="62"/>
  <c r="N236" i="62"/>
  <c r="N235" i="62"/>
  <c r="N234" i="62"/>
  <c r="N232" i="62"/>
  <c r="N231" i="62"/>
  <c r="N230" i="62"/>
  <c r="N228" i="62"/>
  <c r="N227" i="62"/>
  <c r="N226" i="62"/>
  <c r="N225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0" i="62"/>
  <c r="N209" i="62"/>
  <c r="N208" i="62"/>
  <c r="N207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3" i="62"/>
  <c r="N162" i="62"/>
  <c r="N161" i="62"/>
  <c r="N160" i="62"/>
  <c r="N159" i="62"/>
  <c r="N158" i="62"/>
  <c r="N157" i="62"/>
  <c r="N156" i="62"/>
  <c r="N155" i="62"/>
  <c r="N154" i="62"/>
  <c r="N233" i="62"/>
  <c r="N153" i="62"/>
  <c r="N229" i="62"/>
  <c r="N152" i="62"/>
  <c r="N151" i="62"/>
  <c r="N150" i="62"/>
  <c r="N211" i="62"/>
  <c r="N149" i="62"/>
  <c r="N148" i="62"/>
  <c r="N147" i="62"/>
  <c r="N146" i="62"/>
  <c r="N206" i="62"/>
  <c r="N145" i="62"/>
  <c r="N192" i="62"/>
  <c r="N144" i="62"/>
  <c r="N143" i="62"/>
  <c r="N142" i="62"/>
  <c r="N141" i="62"/>
  <c r="N140" i="62"/>
  <c r="N139" i="62"/>
  <c r="N138" i="62"/>
  <c r="N137" i="62"/>
  <c r="N136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23" i="88"/>
  <c r="C12" i="88"/>
  <c r="J20" i="58"/>
  <c r="J11" i="58" s="1"/>
  <c r="J10" i="58" l="1"/>
  <c r="K20" i="58" s="1"/>
  <c r="K46" i="58" l="1"/>
  <c r="K42" i="58"/>
  <c r="K38" i="58"/>
  <c r="K34" i="58"/>
  <c r="K30" i="58"/>
  <c r="K26" i="58"/>
  <c r="K22" i="58"/>
  <c r="K17" i="58"/>
  <c r="K13" i="58"/>
  <c r="K25" i="58"/>
  <c r="K16" i="58"/>
  <c r="K43" i="58"/>
  <c r="K23" i="58"/>
  <c r="K10" i="58"/>
  <c r="C11" i="88"/>
  <c r="C10" i="88" s="1"/>
  <c r="C42" i="88" s="1"/>
  <c r="K45" i="58"/>
  <c r="K41" i="58"/>
  <c r="K37" i="58"/>
  <c r="K33" i="58"/>
  <c r="K29" i="58"/>
  <c r="K21" i="58"/>
  <c r="K12" i="58"/>
  <c r="K39" i="58"/>
  <c r="K18" i="58"/>
  <c r="K48" i="58"/>
  <c r="K44" i="58"/>
  <c r="K40" i="58"/>
  <c r="K36" i="58"/>
  <c r="K32" i="58"/>
  <c r="K28" i="58"/>
  <c r="K24" i="58"/>
  <c r="K15" i="58"/>
  <c r="K47" i="58"/>
  <c r="K35" i="58"/>
  <c r="K31" i="58"/>
  <c r="K27" i="58"/>
  <c r="K14" i="58"/>
  <c r="K11" i="58"/>
  <c r="K14" i="81" l="1"/>
  <c r="D10" i="88"/>
  <c r="K75" i="73"/>
  <c r="K73" i="73"/>
  <c r="K71" i="73"/>
  <c r="K69" i="73"/>
  <c r="K67" i="73"/>
  <c r="K65" i="73"/>
  <c r="K63" i="73"/>
  <c r="K61" i="73"/>
  <c r="K59" i="73"/>
  <c r="K57" i="73"/>
  <c r="K55" i="73"/>
  <c r="K53" i="73"/>
  <c r="K51" i="73"/>
  <c r="K49" i="73"/>
  <c r="K47" i="73"/>
  <c r="K45" i="73"/>
  <c r="K43" i="73"/>
  <c r="K41" i="73"/>
  <c r="K39" i="73"/>
  <c r="K37" i="73"/>
  <c r="K35" i="73"/>
  <c r="K33" i="73"/>
  <c r="K31" i="73"/>
  <c r="K29" i="73"/>
  <c r="K26" i="73"/>
  <c r="K23" i="73"/>
  <c r="K21" i="73"/>
  <c r="K18" i="73"/>
  <c r="K16" i="73"/>
  <c r="K13" i="73"/>
  <c r="K11" i="73"/>
  <c r="K76" i="73"/>
  <c r="K74" i="73"/>
  <c r="K72" i="73"/>
  <c r="K70" i="73"/>
  <c r="K68" i="73"/>
  <c r="K66" i="73"/>
  <c r="K64" i="73"/>
  <c r="K62" i="73"/>
  <c r="K60" i="73"/>
  <c r="K58" i="73"/>
  <c r="K56" i="73"/>
  <c r="K54" i="73"/>
  <c r="K52" i="73"/>
  <c r="K50" i="73"/>
  <c r="K48" i="73"/>
  <c r="K46" i="73"/>
  <c r="K44" i="73"/>
  <c r="K42" i="73"/>
  <c r="K40" i="73"/>
  <c r="K38" i="73"/>
  <c r="K36" i="73"/>
  <c r="K34" i="73"/>
  <c r="K32" i="73"/>
  <c r="K30" i="73"/>
  <c r="K27" i="73"/>
  <c r="K25" i="73"/>
  <c r="K22" i="73"/>
  <c r="K20" i="73"/>
  <c r="K17" i="73"/>
  <c r="K14" i="73"/>
  <c r="K12" i="73"/>
  <c r="K12" i="81"/>
  <c r="K10" i="81"/>
  <c r="K11" i="81"/>
  <c r="K13" i="81"/>
  <c r="L15" i="74"/>
  <c r="L13" i="74"/>
  <c r="K184" i="76"/>
  <c r="K180" i="76"/>
  <c r="K176" i="76"/>
  <c r="K171" i="76"/>
  <c r="K167" i="76"/>
  <c r="K163" i="76"/>
  <c r="K159" i="76"/>
  <c r="K155" i="76"/>
  <c r="K151" i="76"/>
  <c r="K147" i="76"/>
  <c r="K143" i="76"/>
  <c r="K139" i="76"/>
  <c r="K135" i="76"/>
  <c r="K131" i="76"/>
  <c r="K127" i="76"/>
  <c r="K122" i="76"/>
  <c r="K118" i="76"/>
  <c r="K114" i="76"/>
  <c r="K110" i="76"/>
  <c r="K106" i="76"/>
  <c r="K102" i="76"/>
  <c r="K98" i="76"/>
  <c r="K94" i="76"/>
  <c r="K90" i="76"/>
  <c r="K86" i="76"/>
  <c r="K82" i="76"/>
  <c r="K78" i="76"/>
  <c r="K74" i="76"/>
  <c r="K70" i="76"/>
  <c r="K66" i="76"/>
  <c r="K62" i="76"/>
  <c r="K58" i="76"/>
  <c r="K54" i="76"/>
  <c r="K50" i="76"/>
  <c r="K46" i="76"/>
  <c r="K42" i="76"/>
  <c r="K38" i="76"/>
  <c r="K34" i="76"/>
  <c r="K30" i="76"/>
  <c r="K26" i="76"/>
  <c r="K22" i="76"/>
  <c r="K18" i="76"/>
  <c r="K14" i="76"/>
  <c r="R192" i="78"/>
  <c r="R188" i="78"/>
  <c r="R184" i="78"/>
  <c r="R180" i="78"/>
  <c r="R176" i="78"/>
  <c r="R172" i="78"/>
  <c r="R168" i="78"/>
  <c r="R164" i="78"/>
  <c r="R160" i="78"/>
  <c r="R156" i="78"/>
  <c r="R152" i="78"/>
  <c r="R148" i="78"/>
  <c r="R144" i="78"/>
  <c r="R140" i="78"/>
  <c r="R136" i="78"/>
  <c r="R132" i="78"/>
  <c r="R128" i="78"/>
  <c r="R124" i="78"/>
  <c r="R120" i="78"/>
  <c r="R116" i="78"/>
  <c r="R112" i="78"/>
  <c r="R108" i="78"/>
  <c r="R104" i="78"/>
  <c r="R100" i="78"/>
  <c r="R96" i="78"/>
  <c r="R92" i="78"/>
  <c r="R88" i="78"/>
  <c r="R84" i="78"/>
  <c r="R80" i="78"/>
  <c r="R76" i="78"/>
  <c r="R72" i="78"/>
  <c r="R68" i="78"/>
  <c r="R64" i="78"/>
  <c r="R60" i="78"/>
  <c r="R56" i="78"/>
  <c r="R52" i="78"/>
  <c r="R48" i="78"/>
  <c r="R44" i="78"/>
  <c r="R40" i="78"/>
  <c r="L11" i="74"/>
  <c r="K183" i="76"/>
  <c r="K179" i="76"/>
  <c r="K175" i="76"/>
  <c r="K170" i="76"/>
  <c r="K166" i="76"/>
  <c r="K162" i="76"/>
  <c r="K158" i="76"/>
  <c r="K154" i="76"/>
  <c r="K150" i="76"/>
  <c r="K146" i="76"/>
  <c r="K142" i="76"/>
  <c r="K138" i="76"/>
  <c r="K134" i="76"/>
  <c r="K130" i="76"/>
  <c r="K126" i="76"/>
  <c r="K121" i="76"/>
  <c r="K117" i="76"/>
  <c r="K113" i="76"/>
  <c r="K109" i="76"/>
  <c r="K105" i="76"/>
  <c r="K101" i="76"/>
  <c r="K97" i="76"/>
  <c r="K93" i="76"/>
  <c r="K89" i="76"/>
  <c r="K85" i="76"/>
  <c r="K81" i="76"/>
  <c r="K77" i="76"/>
  <c r="K73" i="76"/>
  <c r="K69" i="76"/>
  <c r="K65" i="76"/>
  <c r="K61" i="76"/>
  <c r="K57" i="76"/>
  <c r="K53" i="76"/>
  <c r="K49" i="76"/>
  <c r="K45" i="76"/>
  <c r="K41" i="76"/>
  <c r="K37" i="76"/>
  <c r="K33" i="76"/>
  <c r="K29" i="76"/>
  <c r="K25" i="76"/>
  <c r="K21" i="76"/>
  <c r="K17" i="76"/>
  <c r="K13" i="76"/>
  <c r="R191" i="78"/>
  <c r="R187" i="78"/>
  <c r="R183" i="78"/>
  <c r="R179" i="78"/>
  <c r="R175" i="78"/>
  <c r="R171" i="78"/>
  <c r="R167" i="78"/>
  <c r="R163" i="78"/>
  <c r="R159" i="78"/>
  <c r="R155" i="78"/>
  <c r="R151" i="78"/>
  <c r="R147" i="78"/>
  <c r="R143" i="78"/>
  <c r="R139" i="78"/>
  <c r="R135" i="78"/>
  <c r="R131" i="78"/>
  <c r="R127" i="78"/>
  <c r="R123" i="78"/>
  <c r="R119" i="78"/>
  <c r="R115" i="78"/>
  <c r="R111" i="78"/>
  <c r="R107" i="78"/>
  <c r="R103" i="78"/>
  <c r="R99" i="78"/>
  <c r="R95" i="78"/>
  <c r="R91" i="78"/>
  <c r="R87" i="78"/>
  <c r="R83" i="78"/>
  <c r="R79" i="78"/>
  <c r="R75" i="78"/>
  <c r="K185" i="76"/>
  <c r="K181" i="76"/>
  <c r="K177" i="76"/>
  <c r="K173" i="76"/>
  <c r="K168" i="76"/>
  <c r="K164" i="76"/>
  <c r="K160" i="76"/>
  <c r="K156" i="76"/>
  <c r="K152" i="76"/>
  <c r="K148" i="76"/>
  <c r="K144" i="76"/>
  <c r="K140" i="76"/>
  <c r="K136" i="76"/>
  <c r="K132" i="76"/>
  <c r="K128" i="76"/>
  <c r="K123" i="76"/>
  <c r="K119" i="76"/>
  <c r="K115" i="76"/>
  <c r="K111" i="76"/>
  <c r="K107" i="76"/>
  <c r="K103" i="76"/>
  <c r="K99" i="76"/>
  <c r="K95" i="76"/>
  <c r="K91" i="76"/>
  <c r="K87" i="76"/>
  <c r="K83" i="76"/>
  <c r="K79" i="76"/>
  <c r="K75" i="76"/>
  <c r="K71" i="76"/>
  <c r="K67" i="76"/>
  <c r="K63" i="76"/>
  <c r="K59" i="76"/>
  <c r="K55" i="76"/>
  <c r="K51" i="76"/>
  <c r="K47" i="76"/>
  <c r="K43" i="76"/>
  <c r="K39" i="76"/>
  <c r="K35" i="76"/>
  <c r="K31" i="76"/>
  <c r="K27" i="76"/>
  <c r="K23" i="76"/>
  <c r="K19" i="76"/>
  <c r="K15" i="76"/>
  <c r="K11" i="76"/>
  <c r="R193" i="78"/>
  <c r="R189" i="78"/>
  <c r="R181" i="78"/>
  <c r="R177" i="78"/>
  <c r="R173" i="78"/>
  <c r="R169" i="78"/>
  <c r="R165" i="78"/>
  <c r="R161" i="78"/>
  <c r="R157" i="78"/>
  <c r="R153" i="78"/>
  <c r="R149" i="78"/>
  <c r="R145" i="78"/>
  <c r="R141" i="78"/>
  <c r="R137" i="78"/>
  <c r="R133" i="78"/>
  <c r="R129" i="78"/>
  <c r="R125" i="78"/>
  <c r="R121" i="78"/>
  <c r="R117" i="78"/>
  <c r="R113" i="78"/>
  <c r="R109" i="78"/>
  <c r="R105" i="78"/>
  <c r="R101" i="78"/>
  <c r="R97" i="78"/>
  <c r="R93" i="78"/>
  <c r="R89" i="78"/>
  <c r="R85" i="78"/>
  <c r="R81" i="78"/>
  <c r="R77" i="78"/>
  <c r="R73" i="78"/>
  <c r="R69" i="78"/>
  <c r="R65" i="78"/>
  <c r="R61" i="78"/>
  <c r="R57" i="78"/>
  <c r="R53" i="78"/>
  <c r="L12" i="74"/>
  <c r="K182" i="76"/>
  <c r="K165" i="76"/>
  <c r="K149" i="76"/>
  <c r="K133" i="76"/>
  <c r="K116" i="76"/>
  <c r="K100" i="76"/>
  <c r="K84" i="76"/>
  <c r="K68" i="76"/>
  <c r="K52" i="76"/>
  <c r="K36" i="76"/>
  <c r="K20" i="76"/>
  <c r="R170" i="78"/>
  <c r="R154" i="78"/>
  <c r="R138" i="78"/>
  <c r="R122" i="78"/>
  <c r="R106" i="78"/>
  <c r="R90" i="78"/>
  <c r="R74" i="78"/>
  <c r="R66" i="78"/>
  <c r="R58" i="78"/>
  <c r="R50" i="78"/>
  <c r="R45" i="78"/>
  <c r="R39" i="78"/>
  <c r="R35" i="78"/>
  <c r="R30" i="78"/>
  <c r="R26" i="78"/>
  <c r="R22" i="78"/>
  <c r="R18" i="78"/>
  <c r="R14" i="78"/>
  <c r="R10" i="78"/>
  <c r="S41" i="71"/>
  <c r="S36" i="71"/>
  <c r="S31" i="71"/>
  <c r="S27" i="71"/>
  <c r="S22" i="71"/>
  <c r="S18" i="71"/>
  <c r="S14" i="71"/>
  <c r="K16" i="67"/>
  <c r="K14" i="67"/>
  <c r="K12" i="67"/>
  <c r="L22" i="66"/>
  <c r="L20" i="66"/>
  <c r="L18" i="66"/>
  <c r="L15" i="66"/>
  <c r="L13" i="66"/>
  <c r="L13" i="65"/>
  <c r="O20" i="64"/>
  <c r="O18" i="64"/>
  <c r="O16" i="64"/>
  <c r="O14" i="64"/>
  <c r="O12" i="64"/>
  <c r="N84" i="63"/>
  <c r="N80" i="63"/>
  <c r="N76" i="63"/>
  <c r="N72" i="63"/>
  <c r="N68" i="63"/>
  <c r="N64" i="63"/>
  <c r="N60" i="63"/>
  <c r="N56" i="63"/>
  <c r="N52" i="63"/>
  <c r="N48" i="63"/>
  <c r="N44" i="63"/>
  <c r="N40" i="63"/>
  <c r="N35" i="63"/>
  <c r="N31" i="63"/>
  <c r="N27" i="63"/>
  <c r="N22" i="63"/>
  <c r="N18" i="63"/>
  <c r="N14" i="63"/>
  <c r="O259" i="62"/>
  <c r="O257" i="62"/>
  <c r="O255" i="62"/>
  <c r="O253" i="62"/>
  <c r="O251" i="62"/>
  <c r="O249" i="62"/>
  <c r="O247" i="62"/>
  <c r="O245" i="62"/>
  <c r="O243" i="62"/>
  <c r="O241" i="62"/>
  <c r="O239" i="62"/>
  <c r="O237" i="62"/>
  <c r="O235" i="62"/>
  <c r="O232" i="62"/>
  <c r="O230" i="62"/>
  <c r="O227" i="62"/>
  <c r="O225" i="62"/>
  <c r="O223" i="62"/>
  <c r="O221" i="62"/>
  <c r="O219" i="62"/>
  <c r="O217" i="62"/>
  <c r="O215" i="62"/>
  <c r="O213" i="62"/>
  <c r="O210" i="62"/>
  <c r="O208" i="62"/>
  <c r="O205" i="62"/>
  <c r="O203" i="62"/>
  <c r="O201" i="62"/>
  <c r="O199" i="62"/>
  <c r="O197" i="62"/>
  <c r="O195" i="62"/>
  <c r="O193" i="62"/>
  <c r="O190" i="62"/>
  <c r="O188" i="62"/>
  <c r="O186" i="62"/>
  <c r="O184" i="62"/>
  <c r="O182" i="62"/>
  <c r="O180" i="62"/>
  <c r="O178" i="62"/>
  <c r="O176" i="62"/>
  <c r="O174" i="62"/>
  <c r="O172" i="62"/>
  <c r="O170" i="62"/>
  <c r="O168" i="62"/>
  <c r="O166" i="62"/>
  <c r="O163" i="62"/>
  <c r="O159" i="62"/>
  <c r="O155" i="62"/>
  <c r="O229" i="62"/>
  <c r="O211" i="62"/>
  <c r="L14" i="74"/>
  <c r="K178" i="76"/>
  <c r="K161" i="76"/>
  <c r="K145" i="76"/>
  <c r="K129" i="76"/>
  <c r="K112" i="76"/>
  <c r="K96" i="76"/>
  <c r="K80" i="76"/>
  <c r="K64" i="76"/>
  <c r="K48" i="76"/>
  <c r="K32" i="76"/>
  <c r="K16" i="76"/>
  <c r="R182" i="78"/>
  <c r="R166" i="78"/>
  <c r="R150" i="78"/>
  <c r="R134" i="78"/>
  <c r="R118" i="78"/>
  <c r="R102" i="78"/>
  <c r="R86" i="78"/>
  <c r="R71" i="78"/>
  <c r="R63" i="78"/>
  <c r="R55" i="78"/>
  <c r="R49" i="78"/>
  <c r="R43" i="78"/>
  <c r="R38" i="78"/>
  <c r="R34" i="78"/>
  <c r="R29" i="78"/>
  <c r="R25" i="78"/>
  <c r="R21" i="78"/>
  <c r="R17" i="78"/>
  <c r="R13" i="78"/>
  <c r="S40" i="71"/>
  <c r="S34" i="71"/>
  <c r="S30" i="71"/>
  <c r="S25" i="71"/>
  <c r="S21" i="71"/>
  <c r="S17" i="71"/>
  <c r="S13" i="71"/>
  <c r="L11" i="66"/>
  <c r="L11" i="65"/>
  <c r="N83" i="63"/>
  <c r="N79" i="63"/>
  <c r="N75" i="63"/>
  <c r="N71" i="63"/>
  <c r="N67" i="63"/>
  <c r="N63" i="63"/>
  <c r="N59" i="63"/>
  <c r="N55" i="63"/>
  <c r="N51" i="63"/>
  <c r="N47" i="63"/>
  <c r="N43" i="63"/>
  <c r="N39" i="63"/>
  <c r="N34" i="63"/>
  <c r="N30" i="63"/>
  <c r="N26" i="63"/>
  <c r="N21" i="63"/>
  <c r="N17" i="63"/>
  <c r="N13" i="63"/>
  <c r="O162" i="62"/>
  <c r="O158" i="62"/>
  <c r="O154" i="62"/>
  <c r="O152" i="62"/>
  <c r="O149" i="62"/>
  <c r="O206" i="62"/>
  <c r="O143" i="62"/>
  <c r="O139" i="62"/>
  <c r="O134" i="62"/>
  <c r="O130" i="62"/>
  <c r="O126" i="62"/>
  <c r="O122" i="62"/>
  <c r="O118" i="62"/>
  <c r="O115" i="62"/>
  <c r="O111" i="62"/>
  <c r="O107" i="62"/>
  <c r="O103" i="62"/>
  <c r="O99" i="62"/>
  <c r="O95" i="62"/>
  <c r="O90" i="62"/>
  <c r="O86" i="62"/>
  <c r="O82" i="62"/>
  <c r="O78" i="62"/>
  <c r="O74" i="62"/>
  <c r="O70" i="62"/>
  <c r="O66" i="62"/>
  <c r="O62" i="62"/>
  <c r="K169" i="76"/>
  <c r="K153" i="76"/>
  <c r="K137" i="76"/>
  <c r="K120" i="76"/>
  <c r="K104" i="76"/>
  <c r="K88" i="76"/>
  <c r="K72" i="76"/>
  <c r="K56" i="76"/>
  <c r="K40" i="76"/>
  <c r="K24" i="76"/>
  <c r="R185" i="78"/>
  <c r="R174" i="78"/>
  <c r="R158" i="78"/>
  <c r="R142" i="78"/>
  <c r="R126" i="78"/>
  <c r="R110" i="78"/>
  <c r="R94" i="78"/>
  <c r="R78" i="78"/>
  <c r="R67" i="78"/>
  <c r="R59" i="78"/>
  <c r="R51" i="78"/>
  <c r="R46" i="78"/>
  <c r="R41" i="78"/>
  <c r="R36" i="78"/>
  <c r="R31" i="78"/>
  <c r="R27" i="78"/>
  <c r="R23" i="78"/>
  <c r="R19" i="78"/>
  <c r="R15" i="78"/>
  <c r="R11" i="78"/>
  <c r="M11" i="72"/>
  <c r="S37" i="71"/>
  <c r="S32" i="71"/>
  <c r="S28" i="71"/>
  <c r="S23" i="71"/>
  <c r="S19" i="71"/>
  <c r="S15" i="71"/>
  <c r="S11" i="71"/>
  <c r="K11" i="67"/>
  <c r="O11" i="64"/>
  <c r="N81" i="63"/>
  <c r="N77" i="63"/>
  <c r="N73" i="63"/>
  <c r="N69" i="63"/>
  <c r="N65" i="63"/>
  <c r="N61" i="63"/>
  <c r="N57" i="63"/>
  <c r="N53" i="63"/>
  <c r="N49" i="63"/>
  <c r="N45" i="63"/>
  <c r="N41" i="63"/>
  <c r="N37" i="63"/>
  <c r="N32" i="63"/>
  <c r="N28" i="63"/>
  <c r="N23" i="63"/>
  <c r="N19" i="63"/>
  <c r="N15" i="63"/>
  <c r="N11" i="63"/>
  <c r="O160" i="62"/>
  <c r="O156" i="62"/>
  <c r="O153" i="62"/>
  <c r="O150" i="62"/>
  <c r="O147" i="62"/>
  <c r="O192" i="62"/>
  <c r="O141" i="62"/>
  <c r="O137" i="62"/>
  <c r="O132" i="62"/>
  <c r="O128" i="62"/>
  <c r="O124" i="62"/>
  <c r="O120" i="62"/>
  <c r="O113" i="62"/>
  <c r="O109" i="62"/>
  <c r="O105" i="62"/>
  <c r="O101" i="62"/>
  <c r="O97" i="62"/>
  <c r="O92" i="62"/>
  <c r="O88" i="62"/>
  <c r="O84" i="62"/>
  <c r="O80" i="62"/>
  <c r="K141" i="76"/>
  <c r="K76" i="76"/>
  <c r="K12" i="76"/>
  <c r="R190" i="78"/>
  <c r="R130" i="78"/>
  <c r="R70" i="78"/>
  <c r="R42" i="78"/>
  <c r="R24" i="78"/>
  <c r="S29" i="71"/>
  <c r="S12" i="71"/>
  <c r="L17" i="66"/>
  <c r="L12" i="65"/>
  <c r="O15" i="64"/>
  <c r="N78" i="63"/>
  <c r="N62" i="63"/>
  <c r="N46" i="63"/>
  <c r="N29" i="63"/>
  <c r="N12" i="63"/>
  <c r="O254" i="62"/>
  <c r="O246" i="62"/>
  <c r="O238" i="62"/>
  <c r="O228" i="62"/>
  <c r="O220" i="62"/>
  <c r="O212" i="62"/>
  <c r="O202" i="62"/>
  <c r="O194" i="62"/>
  <c r="O185" i="62"/>
  <c r="O177" i="62"/>
  <c r="O169" i="62"/>
  <c r="O161" i="62"/>
  <c r="O148" i="62"/>
  <c r="O142" i="62"/>
  <c r="O133" i="62"/>
  <c r="O125" i="62"/>
  <c r="O117" i="62"/>
  <c r="O110" i="62"/>
  <c r="O102" i="62"/>
  <c r="O94" i="62"/>
  <c r="O85" i="62"/>
  <c r="O77" i="62"/>
  <c r="O72" i="62"/>
  <c r="O67" i="62"/>
  <c r="O61" i="62"/>
  <c r="O57" i="62"/>
  <c r="O53" i="62"/>
  <c r="O49" i="62"/>
  <c r="O44" i="62"/>
  <c r="O40" i="62"/>
  <c r="O36" i="62"/>
  <c r="O32" i="62"/>
  <c r="O28" i="62"/>
  <c r="O24" i="62"/>
  <c r="O20" i="62"/>
  <c r="O16" i="62"/>
  <c r="O12" i="62"/>
  <c r="U238" i="61"/>
  <c r="U234" i="61"/>
  <c r="U229" i="61"/>
  <c r="U225" i="61"/>
  <c r="U221" i="61"/>
  <c r="U217" i="61"/>
  <c r="U213" i="61"/>
  <c r="U209" i="61"/>
  <c r="U205" i="61"/>
  <c r="U201" i="61"/>
  <c r="U197" i="61"/>
  <c r="U193" i="61"/>
  <c r="U189" i="61"/>
  <c r="U185" i="61"/>
  <c r="U181" i="61"/>
  <c r="U177" i="61"/>
  <c r="U173" i="61"/>
  <c r="U169" i="61"/>
  <c r="U165" i="61"/>
  <c r="U161" i="61"/>
  <c r="U157" i="61"/>
  <c r="U153" i="61"/>
  <c r="U148" i="61"/>
  <c r="U144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8" i="61"/>
  <c r="K125" i="76"/>
  <c r="K60" i="76"/>
  <c r="R178" i="78"/>
  <c r="R114" i="78"/>
  <c r="R62" i="78"/>
  <c r="R37" i="78"/>
  <c r="R20" i="78"/>
  <c r="S24" i="71"/>
  <c r="K13" i="67"/>
  <c r="L19" i="66"/>
  <c r="L14" i="65"/>
  <c r="O17" i="64"/>
  <c r="N74" i="63"/>
  <c r="N58" i="63"/>
  <c r="N42" i="63"/>
  <c r="N25" i="63"/>
  <c r="O256" i="62"/>
  <c r="O248" i="62"/>
  <c r="O240" i="62"/>
  <c r="O231" i="62"/>
  <c r="O222" i="62"/>
  <c r="O214" i="62"/>
  <c r="O204" i="62"/>
  <c r="O196" i="62"/>
  <c r="O187" i="62"/>
  <c r="O179" i="62"/>
  <c r="O171" i="62"/>
  <c r="O157" i="62"/>
  <c r="O146" i="62"/>
  <c r="O140" i="62"/>
  <c r="O131" i="62"/>
  <c r="O123" i="62"/>
  <c r="O116" i="62"/>
  <c r="O108" i="62"/>
  <c r="O100" i="62"/>
  <c r="O91" i="62"/>
  <c r="O83" i="62"/>
  <c r="O76" i="62"/>
  <c r="O71" i="62"/>
  <c r="O65" i="62"/>
  <c r="O60" i="62"/>
  <c r="O56" i="62"/>
  <c r="O52" i="62"/>
  <c r="O48" i="62"/>
  <c r="O43" i="62"/>
  <c r="O39" i="62"/>
  <c r="O35" i="62"/>
  <c r="O31" i="62"/>
  <c r="O27" i="62"/>
  <c r="O23" i="62"/>
  <c r="O19" i="62"/>
  <c r="O15" i="62"/>
  <c r="O11" i="62"/>
  <c r="U237" i="61"/>
  <c r="U232" i="61"/>
  <c r="U228" i="61"/>
  <c r="U224" i="61"/>
  <c r="U220" i="61"/>
  <c r="U216" i="61"/>
  <c r="U212" i="61"/>
  <c r="U208" i="61"/>
  <c r="U204" i="61"/>
  <c r="U200" i="61"/>
  <c r="U196" i="61"/>
  <c r="U192" i="61"/>
  <c r="U188" i="61"/>
  <c r="U184" i="61"/>
  <c r="U180" i="61"/>
  <c r="U176" i="61"/>
  <c r="U172" i="61"/>
  <c r="U168" i="61"/>
  <c r="U164" i="61"/>
  <c r="U160" i="61"/>
  <c r="U156" i="61"/>
  <c r="U152" i="61"/>
  <c r="U147" i="61"/>
  <c r="U143" i="61"/>
  <c r="U139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43" i="61"/>
  <c r="U39" i="61"/>
  <c r="U35" i="61"/>
  <c r="U31" i="61"/>
  <c r="U27" i="61"/>
  <c r="U23" i="61"/>
  <c r="K174" i="76"/>
  <c r="K108" i="76"/>
  <c r="K44" i="76"/>
  <c r="R162" i="78"/>
  <c r="R98" i="78"/>
  <c r="R54" i="78"/>
  <c r="R33" i="78"/>
  <c r="R16" i="78"/>
  <c r="S39" i="71"/>
  <c r="S20" i="71"/>
  <c r="K15" i="67"/>
  <c r="L21" i="66"/>
  <c r="L12" i="66"/>
  <c r="O19" i="64"/>
  <c r="N70" i="63"/>
  <c r="N54" i="63"/>
  <c r="N38" i="63"/>
  <c r="N20" i="63"/>
  <c r="O258" i="62"/>
  <c r="O250" i="62"/>
  <c r="O242" i="62"/>
  <c r="O234" i="62"/>
  <c r="O224" i="62"/>
  <c r="O216" i="62"/>
  <c r="O207" i="62"/>
  <c r="O198" i="62"/>
  <c r="O189" i="62"/>
  <c r="O181" i="62"/>
  <c r="O173" i="62"/>
  <c r="O165" i="62"/>
  <c r="O233" i="62"/>
  <c r="O145" i="62"/>
  <c r="O138" i="62"/>
  <c r="O129" i="62"/>
  <c r="O121" i="62"/>
  <c r="O114" i="62"/>
  <c r="O106" i="62"/>
  <c r="O98" i="62"/>
  <c r="O89" i="62"/>
  <c r="O81" i="62"/>
  <c r="O75" i="62"/>
  <c r="O69" i="62"/>
  <c r="O64" i="62"/>
  <c r="O59" i="62"/>
  <c r="O55" i="62"/>
  <c r="O51" i="62"/>
  <c r="O47" i="62"/>
  <c r="O42" i="62"/>
  <c r="O38" i="62"/>
  <c r="O34" i="62"/>
  <c r="O30" i="62"/>
  <c r="O26" i="62"/>
  <c r="O22" i="62"/>
  <c r="O18" i="62"/>
  <c r="O14" i="62"/>
  <c r="U240" i="61"/>
  <c r="U236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3" i="61"/>
  <c r="U159" i="61"/>
  <c r="U155" i="61"/>
  <c r="U150" i="61"/>
  <c r="U146" i="61"/>
  <c r="U142" i="61"/>
  <c r="U138" i="61"/>
  <c r="U134" i="61"/>
  <c r="U130" i="61"/>
  <c r="U126" i="61"/>
  <c r="U122" i="61"/>
  <c r="K157" i="76"/>
  <c r="K92" i="76"/>
  <c r="K28" i="76"/>
  <c r="R146" i="78"/>
  <c r="R82" i="78"/>
  <c r="R47" i="78"/>
  <c r="R28" i="78"/>
  <c r="R12" i="78"/>
  <c r="S33" i="71"/>
  <c r="S16" i="71"/>
  <c r="L14" i="66"/>
  <c r="O13" i="64"/>
  <c r="N82" i="63"/>
  <c r="N66" i="63"/>
  <c r="N50" i="63"/>
  <c r="N33" i="63"/>
  <c r="N16" i="63"/>
  <c r="O252" i="62"/>
  <c r="O244" i="62"/>
  <c r="O236" i="62"/>
  <c r="O226" i="62"/>
  <c r="O218" i="62"/>
  <c r="O209" i="62"/>
  <c r="O200" i="62"/>
  <c r="O191" i="62"/>
  <c r="O183" i="62"/>
  <c r="O175" i="62"/>
  <c r="O167" i="62"/>
  <c r="O151" i="62"/>
  <c r="O144" i="62"/>
  <c r="O136" i="62"/>
  <c r="O127" i="62"/>
  <c r="O119" i="62"/>
  <c r="O112" i="62"/>
  <c r="O104" i="62"/>
  <c r="O96" i="62"/>
  <c r="O87" i="62"/>
  <c r="O79" i="62"/>
  <c r="O73" i="62"/>
  <c r="O68" i="62"/>
  <c r="O63" i="62"/>
  <c r="O58" i="62"/>
  <c r="O54" i="62"/>
  <c r="O50" i="62"/>
  <c r="O46" i="62"/>
  <c r="O41" i="62"/>
  <c r="O37" i="62"/>
  <c r="O33" i="62"/>
  <c r="O29" i="62"/>
  <c r="O25" i="62"/>
  <c r="O21" i="62"/>
  <c r="O17" i="62"/>
  <c r="O13" i="62"/>
  <c r="U239" i="61"/>
  <c r="U235" i="61"/>
  <c r="U230" i="61"/>
  <c r="U226" i="61"/>
  <c r="U222" i="61"/>
  <c r="U218" i="61"/>
  <c r="U214" i="61"/>
  <c r="U210" i="61"/>
  <c r="U206" i="61"/>
  <c r="U202" i="61"/>
  <c r="U198" i="61"/>
  <c r="U194" i="61"/>
  <c r="U190" i="61"/>
  <c r="U186" i="61"/>
  <c r="U182" i="61"/>
  <c r="U178" i="61"/>
  <c r="U174" i="61"/>
  <c r="U170" i="61"/>
  <c r="U166" i="61"/>
  <c r="U162" i="61"/>
  <c r="U158" i="61"/>
  <c r="U154" i="61"/>
  <c r="U149" i="61"/>
  <c r="U145" i="61"/>
  <c r="U141" i="61"/>
  <c r="U129" i="61"/>
  <c r="U117" i="61"/>
  <c r="U109" i="61"/>
  <c r="U101" i="61"/>
  <c r="U93" i="61"/>
  <c r="U85" i="61"/>
  <c r="U77" i="61"/>
  <c r="U69" i="61"/>
  <c r="U61" i="61"/>
  <c r="U53" i="61"/>
  <c r="U45" i="61"/>
  <c r="U37" i="61"/>
  <c r="U29" i="61"/>
  <c r="U22" i="61"/>
  <c r="U18" i="61"/>
  <c r="U14" i="61"/>
  <c r="R24" i="59"/>
  <c r="R20" i="59"/>
  <c r="R16" i="59"/>
  <c r="R12" i="59"/>
  <c r="D42" i="88"/>
  <c r="D31" i="88"/>
  <c r="D27" i="88"/>
  <c r="D20" i="88"/>
  <c r="D16" i="88"/>
  <c r="L45" i="58"/>
  <c r="L40" i="58"/>
  <c r="L36" i="58"/>
  <c r="L32" i="58"/>
  <c r="L28" i="58"/>
  <c r="L24" i="58"/>
  <c r="L41" i="58"/>
  <c r="L16" i="58"/>
  <c r="L12" i="58"/>
  <c r="U110" i="61"/>
  <c r="U70" i="61"/>
  <c r="U30" i="61"/>
  <c r="U15" i="61"/>
  <c r="R17" i="59"/>
  <c r="D33" i="88"/>
  <c r="L37" i="58"/>
  <c r="L25" i="58"/>
  <c r="U125" i="61"/>
  <c r="U114" i="61"/>
  <c r="U106" i="61"/>
  <c r="U98" i="61"/>
  <c r="U90" i="61"/>
  <c r="U82" i="61"/>
  <c r="U74" i="61"/>
  <c r="U66" i="61"/>
  <c r="U58" i="61"/>
  <c r="U50" i="61"/>
  <c r="U42" i="61"/>
  <c r="U34" i="61"/>
  <c r="U26" i="61"/>
  <c r="U21" i="61"/>
  <c r="U17" i="61"/>
  <c r="U13" i="61"/>
  <c r="R23" i="59"/>
  <c r="R19" i="59"/>
  <c r="R15" i="59"/>
  <c r="R11" i="59"/>
  <c r="D38" i="88"/>
  <c r="D26" i="88"/>
  <c r="D19" i="88"/>
  <c r="D15" i="88"/>
  <c r="L48" i="58"/>
  <c r="L44" i="58"/>
  <c r="L39" i="58"/>
  <c r="L35" i="58"/>
  <c r="L31" i="58"/>
  <c r="L27" i="58"/>
  <c r="L23" i="58"/>
  <c r="L20" i="58"/>
  <c r="L15" i="58"/>
  <c r="L11" i="58"/>
  <c r="U118" i="61"/>
  <c r="U94" i="61"/>
  <c r="U78" i="61"/>
  <c r="U62" i="61"/>
  <c r="U38" i="61"/>
  <c r="U19" i="61"/>
  <c r="R25" i="59"/>
  <c r="R13" i="59"/>
  <c r="D21" i="88"/>
  <c r="D11" i="88"/>
  <c r="L42" i="58"/>
  <c r="L21" i="58"/>
  <c r="L13" i="58"/>
  <c r="U137" i="61"/>
  <c r="U121" i="61"/>
  <c r="U113" i="61"/>
  <c r="U105" i="61"/>
  <c r="U97" i="61"/>
  <c r="U89" i="61"/>
  <c r="U81" i="61"/>
  <c r="U73" i="61"/>
  <c r="U65" i="61"/>
  <c r="U57" i="61"/>
  <c r="U49" i="61"/>
  <c r="U41" i="61"/>
  <c r="U33" i="61"/>
  <c r="U25" i="61"/>
  <c r="U20" i="61"/>
  <c r="U16" i="61"/>
  <c r="U12" i="61"/>
  <c r="R22" i="59"/>
  <c r="R18" i="59"/>
  <c r="R14" i="59"/>
  <c r="D37" i="88"/>
  <c r="D29" i="88"/>
  <c r="D23" i="88"/>
  <c r="D18" i="88"/>
  <c r="D13" i="88"/>
  <c r="L47" i="58"/>
  <c r="L43" i="58"/>
  <c r="L38" i="58"/>
  <c r="L34" i="58"/>
  <c r="L30" i="58"/>
  <c r="L26" i="58"/>
  <c r="L22" i="58"/>
  <c r="L18" i="58"/>
  <c r="L14" i="58"/>
  <c r="L10" i="58"/>
  <c r="U133" i="61"/>
  <c r="U102" i="61"/>
  <c r="U86" i="61"/>
  <c r="U54" i="61"/>
  <c r="U46" i="61"/>
  <c r="U24" i="61"/>
  <c r="U11" i="61"/>
  <c r="R21" i="59"/>
  <c r="D28" i="88"/>
  <c r="D17" i="88"/>
  <c r="L46" i="58"/>
  <c r="L33" i="58"/>
  <c r="L29" i="58"/>
  <c r="L17" i="58"/>
  <c r="D12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Chodesh].&amp;[202009]}"/>
    <s v="{[Medida].[Medida].&amp;[2]}"/>
    <s v="{[Keren].[Keren].[All]}"/>
    <s v="{[Cheshbon KM].[Hie Peilut].[Peilut 7].&amp;[Kod_Peilut_L7_422]&amp;[Kod_Peilut_L6_479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7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  <mdx n="0" f="v">
      <t c="3" si="34">
        <n x="1" s="1"/>
        <n x="44"/>
        <n x="33"/>
      </t>
    </mdx>
  </mdxMetadata>
  <valueMetadata count="4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</valueMetadata>
</metadata>
</file>

<file path=xl/sharedStrings.xml><?xml version="1.0" encoding="utf-8"?>
<sst xmlns="http://schemas.openxmlformats.org/spreadsheetml/2006/main" count="7798" uniqueCount="2172">
  <si>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</si>
  <si>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</si>
  <si>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</si>
  <si>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</si>
  <si>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</si>
  <si>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</si>
  <si>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</si>
  <si>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</si>
  <si>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</si>
  <si>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</si>
  <si>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</si>
  <si>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</si>
  <si>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</si>
  <si>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</si>
  <si>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</si>
  <si>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</si>
  <si>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</si>
  <si>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</si>
  <si>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</si>
  <si>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</si>
  <si>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</si>
  <si>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</si>
  <si>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</si>
  <si>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</si>
  <si>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</si>
  <si>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</si>
  <si>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</si>
  <si>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</si>
  <si>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</si>
  <si>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</si>
  <si>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</si>
  <si>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</si>
  <si>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</si>
  <si>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</si>
  <si>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</si>
  <si>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</si>
  <si>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</si>
  <si>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</si>
  <si>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</si>
  <si>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</si>
  <si>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</si>
  <si>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</si>
  <si>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</si>
  <si>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</si>
  <si>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</si>
  <si>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</si>
  <si>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</si>
  <si>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</si>
  <si>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</si>
  <si>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</si>
  <si>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</si>
  <si>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</si>
  <si>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</si>
  <si>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</si>
  <si>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</si>
  <si>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</si>
  <si>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</si>
  <si>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</si>
  <si>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</si>
  <si>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</si>
  <si>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</si>
  <si>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</si>
  <si>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</si>
  <si>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</si>
  <si>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</si>
  <si>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</si>
  <si>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</si>
  <si>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</si>
  <si>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</si>
  <si>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</si>
  <si>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</si>
  <si>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</si>
  <si>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</si>
  <si>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</si>
  <si>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</si>
  <si>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</si>
  <si>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</si>
  <si>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</si>
  <si>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</si>
  <si>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</si>
  <si>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</si>
  <si>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</si>
  <si>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</si>
  <si>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</si>
  <si>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</si>
  <si>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</si>
  <si>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</si>
  <si>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</si>
  <si>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</si>
  <si>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</si>
  <si>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</si>
  <si>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</si>
  <si>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</si>
  <si>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</si>
  <si>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</si>
  <si>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</si>
  <si>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</si>
  <si>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</si>
  <si>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</si>
  <si>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</si>
  <si>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</si>
  <si>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</si>
  <si>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</si>
  <si>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</si>
  <si>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</si>
  <si>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</si>
  <si>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</si>
  <si>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</si>
  <si>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</si>
  <si>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</si>
  <si>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</si>
  <si>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</si>
  <si>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</si>
  <si>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</si>
  <si>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</si>
  <si>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</si>
  <si>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</si>
  <si>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</si>
  <si>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</si>
  <si>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</si>
  <si>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</si>
  <si>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</si>
  <si>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</si>
  <si>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</si>
  <si>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</si>
  <si>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</si>
  <si>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</si>
  <si>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</si>
  <si>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</si>
  <si>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</si>
  <si>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</si>
  <si>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</si>
  <si>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</si>
  <si>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</si>
  <si>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</si>
  <si>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</si>
  <si>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</si>
  <si>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</si>
  <si>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</si>
  <si>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</si>
  <si>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</si>
  <si>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</si>
  <si>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</si>
  <si>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</si>
  <si>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</si>
  <si>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</si>
  <si>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</si>
  <si>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</si>
  <si>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</si>
  <si>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</si>
  <si>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</si>
  <si>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</si>
  <si>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</si>
  <si>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</si>
  <si>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</si>
  <si>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</si>
  <si>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</si>
  <si>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</si>
  <si>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</si>
  <si>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</si>
  <si>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</si>
  <si>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</si>
  <si>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</si>
  <si>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</si>
  <si>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</si>
  <si>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</si>
  <si>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</si>
  <si>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</si>
  <si>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</si>
  <si>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</si>
  <si>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</si>
  <si>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</si>
  <si>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</si>
  <si>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</si>
  <si>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</si>
  <si>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</si>
  <si>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</si>
  <si>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</si>
  <si>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</si>
  <si>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</si>
  <si>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</si>
  <si>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</si>
  <si>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</si>
  <si>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</si>
  <si>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</si>
  <si>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</si>
  <si>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</si>
  <si>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</si>
  <si>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</si>
  <si>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</si>
  <si>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</si>
  <si>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</si>
  <si>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</si>
  <si>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</si>
  <si>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</si>
  <si>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</si>
  <si>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</si>
  <si>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</si>
  <si>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</si>
  <si>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</si>
  <si>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</si>
  <si>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</si>
  <si>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</si>
  <si>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</si>
  <si>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</si>
  <si>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</si>
  <si>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</si>
  <si>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</si>
  <si>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</si>
  <si>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</si>
  <si>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</si>
  <si>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</si>
  <si>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</si>
  <si>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</si>
  <si>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</si>
  <si>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</si>
  <si>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</si>
  <si>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</si>
  <si>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</si>
  <si>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</si>
  <si>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09/2020</t>
  </si>
  <si>
    <t>מגדל מקפת קרנות פנסיה וקופות גמל בע"מ</t>
  </si>
  <si>
    <t xml:space="preserve">מגדל מקפת משלימה (מספר אוצר 659) - מסלול כללי למקבלי קצבה קיימים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</si>
  <si>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</si>
  <si>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</si>
  <si>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</si>
  <si>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</si>
  <si>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</si>
  <si>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</si>
  <si>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</si>
  <si>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</si>
  <si>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</si>
  <si>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</si>
  <si>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</si>
  <si>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</si>
  <si>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</si>
  <si>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</si>
  <si>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</si>
  <si>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</si>
  <si>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</si>
  <si>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</si>
  <si>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</si>
  <si>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</si>
  <si>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</si>
  <si>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</si>
  <si>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</si>
  <si>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</si>
  <si>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</si>
  <si>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</si>
  <si>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</si>
  <si>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</si>
  <si>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</si>
  <si>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</si>
  <si>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</si>
  <si>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</si>
  <si>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</si>
  <si>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</si>
  <si>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</si>
  <si>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</si>
  <si>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</si>
  <si>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</si>
  <si>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</si>
  <si>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</si>
  <si>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</si>
  <si>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</si>
  <si>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</si>
  <si>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</si>
  <si>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</si>
  <si>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</si>
  <si>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</si>
  <si>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</si>
  <si>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</si>
  <si>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</si>
  <si>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</si>
  <si>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</si>
  <si>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</si>
  <si>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</si>
  <si>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</si>
  <si>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</si>
  <si>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</si>
  <si>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</si>
  <si>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</si>
  <si>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</si>
  <si>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</si>
  <si>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</si>
  <si>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</si>
  <si>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</si>
  <si>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</si>
  <si>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</si>
  <si>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</si>
  <si>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</si>
  <si>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</si>
  <si>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</si>
  <si>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</si>
  <si>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</si>
  <si>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</si>
  <si>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</si>
  <si>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</si>
  <si>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</si>
  <si>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</si>
  <si>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</si>
  <si>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</si>
  <si>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</si>
  <si>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</si>
  <si>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</si>
  <si>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</si>
  <si>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</si>
  <si>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</si>
  <si>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</si>
  <si>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</si>
  <si>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</si>
  <si>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</si>
  <si>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</si>
  <si>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</si>
  <si>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</si>
  <si>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</si>
  <si>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</si>
  <si>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</si>
  <si>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</si>
  <si>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</si>
  <si>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</si>
  <si>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</si>
  <si>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</si>
  <si>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</si>
  <si>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</si>
  <si>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</si>
  <si>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</si>
  <si>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</si>
  <si>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</si>
  <si>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</si>
  <si>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</si>
  <si>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</si>
  <si>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</si>
  <si>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</si>
  <si>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</si>
  <si>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</si>
  <si>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</si>
  <si>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</si>
  <si>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</si>
  <si>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</si>
  <si>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</si>
  <si>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</si>
  <si>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</si>
  <si>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</si>
  <si>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</si>
  <si>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</si>
  <si>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</si>
  <si>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</si>
  <si>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</si>
  <si>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</si>
  <si>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</si>
  <si>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</si>
  <si>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</si>
  <si>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</si>
  <si>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</si>
  <si>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</si>
  <si>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</si>
  <si>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</si>
  <si>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</si>
  <si>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</si>
  <si>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</si>
  <si>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</si>
  <si>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</si>
  <si>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</si>
  <si>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</si>
  <si>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</si>
  <si>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</si>
  <si>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</si>
  <si>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</si>
  <si>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</si>
  <si>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</si>
  <si>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</si>
  <si>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</si>
  <si>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</si>
  <si>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</si>
  <si>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</si>
  <si>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</si>
  <si>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</si>
  <si>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</si>
  <si>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</si>
  <si>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</si>
  <si>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</si>
  <si>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</si>
  <si>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</si>
  <si>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</si>
  <si>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</si>
  <si>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</si>
  <si>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</si>
  <si>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</si>
  <si>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</si>
  <si>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</si>
  <si>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</si>
  <si>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</si>
  <si>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</si>
  <si>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</si>
  <si>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</si>
  <si>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</si>
  <si>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</si>
  <si>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</si>
  <si>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</si>
  <si>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</si>
  <si>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</si>
  <si>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</si>
  <si>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</si>
  <si>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</si>
  <si>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</si>
  <si>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</si>
  <si>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</si>
  <si>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</si>
  <si>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</si>
  <si>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</si>
  <si>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</si>
  <si>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</si>
  <si>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</si>
  <si>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</si>
  <si>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</si>
  <si>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</si>
  <si>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</si>
  <si>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</si>
  <si>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</si>
  <si>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</si>
  <si>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</si>
  <si>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</si>
  <si>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</si>
  <si>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</si>
  <si>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</si>
  <si>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</si>
  <si>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</si>
  <si>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</si>
  <si>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</si>
  <si>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</si>
  <si>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</si>
  <si>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</si>
  <si>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</si>
  <si>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</si>
  <si>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</si>
  <si>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</si>
  <si>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</si>
  <si>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</si>
  <si>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</si>
  <si>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</si>
  <si>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</si>
  <si>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</si>
  <si>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</si>
  <si>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</si>
  <si>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</si>
  <si>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</si>
  <si>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</si>
  <si>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</si>
  <si>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</si>
  <si>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</si>
  <si>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</si>
  <si>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</si>
  <si>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</si>
  <si>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</si>
  <si>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</si>
  <si>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</si>
  <si>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</si>
  <si>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</si>
  <si>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</si>
  <si>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</si>
  <si>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</si>
  <si>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</si>
  <si>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</si>
  <si>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</si>
  <si>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</si>
  <si>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</si>
  <si>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</si>
  <si>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</si>
  <si>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</si>
  <si>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</si>
  <si>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</si>
  <si>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</si>
  <si>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</si>
  <si>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</si>
  <si>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</si>
  <si>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</si>
  <si>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</si>
  <si>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</si>
  <si>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</si>
  <si>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</si>
  <si>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</si>
  <si>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</si>
  <si>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</si>
  <si>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</si>
  <si>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</si>
  <si>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</si>
  <si>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</si>
  <si>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</si>
  <si>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</si>
  <si>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</si>
  <si>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</si>
  <si>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</si>
  <si>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</si>
  <si>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</si>
  <si>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</si>
  <si>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</si>
  <si>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</si>
  <si>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</si>
  <si>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</si>
  <si>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</si>
  <si>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</si>
  <si>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</si>
  <si>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</si>
  <si>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</si>
  <si>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</si>
  <si>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</si>
  <si>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</si>
  <si>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</si>
  <si>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</si>
  <si>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</si>
  <si>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</si>
  <si>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</si>
  <si>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</si>
  <si>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</si>
  <si>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</si>
  <si>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</si>
  <si>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</si>
  <si>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</si>
  <si>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</si>
  <si>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</si>
  <si>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</si>
  <si>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</si>
  <si>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</si>
  <si>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</si>
  <si>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</si>
  <si>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</si>
  <si>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</si>
  <si>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</si>
  <si>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</si>
  <si>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</si>
  <si>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</si>
  <si>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</si>
  <si>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</si>
  <si>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</si>
  <si>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גירון אגח 6</t>
  </si>
  <si>
    <t>1139849</t>
  </si>
  <si>
    <t>520044520</t>
  </si>
  <si>
    <t>גירון אגח ז</t>
  </si>
  <si>
    <t>1142629</t>
  </si>
  <si>
    <t>אזורים סדרה 9*</t>
  </si>
  <si>
    <t>7150337</t>
  </si>
  <si>
    <t>520025990</t>
  </si>
  <si>
    <t>בנייה</t>
  </si>
  <si>
    <t>A2.il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</si>
  <si>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</si>
  <si>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</si>
  <si>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</si>
  <si>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</si>
  <si>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</si>
  <si>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</si>
  <si>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</si>
  <si>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</si>
  <si>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</si>
  <si>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נדל"ן מניב בחו"ל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</si>
  <si>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</si>
  <si>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</si>
  <si>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</si>
  <si>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</si>
  <si>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</si>
  <si>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</si>
  <si>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</si>
  <si>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</si>
  <si>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</si>
  <si>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</si>
  <si>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</si>
  <si>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</si>
  <si>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</si>
  <si>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</si>
  <si>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</si>
  <si>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</si>
  <si>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</si>
  <si>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</si>
  <si>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</si>
  <si>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</si>
  <si>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דה לסר אגח ד</t>
  </si>
  <si>
    <t>1132059</t>
  </si>
  <si>
    <t>1427976</t>
  </si>
  <si>
    <t>ilA-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</si>
  <si>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</si>
  <si>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</si>
  <si>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</si>
  <si>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</si>
  <si>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</si>
  <si>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</si>
  <si>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</si>
  <si>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</si>
  <si>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</si>
  <si>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</si>
  <si>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</si>
  <si>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</si>
  <si>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</si>
  <si>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</si>
  <si>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</si>
  <si>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</si>
  <si>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</si>
  <si>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</si>
  <si>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</si>
  <si>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</si>
  <si>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</si>
  <si>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</si>
  <si>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</si>
  <si>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</si>
  <si>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</si>
  <si>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</si>
  <si>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</si>
  <si>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</si>
  <si>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</si>
  <si>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</si>
  <si>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</si>
  <si>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</si>
  <si>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</si>
  <si>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</si>
  <si>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</si>
  <si>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</si>
  <si>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</si>
  <si>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</si>
  <si>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</si>
  <si>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</si>
  <si>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</si>
  <si>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</si>
  <si>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</si>
  <si>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</si>
  <si>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</si>
  <si>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</si>
  <si>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</si>
  <si>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</si>
  <si>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</si>
  <si>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</si>
  <si>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</si>
  <si>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</si>
  <si>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</si>
  <si>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</si>
  <si>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</si>
  <si>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</si>
  <si>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</si>
  <si>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</si>
  <si>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</si>
  <si>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</si>
  <si>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</si>
  <si>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</si>
  <si>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</si>
  <si>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</si>
  <si>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</si>
  <si>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</si>
  <si>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</si>
  <si>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</si>
  <si>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</si>
  <si>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</si>
  <si>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</si>
  <si>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</si>
  <si>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</si>
  <si>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</si>
  <si>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</si>
  <si>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</si>
  <si>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</si>
  <si>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</si>
  <si>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</si>
  <si>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</si>
  <si>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</si>
  <si>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</si>
  <si>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</si>
  <si>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</si>
  <si>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</si>
  <si>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</si>
  <si>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</si>
  <si>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</si>
  <si>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</si>
  <si>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</si>
  <si>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</si>
  <si>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</si>
  <si>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</si>
  <si>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</si>
  <si>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</si>
  <si>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</si>
  <si>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</si>
  <si>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</si>
  <si>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</si>
  <si>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</si>
  <si>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</si>
  <si>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</si>
  <si>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</si>
  <si>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</si>
  <si>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</si>
  <si>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</si>
  <si>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</si>
  <si>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</si>
  <si>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</si>
  <si>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</si>
  <si>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</si>
  <si>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</si>
  <si>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</si>
  <si>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</si>
  <si>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</si>
  <si>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ט</t>
  </si>
  <si>
    <t>1168368</t>
  </si>
  <si>
    <t>511399388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</si>
  <si>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</si>
  <si>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</si>
  <si>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</si>
  <si>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</si>
  <si>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</si>
  <si>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</si>
  <si>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</si>
  <si>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</si>
  <si>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</si>
  <si>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</si>
  <si>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</si>
  <si>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</si>
  <si>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</si>
  <si>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</si>
  <si>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</si>
  <si>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</si>
  <si>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</si>
  <si>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</si>
  <si>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</si>
  <si>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</si>
  <si>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</si>
  <si>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</si>
  <si>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</si>
  <si>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</si>
  <si>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</si>
  <si>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</si>
  <si>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</si>
  <si>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</si>
  <si>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</si>
  <si>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</si>
  <si>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</si>
  <si>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</si>
  <si>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</si>
  <si>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</si>
  <si>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</si>
  <si>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</si>
  <si>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</si>
  <si>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</si>
  <si>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</si>
  <si>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</si>
  <si>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</si>
  <si>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</si>
  <si>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</si>
  <si>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</si>
  <si>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</si>
  <si>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</si>
  <si>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</si>
  <si>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</si>
  <si>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</si>
  <si>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</si>
  <si>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</si>
  <si>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</si>
  <si>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</si>
  <si>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</si>
  <si>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</si>
  <si>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</si>
  <si>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פתאל אירופה אגח ד</t>
  </si>
  <si>
    <t>1168038</t>
  </si>
  <si>
    <t>515328250</t>
  </si>
  <si>
    <t>קרסו אגח ב</t>
  </si>
  <si>
    <t>1139591</t>
  </si>
  <si>
    <t>רילייטד אגח א</t>
  </si>
  <si>
    <t>1134923</t>
  </si>
  <si>
    <t>1849766</t>
  </si>
  <si>
    <t>או.פי.סי אגח א*</t>
  </si>
  <si>
    <t>1141589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</si>
  <si>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</si>
  <si>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</si>
  <si>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</si>
  <si>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</si>
  <si>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</si>
  <si>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</si>
  <si>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</si>
  <si>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</si>
  <si>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</si>
  <si>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</si>
  <si>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</si>
  <si>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החזקות אגח ב*</t>
  </si>
  <si>
    <t>1150812</t>
  </si>
  <si>
    <t>512607888</t>
  </si>
  <si>
    <t>מלונאות ותיירות</t>
  </si>
  <si>
    <t>פתאל החזקות אגח ג*</t>
  </si>
  <si>
    <t>1161785</t>
  </si>
  <si>
    <t>אול יר אגח 3</t>
  </si>
  <si>
    <t>1140136</t>
  </si>
  <si>
    <t>1841580</t>
  </si>
  <si>
    <t>Baa1.il</t>
  </si>
  <si>
    <t>אול יר אגח ה</t>
  </si>
  <si>
    <t>1143304</t>
  </si>
  <si>
    <t>אנלייט אגח ה*</t>
  </si>
  <si>
    <t>7200116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</si>
  <si>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</si>
  <si>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</si>
  <si>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</si>
  <si>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</si>
  <si>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</si>
  <si>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</si>
  <si>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</si>
  <si>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</si>
  <si>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</si>
  <si>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</si>
  <si>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</si>
  <si>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</si>
  <si>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</si>
  <si>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</si>
  <si>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</si>
  <si>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</si>
  <si>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</si>
  <si>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</si>
  <si>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</si>
  <si>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</si>
  <si>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</si>
  <si>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</si>
  <si>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</si>
  <si>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</si>
  <si>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</si>
  <si>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</si>
  <si>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</si>
  <si>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</si>
  <si>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</si>
  <si>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</si>
  <si>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</si>
  <si>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</si>
  <si>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</si>
  <si>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</si>
  <si>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</si>
  <si>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</si>
  <si>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</si>
  <si>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513901371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</si>
  <si>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</si>
  <si>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</si>
  <si>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</si>
  <si>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</si>
  <si>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</si>
  <si>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</si>
  <si>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</si>
  <si>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</si>
  <si>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</si>
  <si>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</si>
  <si>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</si>
  <si>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</si>
  <si>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</si>
  <si>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</si>
  <si>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</si>
  <si>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</si>
  <si>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</si>
  <si>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</si>
  <si>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</si>
  <si>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</si>
  <si>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</si>
  <si>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</si>
  <si>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</si>
  <si>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</si>
  <si>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</si>
  <si>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</si>
  <si>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</si>
  <si>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</si>
  <si>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</si>
  <si>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</si>
  <si>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</si>
  <si>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</si>
  <si>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</si>
  <si>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</si>
  <si>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</si>
  <si>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</si>
  <si>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</si>
  <si>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</si>
  <si>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</si>
  <si>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</si>
  <si>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</si>
  <si>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</si>
  <si>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</si>
  <si>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</si>
  <si>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</si>
  <si>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</si>
  <si>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</si>
  <si>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</si>
  <si>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</si>
  <si>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</si>
  <si>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</si>
  <si>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</si>
  <si>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</si>
  <si>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</si>
  <si>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</si>
  <si>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</si>
  <si>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</si>
  <si>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</si>
  <si>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</si>
  <si>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</si>
  <si>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</si>
  <si>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</si>
  <si>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</si>
  <si>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</si>
  <si>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</si>
  <si>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</si>
  <si>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</si>
  <si>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</si>
  <si>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</si>
  <si>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</si>
  <si>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</si>
  <si>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</si>
  <si>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</si>
  <si>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</si>
  <si>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</si>
  <si>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</si>
  <si>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</si>
  <si>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</si>
  <si>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</si>
  <si>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</si>
  <si>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</si>
  <si>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</si>
  <si>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</si>
  <si>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</si>
  <si>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</si>
  <si>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</si>
  <si>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</si>
  <si>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</si>
  <si>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</si>
  <si>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</si>
  <si>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</si>
  <si>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</si>
  <si>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</si>
  <si>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</si>
  <si>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</si>
  <si>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</si>
  <si>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</si>
  <si>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</si>
  <si>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</si>
  <si>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</si>
  <si>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</si>
  <si>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</si>
  <si>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</si>
  <si>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</si>
  <si>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דלק קדוחים*</t>
  </si>
  <si>
    <t>475020</t>
  </si>
  <si>
    <t>דמרי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</si>
  <si>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</si>
  <si>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</si>
  <si>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</si>
  <si>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</si>
  <si>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</si>
  <si>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</si>
  <si>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</si>
  <si>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</si>
  <si>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</si>
  <si>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</si>
  <si>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</si>
  <si>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</si>
  <si>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</si>
  <si>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</si>
  <si>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</si>
  <si>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</si>
  <si>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</si>
  <si>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</si>
  <si>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</si>
  <si>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</si>
  <si>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</si>
  <si>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</si>
  <si>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</si>
  <si>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</si>
  <si>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</si>
  <si>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</si>
  <si>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</si>
  <si>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</si>
  <si>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</si>
  <si>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</si>
  <si>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</si>
  <si>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</si>
  <si>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</si>
  <si>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</si>
  <si>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</si>
  <si>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</si>
  <si>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</si>
  <si>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</si>
  <si>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</si>
  <si>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</si>
  <si>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</si>
  <si>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</si>
  <si>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</si>
  <si>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</si>
  <si>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</si>
  <si>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</si>
  <si>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</si>
  <si>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</si>
  <si>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</si>
  <si>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</si>
  <si>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</si>
  <si>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</si>
  <si>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</si>
  <si>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</si>
  <si>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</si>
  <si>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</si>
  <si>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</si>
  <si>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</si>
  <si>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</si>
  <si>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</si>
  <si>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</si>
  <si>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</si>
  <si>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</si>
  <si>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</si>
  <si>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</si>
  <si>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</si>
  <si>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</si>
  <si>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</si>
  <si>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</si>
  <si>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</si>
  <si>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</si>
  <si>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</si>
  <si>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</si>
  <si>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</si>
  <si>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</si>
  <si>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</si>
  <si>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</si>
  <si>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</si>
  <si>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</si>
  <si>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</si>
  <si>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</si>
  <si>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</si>
  <si>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</si>
  <si>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</si>
  <si>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</si>
  <si>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</si>
  <si>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</si>
  <si>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</si>
  <si>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</si>
  <si>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</si>
  <si>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</si>
  <si>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</si>
  <si>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</si>
  <si>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</si>
  <si>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</si>
  <si>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</si>
  <si>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</si>
  <si>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</si>
  <si>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</si>
  <si>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</si>
  <si>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</si>
  <si>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</si>
  <si>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</si>
  <si>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</si>
  <si>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</si>
  <si>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</si>
  <si>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</si>
  <si>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</si>
  <si>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</si>
  <si>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</si>
  <si>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</si>
  <si>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</si>
  <si>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</si>
  <si>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</si>
  <si>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</si>
  <si>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</si>
  <si>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</si>
  <si>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</si>
  <si>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</si>
  <si>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</si>
  <si>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</si>
  <si>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</si>
  <si>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</si>
  <si>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</si>
  <si>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</si>
  <si>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</si>
  <si>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</si>
  <si>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</si>
  <si>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</si>
  <si>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</si>
  <si>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</si>
  <si>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</si>
  <si>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</si>
  <si>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</si>
  <si>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</si>
  <si>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</si>
  <si>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</si>
  <si>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</si>
  <si>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</si>
  <si>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</si>
  <si>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</si>
  <si>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</si>
  <si>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</si>
  <si>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</si>
  <si>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</si>
  <si>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מספנות*</t>
  </si>
  <si>
    <t>1168533</t>
  </si>
  <si>
    <t>516084753</t>
  </si>
  <si>
    <t>מקס סטוק</t>
  </si>
  <si>
    <t>1168558</t>
  </si>
  <si>
    <t>513618967</t>
  </si>
  <si>
    <t>משביר לצרכן</t>
  </si>
  <si>
    <t>1104959</t>
  </si>
  <si>
    <t>513389270</t>
  </si>
  <si>
    <t>משק אנרגיה*</t>
  </si>
  <si>
    <t>1166974</t>
  </si>
  <si>
    <t>516167343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</si>
  <si>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</si>
  <si>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</si>
  <si>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</si>
  <si>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</si>
  <si>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</si>
  <si>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</si>
  <si>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</si>
  <si>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</si>
  <si>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</si>
  <si>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</si>
  <si>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</si>
  <si>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</si>
  <si>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</si>
  <si>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</si>
  <si>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</si>
  <si>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</si>
  <si>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</si>
  <si>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</si>
  <si>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</si>
  <si>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</si>
  <si>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</si>
  <si>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</si>
  <si>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</si>
  <si>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</si>
  <si>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</si>
  <si>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</si>
  <si>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</si>
  <si>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</si>
  <si>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</si>
  <si>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</si>
  <si>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</si>
  <si>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</si>
  <si>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</si>
  <si>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</si>
  <si>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</si>
  <si>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</si>
  <si>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</si>
  <si>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</si>
  <si>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</si>
  <si>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</si>
  <si>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</si>
  <si>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</si>
  <si>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</si>
  <si>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</si>
  <si>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בלומברג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</si>
  <si>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</si>
  <si>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</si>
  <si>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</si>
  <si>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</si>
  <si>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</si>
  <si>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</si>
  <si>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</si>
  <si>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</si>
  <si>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Capital Goods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</si>
  <si>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</si>
  <si>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</si>
  <si>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</si>
  <si>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</si>
  <si>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</si>
  <si>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</si>
  <si>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</si>
  <si>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</si>
  <si>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</si>
  <si>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</si>
  <si>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</si>
  <si>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</si>
  <si>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</si>
  <si>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</si>
  <si>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</si>
  <si>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</si>
  <si>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</si>
  <si>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</si>
  <si>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</si>
  <si>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</si>
  <si>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</si>
  <si>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</si>
  <si>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</si>
  <si>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</si>
  <si>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</si>
  <si>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</si>
  <si>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</si>
  <si>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</si>
  <si>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</si>
  <si>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</si>
  <si>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</si>
  <si>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</si>
  <si>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</si>
  <si>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</si>
  <si>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</si>
  <si>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</si>
  <si>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Pharmaceuticals &amp; Biotechnology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</si>
  <si>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</si>
  <si>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</si>
  <si>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</si>
  <si>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</si>
  <si>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</si>
  <si>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</si>
  <si>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</si>
  <si>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</si>
  <si>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</si>
  <si>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</si>
  <si>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</si>
  <si>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</si>
  <si>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</si>
  <si>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</si>
  <si>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</si>
  <si>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53368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</si>
  <si>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</si>
  <si>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</si>
  <si>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</si>
  <si>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</si>
  <si>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</si>
  <si>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</si>
  <si>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</si>
  <si>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</si>
  <si>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</si>
  <si>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</si>
  <si>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</si>
  <si>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</si>
  <si>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</si>
  <si>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</si>
  <si>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</si>
  <si>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</si>
  <si>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</si>
  <si>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</si>
  <si>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</si>
  <si>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</si>
  <si>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</si>
  <si>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</si>
  <si>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</si>
  <si>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</si>
  <si>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</si>
  <si>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</si>
  <si>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</si>
  <si>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</si>
  <si>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</si>
  <si>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</si>
  <si>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</si>
  <si>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ALIBABA GROUP HOLDING_SP ADR</t>
  </si>
  <si>
    <t>US01609W1027</t>
  </si>
  <si>
    <t>ALPHABET INC CL C</t>
  </si>
  <si>
    <t>US02079K1079</t>
  </si>
  <si>
    <t>Media</t>
  </si>
  <si>
    <t>AMADEUS IT GROUP SA</t>
  </si>
  <si>
    <t>ES0109067019</t>
  </si>
  <si>
    <t>BME</t>
  </si>
  <si>
    <t>AMAZON.COM INC</t>
  </si>
  <si>
    <t>US0231351067</t>
  </si>
  <si>
    <t>AMERICAN CAMPUS COMMUNITIES</t>
  </si>
  <si>
    <t>US0248351001</t>
  </si>
  <si>
    <t>Real Estate</t>
  </si>
  <si>
    <t>AMERICAN EXPRESS</t>
  </si>
  <si>
    <t>US0258161092</t>
  </si>
  <si>
    <t>Diversified Financials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</si>
  <si>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</si>
  <si>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</si>
  <si>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</si>
  <si>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</si>
  <si>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</si>
  <si>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</si>
  <si>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</si>
  <si>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</si>
  <si>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</si>
  <si>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</si>
  <si>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Banks</t>
  </si>
  <si>
    <t>BAYERISCHE MOTOREN WERKE AG</t>
  </si>
  <si>
    <t>DE0005190003</t>
  </si>
  <si>
    <t>Automobiles &amp; Components</t>
  </si>
  <si>
    <t>BLACKROCK</t>
  </si>
  <si>
    <t>US09247X1019</t>
  </si>
  <si>
    <t>BOEING</t>
  </si>
  <si>
    <t>US0970231058</t>
  </si>
  <si>
    <t>BOOKING HOLDINGS INC</t>
  </si>
  <si>
    <t>US09857L1089</t>
  </si>
  <si>
    <t>CELLNEX TELECOM SA</t>
  </si>
  <si>
    <t>ES0105066007</t>
  </si>
  <si>
    <t>TELECOMMUNICATION SERVICES</t>
  </si>
  <si>
    <t>CENTENE CORP</t>
  </si>
  <si>
    <t>US15135B1017</t>
  </si>
  <si>
    <t>Health Care Equipment &amp; Services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</si>
  <si>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</si>
  <si>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</si>
  <si>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</si>
  <si>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</si>
  <si>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</si>
  <si>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</si>
  <si>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D.R. HORTON INC</t>
  </si>
  <si>
    <t>US23331A1097</t>
  </si>
  <si>
    <t>DEUTSCHE POST AG REG</t>
  </si>
  <si>
    <t>DE0005552004</t>
  </si>
  <si>
    <t>Transportation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</si>
  <si>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</si>
  <si>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</si>
  <si>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</si>
  <si>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</si>
  <si>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</si>
  <si>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</si>
  <si>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</si>
  <si>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</si>
  <si>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</si>
  <si>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</si>
  <si>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</si>
  <si>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</si>
  <si>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</si>
  <si>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</si>
  <si>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</si>
  <si>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</si>
  <si>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</si>
  <si>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</si>
  <si>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</si>
  <si>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</si>
  <si>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</si>
  <si>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HILTON WORLDWIDE HOLDINGS IN</t>
  </si>
  <si>
    <t>US43300A2033</t>
  </si>
  <si>
    <t>Hotels Restaurants &amp; Leisure</t>
  </si>
  <si>
    <t>HOME DEPOT INC</t>
  </si>
  <si>
    <t>US4370761029</t>
  </si>
  <si>
    <t>INFINEON TECHNOLOGIES</t>
  </si>
  <si>
    <t>DE0006231004</t>
  </si>
  <si>
    <t>INTERCONTINENTAL EXCHANGE IN</t>
  </si>
  <si>
    <t>US45866F1049</t>
  </si>
  <si>
    <t>INTERCONTINENTAL HOTELS</t>
  </si>
  <si>
    <t>GB00BHJYC057</t>
  </si>
  <si>
    <t>JPMORGAN CHASE</t>
  </si>
  <si>
    <t>US46625H1005</t>
  </si>
  <si>
    <t>LEMONADE</t>
  </si>
  <si>
    <t>US52567D1072</t>
  </si>
  <si>
    <t>Insurance</t>
  </si>
  <si>
    <t>LENNAR CORP A</t>
  </si>
  <si>
    <t>US5260571048</t>
  </si>
  <si>
    <t>LOREAL</t>
  </si>
  <si>
    <t>FR0000120321</t>
  </si>
  <si>
    <t>LOWES COS INC</t>
  </si>
  <si>
    <t>US5486611073</t>
  </si>
  <si>
    <t>MARTIN MARIETTA MATERIALS</t>
  </si>
  <si>
    <t>US5732841060</t>
  </si>
  <si>
    <t>MATERIALS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</si>
  <si>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</si>
  <si>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</si>
  <si>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</si>
  <si>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</si>
  <si>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</si>
  <si>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</si>
  <si>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</si>
  <si>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</si>
  <si>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</si>
  <si>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</si>
  <si>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</si>
  <si>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</si>
  <si>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MSCI</t>
  </si>
  <si>
    <t>US55354G1004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</si>
  <si>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</si>
  <si>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</si>
  <si>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</si>
  <si>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</si>
  <si>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</si>
  <si>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</si>
  <si>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</si>
  <si>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</si>
  <si>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</si>
  <si>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</si>
  <si>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</si>
  <si>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</si>
  <si>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</si>
  <si>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</si>
  <si>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</si>
  <si>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</si>
  <si>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</si>
  <si>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</si>
  <si>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</si>
  <si>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</si>
  <si>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</si>
  <si>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</si>
  <si>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PVH CORP</t>
  </si>
  <si>
    <t>US6936561009</t>
  </si>
  <si>
    <t>RALPH LAUREN CORP</t>
  </si>
  <si>
    <t>US7512121010</t>
  </si>
  <si>
    <t>RECKITT BENCKISER GROUP</t>
  </si>
  <si>
    <t>GB00B24CGK77</t>
  </si>
  <si>
    <t>ROSS STORES</t>
  </si>
  <si>
    <t>US7782961038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</si>
  <si>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</si>
  <si>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</si>
  <si>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</si>
  <si>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</si>
  <si>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</si>
  <si>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</si>
  <si>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</si>
  <si>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</si>
  <si>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</si>
  <si>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</si>
  <si>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</si>
  <si>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</si>
  <si>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</si>
  <si>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</si>
  <si>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</si>
  <si>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</si>
  <si>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</si>
  <si>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THALES SA</t>
  </si>
  <si>
    <t>FR0000121329</t>
  </si>
  <si>
    <t>TJX COMPANIES INC</t>
  </si>
  <si>
    <t>US8725401090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</si>
  <si>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</si>
  <si>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</si>
  <si>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</si>
  <si>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</si>
  <si>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</si>
  <si>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</si>
  <si>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</si>
  <si>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</si>
  <si>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</si>
  <si>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</si>
  <si>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</si>
  <si>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</si>
  <si>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</si>
  <si>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</si>
  <si>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</si>
  <si>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</si>
  <si>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VULCAN MATERIALS CO</t>
  </si>
  <si>
    <t>US9291601097</t>
  </si>
  <si>
    <t>WAL MART STORES INC</t>
  </si>
  <si>
    <t>US9311421039</t>
  </si>
  <si>
    <t>Food &amp; Staples Retailing</t>
  </si>
  <si>
    <t>WALT DISNEY CO/THE</t>
  </si>
  <si>
    <t>US2546871060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</si>
  <si>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</si>
  <si>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</si>
  <si>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</si>
  <si>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</si>
  <si>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</si>
  <si>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</si>
  <si>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</si>
  <si>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</si>
  <si>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</si>
  <si>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</si>
  <si>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</si>
  <si>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</si>
  <si>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</si>
  <si>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</si>
  <si>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</si>
  <si>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</si>
  <si>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</si>
  <si>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</si>
  <si>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</si>
  <si>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</si>
  <si>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</si>
  <si>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</si>
  <si>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</si>
  <si>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</si>
  <si>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</si>
  <si>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</si>
  <si>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</si>
  <si>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</si>
  <si>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</si>
  <si>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</si>
  <si>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</si>
  <si>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</si>
  <si>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</si>
  <si>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</si>
  <si>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</si>
  <si>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</si>
  <si>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</si>
  <si>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</si>
  <si>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</si>
  <si>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</si>
  <si>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</si>
  <si>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</si>
  <si>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</si>
  <si>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</si>
  <si>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</si>
  <si>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</si>
  <si>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</si>
  <si>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</si>
  <si>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</si>
  <si>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</si>
  <si>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</si>
  <si>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</si>
  <si>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</si>
  <si>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</si>
  <si>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</si>
  <si>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</si>
  <si>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</si>
  <si>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</si>
  <si>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</si>
  <si>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</si>
  <si>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</si>
  <si>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</si>
  <si>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</si>
  <si>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</si>
  <si>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</si>
  <si>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</si>
  <si>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</si>
  <si>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</si>
  <si>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</si>
  <si>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</si>
  <si>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</si>
  <si>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</si>
  <si>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</si>
  <si>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</si>
  <si>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</si>
  <si>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</si>
  <si>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</si>
  <si>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</si>
  <si>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</si>
  <si>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</si>
  <si>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</si>
  <si>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</si>
  <si>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</si>
  <si>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</si>
  <si>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</si>
  <si>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</si>
  <si>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</si>
  <si>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</si>
  <si>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</si>
  <si>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</si>
  <si>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</si>
  <si>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</si>
  <si>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</si>
  <si>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</si>
  <si>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</si>
  <si>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</si>
  <si>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</si>
  <si>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</si>
  <si>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</si>
  <si>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</si>
  <si>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</si>
  <si>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</si>
  <si>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ISHR EUR600 IND GDS&amp;SERV (DE)</t>
  </si>
  <si>
    <t>DE000A0H08J9</t>
  </si>
  <si>
    <t>KRANESHARES CSI CHINA INTERNET</t>
  </si>
  <si>
    <t>US5007673065</t>
  </si>
  <si>
    <t>LYXOR EURSTX600 Auto&amp;Parts</t>
  </si>
  <si>
    <t>LU1834983394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</si>
  <si>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</si>
  <si>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</si>
  <si>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</si>
  <si>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</si>
  <si>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</si>
  <si>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</si>
  <si>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</si>
  <si>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</si>
  <si>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</si>
  <si>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</si>
  <si>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</si>
  <si>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</si>
  <si>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</si>
  <si>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</si>
  <si>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</si>
  <si>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</si>
  <si>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</si>
  <si>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</si>
  <si>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</si>
  <si>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</si>
  <si>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UTILITIES SELECT SECTOR SPDR</t>
  </si>
  <si>
    <t>US81369Y8865</t>
  </si>
  <si>
    <t>VANGUARD AUST SHARES IDX ETF</t>
  </si>
  <si>
    <t>AU000000VAS1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</si>
  <si>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</si>
  <si>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</si>
  <si>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</si>
  <si>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</si>
  <si>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</si>
  <si>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</si>
  <si>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</si>
  <si>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</si>
  <si>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</si>
  <si>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</si>
  <si>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</si>
  <si>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</si>
  <si>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</si>
  <si>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</si>
  <si>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</si>
  <si>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</si>
  <si>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</si>
  <si>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</si>
  <si>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</si>
  <si>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</si>
  <si>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</si>
  <si>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</si>
  <si>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</si>
  <si>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115 NOV 2020 בזק</t>
  </si>
  <si>
    <t>83278648</t>
  </si>
  <si>
    <t>P 115 NOV 2020 בזק</t>
  </si>
  <si>
    <t>83278911</t>
  </si>
  <si>
    <t>SPX US 12/18/20 C3000</t>
  </si>
  <si>
    <t>SPX1220C3000</t>
  </si>
  <si>
    <t>SPX US 12/18/20 C3600</t>
  </si>
  <si>
    <t>SPX1220C3600</t>
  </si>
  <si>
    <t>SX5E 12/18/20 C2950</t>
  </si>
  <si>
    <t>SX5E1220C295</t>
  </si>
  <si>
    <t>SX5E 12/18/20 C3475</t>
  </si>
  <si>
    <t>SX5E1220C347</t>
  </si>
  <si>
    <t>EURO STOXX 50 DEC20</t>
  </si>
  <si>
    <t>VGZ0</t>
  </si>
  <si>
    <t>S&amp;P 500 ANNL DIV DEC21</t>
  </si>
  <si>
    <t>ASDZ1</t>
  </si>
  <si>
    <t>S&amp;P500 EMINI FUT DEC20</t>
  </si>
  <si>
    <t>ESZ0</t>
  </si>
  <si>
    <t>STOXX EUROPE 600 DEC20</t>
  </si>
  <si>
    <t>SXOZ0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</si>
  <si>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</si>
  <si>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</si>
  <si>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</si>
  <si>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</si>
  <si>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</si>
  <si>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</si>
  <si>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</si>
  <si>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</si>
  <si>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</si>
  <si>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</si>
  <si>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</si>
  <si>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</si>
  <si>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</si>
  <si>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</si>
  <si>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</si>
  <si>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</si>
  <si>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</si>
  <si>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</si>
  <si>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</si>
  <si>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</si>
  <si>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</si>
  <si>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</si>
  <si>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</si>
  <si>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</si>
  <si>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</si>
  <si>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</si>
  <si>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</si>
  <si>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</si>
  <si>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</si>
  <si>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</si>
  <si>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</si>
  <si>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</si>
  <si>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</si>
  <si>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</si>
  <si>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</si>
  <si>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</si>
  <si>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</si>
  <si>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</si>
  <si>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</si>
  <si>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</si>
  <si>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</si>
  <si>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</si>
  <si>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</si>
  <si>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</si>
  <si>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</si>
  <si>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</si>
  <si>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</si>
  <si>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אורמת אגח 3*</t>
  </si>
  <si>
    <t>1139179</t>
  </si>
  <si>
    <t>RUBY PIPELINE 6 04/22</t>
  </si>
  <si>
    <t>ENERGY</t>
  </si>
  <si>
    <t>S&amp;P</t>
  </si>
  <si>
    <t>אלון דלק מניה לא סחירה</t>
  </si>
  <si>
    <t>צים מניה</t>
  </si>
  <si>
    <t>347283</t>
  </si>
  <si>
    <t>520015041</t>
  </si>
  <si>
    <t>Sacramento 353*</t>
  </si>
  <si>
    <t>White Oak*</t>
  </si>
  <si>
    <t>white oak 2*</t>
  </si>
  <si>
    <t>סה"כ קרנות השקעה</t>
  </si>
  <si>
    <t>סה"כ קרנות השקעה בישראל</t>
  </si>
  <si>
    <t>Orbimed Israel Partners II LP</t>
  </si>
  <si>
    <t>MA Movilim Renewable Energies L.P*</t>
  </si>
  <si>
    <t>TENE GROWTH CAPITAL IV</t>
  </si>
  <si>
    <t>סה"כ קרנות השקעה בחו"ל</t>
  </si>
  <si>
    <t>Horsley Bridge XII Ventures</t>
  </si>
  <si>
    <t>Strategic Investors Fund VIII LP</t>
  </si>
  <si>
    <t>Portfolio EDGE מקפת</t>
  </si>
  <si>
    <t>53431</t>
  </si>
  <si>
    <t>Waterton Residential P V XIII</t>
  </si>
  <si>
    <t>APCS LP*</t>
  </si>
  <si>
    <t>Apollo Natural Resources Partners II LP</t>
  </si>
  <si>
    <t>Apollo Overseas Partners IX L.P</t>
  </si>
  <si>
    <t>CMPVIIC</t>
  </si>
  <si>
    <t>co investment Anesthesia</t>
  </si>
  <si>
    <t>Court Square IV</t>
  </si>
  <si>
    <t>CRECH V</t>
  </si>
  <si>
    <t>Dover Street IX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</si>
  <si>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</si>
  <si>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</si>
  <si>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</si>
  <si>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</si>
  <si>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</si>
  <si>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</si>
  <si>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</si>
  <si>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</si>
  <si>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</si>
  <si>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HIG harbourvest Tranche B</t>
  </si>
  <si>
    <t>IK harbourvest tranche B</t>
  </si>
  <si>
    <t>INCLINE   HARBOURVEST A</t>
  </si>
  <si>
    <t>Insight harbourvest tranche B</t>
  </si>
  <si>
    <t>Investindustrial VII Harbourvest B</t>
  </si>
  <si>
    <t>KCOIV SCS</t>
  </si>
  <si>
    <t>KELSO INVESTMENT ASSOCIATES X   HARB B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</si>
  <si>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</si>
  <si>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</si>
  <si>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</si>
  <si>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</si>
  <si>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</si>
  <si>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</si>
  <si>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</si>
  <si>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</si>
  <si>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Pamlico capital IV</t>
  </si>
  <si>
    <t>Pantheon Global Secondary Fund VI</t>
  </si>
  <si>
    <t>Paragon III HarbourVest B</t>
  </si>
  <si>
    <t>PCSIII LP</t>
  </si>
  <si>
    <t>PGCO IV Co mingled Fund SCSP</t>
  </si>
  <si>
    <t>project Celtics</t>
  </si>
  <si>
    <t>SDPIII</t>
  </si>
  <si>
    <t>SLF1</t>
  </si>
  <si>
    <t>Sun Capital Partners  harbourvest B</t>
  </si>
  <si>
    <t>Thoma Bravo Fund XII A  L P</t>
  </si>
  <si>
    <t>Thoma Bravo Harbourvest B</t>
  </si>
  <si>
    <t>VESTCOM</t>
  </si>
  <si>
    <t>Warburg Pincus China LP</t>
  </si>
  <si>
    <t>WestView IV harbourvest</t>
  </si>
  <si>
    <t>windjammer V har A</t>
  </si>
  <si>
    <t>סה"כ כתבי אופציה בישראל:</t>
  </si>
  <si>
    <t>אלקטריון אופציה לא סחירה</t>
  </si>
  <si>
    <t>578779</t>
  </si>
  <si>
    <t>SOLGEL WARRANT</t>
  </si>
  <si>
    <t>565685</t>
  </si>
  <si>
    <t>₪ / מט"ח</t>
  </si>
  <si>
    <t>+ILS/-USD 3.3334 13-07-21 (11) -206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</si>
  <si>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</si>
  <si>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</si>
  <si>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</si>
  <si>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</si>
  <si>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</si>
  <si>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</si>
  <si>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</si>
  <si>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3.3465 07-07-21 (12) -205</t>
  </si>
  <si>
    <t>10000503</t>
  </si>
  <si>
    <t>+ILS/-USD 3.3472 08-07-21 (20) -203</t>
  </si>
  <si>
    <t>10000509</t>
  </si>
  <si>
    <t>+ILS/-USD 3.349 08-07-21 (10) -195</t>
  </si>
  <si>
    <t>10000508</t>
  </si>
  <si>
    <t>+ILS/-USD 3.3609 20-07-21 (11) -236</t>
  </si>
  <si>
    <t>10000191</t>
  </si>
  <si>
    <t>+ILS/-USD 3.374 14-01-21 (12) -92</t>
  </si>
  <si>
    <t>10000514</t>
  </si>
  <si>
    <t>+ILS/-USD 3.3795 06-07-21 (10) -190</t>
  </si>
  <si>
    <t>10000501</t>
  </si>
  <si>
    <t>+ILS/-USD 3.3802 06-07-21 (20) -188</t>
  </si>
  <si>
    <t>10000500</t>
  </si>
  <si>
    <t>+ILS/-USD 3.3806 22-07-21 (11) -244</t>
  </si>
  <si>
    <t>10000193</t>
  </si>
  <si>
    <t>+ILS/-USD 3.3817 06-07-21 (10) -198</t>
  </si>
  <si>
    <t>10000497</t>
  </si>
  <si>
    <t>+ILS/-USD 3.3866 26-07-21 (11) -229</t>
  </si>
  <si>
    <t>10000197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</si>
  <si>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</si>
  <si>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</si>
  <si>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</si>
  <si>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</si>
  <si>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</si>
  <si>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</si>
  <si>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</si>
  <si>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</si>
  <si>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19-01-21 (20) -98</t>
  </si>
  <si>
    <t>10000195</t>
  </si>
  <si>
    <t>+ILS/-USD 3.3933 15-12-20 (20) -72</t>
  </si>
  <si>
    <t>10000478</t>
  </si>
  <si>
    <t>+ILS/-USD 3.3935 15-12-20 (93) -70</t>
  </si>
  <si>
    <t>10000479</t>
  </si>
  <si>
    <t>+ILS/-USD 3.3944 17-12-20 (12) -76</t>
  </si>
  <si>
    <t>10000183</t>
  </si>
  <si>
    <t>10000475</t>
  </si>
  <si>
    <t>+ILS/-USD 3.395 03-03-21 (10) -125</t>
  </si>
  <si>
    <t>10000483</t>
  </si>
  <si>
    <t>+ILS/-USD 3.395 03-03-21 (20) -125</t>
  </si>
  <si>
    <t>10000485</t>
  </si>
  <si>
    <t>+ILS/-USD 3.3954 17-12-20 (20) -76</t>
  </si>
  <si>
    <t>10000477</t>
  </si>
  <si>
    <t>10000185</t>
  </si>
  <si>
    <t>+ILS/-USD 3.39645 17-12-20 (11) -75.5</t>
  </si>
  <si>
    <t>10000181</t>
  </si>
  <si>
    <t>+ILS/-USD 3.3969 15-12-20 (12) -81</t>
  </si>
  <si>
    <t>10000466</t>
  </si>
  <si>
    <t>+ILS/-USD 3.3974 06-01-21 (11) -86</t>
  </si>
  <si>
    <t>10000187</t>
  </si>
  <si>
    <t>+ILS/-USD 3.398 08-12-20 (11) -429</t>
  </si>
  <si>
    <t>10000079</t>
  </si>
  <si>
    <t>+ILS/-USD 3.3981 08-12-20 (10) -429</t>
  </si>
  <si>
    <t>10000137</t>
  </si>
  <si>
    <t>+ILS/-USD 3.3988 29-06-21 (10) -212</t>
  </si>
  <si>
    <t>10000747</t>
  </si>
  <si>
    <t>+ILS/-USD 3.3991 05-01-21 (10) -109</t>
  </si>
  <si>
    <t>10000176</t>
  </si>
  <si>
    <t>+ILS/-USD 3.4 21-12-20 (20) -126</t>
  </si>
  <si>
    <t>10000031</t>
  </si>
  <si>
    <t>+ILS/-USD 3.4004 21-12-20 (11) -126</t>
  </si>
  <si>
    <t>10000166</t>
  </si>
  <si>
    <t>+ILS/-USD 3.4005 08-03-21 (20) -125</t>
  </si>
  <si>
    <t>10000532</t>
  </si>
  <si>
    <t>+ILS/-USD 3.4015 03-03-21 (11) -505</t>
  </si>
  <si>
    <t>10000082</t>
  </si>
  <si>
    <t>+ILS/-USD 3.4017 16-02-21 (10) -108</t>
  </si>
  <si>
    <t>10000533</t>
  </si>
  <si>
    <t>+ILS/-USD 3.402 16-12-20 (20) -80</t>
  </si>
  <si>
    <t>10000468</t>
  </si>
  <si>
    <t>+ILS/-USD 3.4028 15-07-21 (10) -222</t>
  </si>
  <si>
    <t>10000531</t>
  </si>
  <si>
    <t>+ILS/-USD 3.403 01-10-20 (20) -44</t>
  </si>
  <si>
    <t>10000033</t>
  </si>
  <si>
    <t>+ILS/-USD 3.404 10-03-21 (11) -120</t>
  </si>
  <si>
    <t>10000208</t>
  </si>
  <si>
    <t>+ILS/-USD 3.4045 03-03-21 (12) -505</t>
  </si>
  <si>
    <t>10000006</t>
  </si>
  <si>
    <t>+ILS/-USD 3.4049 02-12-20 (20) -121</t>
  </si>
  <si>
    <t>10000450</t>
  </si>
  <si>
    <t>+ILS/-USD 3.4055 29-03-21 (11) -145</t>
  </si>
  <si>
    <t>10000205</t>
  </si>
  <si>
    <t>+ILS/-USD 3.407 08-12-20 (10) -420</t>
  </si>
  <si>
    <t>10000149</t>
  </si>
  <si>
    <t>+ILS/-USD 3.407 24-11-20 (10) -100</t>
  </si>
  <si>
    <t>10000455</t>
  </si>
  <si>
    <t>+ILS/-USD 3.4075 20-01-21 (93) -94</t>
  </si>
  <si>
    <t>10000201</t>
  </si>
  <si>
    <t>+ILS/-USD 3.4086 10-12-20 (11) -84</t>
  </si>
  <si>
    <t>10000172</t>
  </si>
  <si>
    <t>+ILS/-USD 3.4094 02-12-20 (10) -86</t>
  </si>
  <si>
    <t>10000463</t>
  </si>
  <si>
    <t>+ILS/-USD 3.4097 27-10-20 (10) -58</t>
  </si>
  <si>
    <t>10000464</t>
  </si>
  <si>
    <t>+ILS/-USD 3.4108 26-10-20 (10) -82</t>
  </si>
  <si>
    <t>10000451</t>
  </si>
  <si>
    <t>+ILS/-USD 3.4121 30-11-20 (10) -79</t>
  </si>
  <si>
    <t>10000465</t>
  </si>
  <si>
    <t>+ILS/-USD 3.4126 19-11-20 (10) -109</t>
  </si>
  <si>
    <t>10000452</t>
  </si>
  <si>
    <t>+ILS/-USD 3.4137 06-10-20 (20) -53</t>
  </si>
  <si>
    <t>10000453</t>
  </si>
  <si>
    <t>+ILS/-USD 3.4138 15-12-20 (11) -167</t>
  </si>
  <si>
    <t>10000142</t>
  </si>
  <si>
    <t>+ILS/-USD 3.4147 09-02-21 (10) -103</t>
  </si>
  <si>
    <t>10000529</t>
  </si>
  <si>
    <t>+ILS/-USD 3.4148 08-10-20 (11) -52</t>
  </si>
  <si>
    <t>10000168</t>
  </si>
  <si>
    <t>+ILS/-USD 3.4148 09-02-21 (12) -102</t>
  </si>
  <si>
    <t>10000035</t>
  </si>
  <si>
    <t>+ILS/-USD 3.4158 09-02-21 (11) -102</t>
  </si>
  <si>
    <t>10000207</t>
  </si>
  <si>
    <t>+ILS/-USD 3.417 04-11-20 (20) -118</t>
  </si>
  <si>
    <t>10000372</t>
  </si>
  <si>
    <t>+ILS/-USD 3.42 16-02-21 (11) -102</t>
  </si>
  <si>
    <t>10000210</t>
  </si>
  <si>
    <t>+ILS/-USD 3.4206 04-11-20 (10) -124</t>
  </si>
  <si>
    <t>10000370</t>
  </si>
  <si>
    <t>+ILS/-USD 3.4216 01-07-21 (11) -214</t>
  </si>
  <si>
    <t>10000203</t>
  </si>
  <si>
    <t>+ILS/-USD 3.425 05-10-20 (12) -74</t>
  </si>
  <si>
    <t>10000433</t>
  </si>
  <si>
    <t>+ILS/-USD 3.4258 08-07-21 (12) -222</t>
  </si>
  <si>
    <t>10000578</t>
  </si>
  <si>
    <t>+ILS/-USD 3.427 15-12-20 (10) -440</t>
  </si>
  <si>
    <t>10000162</t>
  </si>
  <si>
    <t>+ILS/-USD 3.4272 27-01-21 (12) -103</t>
  </si>
  <si>
    <t>10000525</t>
  </si>
  <si>
    <t>+ILS/-USD 3.4276 05-10-20 (20) -74</t>
  </si>
  <si>
    <t>10000164</t>
  </si>
  <si>
    <t>+ILS/-USD 3.4286 22-10-20 (20) -84</t>
  </si>
  <si>
    <t>10000441</t>
  </si>
  <si>
    <t>+ILS/-USD 3.4305 04-11-20 (20) -125</t>
  </si>
  <si>
    <t>10000141</t>
  </si>
  <si>
    <t>+ILS/-USD 3.4312 23-06-21 (11) -218</t>
  </si>
  <si>
    <t>10000214</t>
  </si>
  <si>
    <t>+ILS/-USD 3.4315 01-12-20 (10) -395</t>
  </si>
  <si>
    <t>+ILS/-USD 3.4364 22-02-21 (12) -116</t>
  </si>
  <si>
    <t>10000560</t>
  </si>
  <si>
    <t>+ILS/-USD 3.437 27-10-20 (12) -120</t>
  </si>
  <si>
    <t>10000393</t>
  </si>
  <si>
    <t>+ILS/-USD 3.4379 04-11-20 (11) -126</t>
  </si>
  <si>
    <t>10000138</t>
  </si>
  <si>
    <t>+ILS/-USD 3.4396 22-10-20 (10) -104</t>
  </si>
  <si>
    <t>10000418</t>
  </si>
  <si>
    <t>+ILS/-USD 3.4397 29-10-20 (20) -103</t>
  </si>
  <si>
    <t>10000421</t>
  </si>
  <si>
    <t>+ILS/-USD 3.44 15-10-20 (11) -82</t>
  </si>
  <si>
    <t>+ILS/-USD 3.44135 28-01-21 (20) -86.5</t>
  </si>
  <si>
    <t>10000037</t>
  </si>
  <si>
    <t>+ILS/-USD 3.4426 12-11-20 (20) -134</t>
  </si>
  <si>
    <t>10000029</t>
  </si>
  <si>
    <t>+ILS/-USD 3.4452 16-11-20 (11) -138</t>
  </si>
  <si>
    <t>10000153</t>
  </si>
  <si>
    <t>+ILS/-USD 3.4457 12-11-20 (11) -133</t>
  </si>
  <si>
    <t>10000151</t>
  </si>
  <si>
    <t>+ILS/-USD 3.4457 18-11-20 (20) -143</t>
  </si>
  <si>
    <t>10000025</t>
  </si>
  <si>
    <t>+ILS/-USD 3.4474 18-02-21 (11) -116</t>
  </si>
  <si>
    <t>10000212</t>
  </si>
  <si>
    <t>+ILS/-USD 3.449 26-10-20 (20) -90</t>
  </si>
  <si>
    <t>10000159</t>
  </si>
  <si>
    <t>+ILS/-USD 3.4498 18-11-20 (11) -142</t>
  </si>
  <si>
    <t>+ILS/-USD 3.45 26-10-20 (12) -89</t>
  </si>
  <si>
    <t>10000427</t>
  </si>
  <si>
    <t>+ILS/-USD 3.4506 19-11-20 (20) -144</t>
  </si>
  <si>
    <t>10000027</t>
  </si>
  <si>
    <t>+ILS/-USD 3.4517 28-10-20 (11) -103</t>
  </si>
  <si>
    <t>10000157</t>
  </si>
  <si>
    <t>+ILS/-USD 3.452 10-11-20 (10) -800</t>
  </si>
  <si>
    <t>10000664</t>
  </si>
  <si>
    <t>+ILS/-USD 3.4666 27-01-21 (10) -104</t>
  </si>
  <si>
    <t>10000568</t>
  </si>
  <si>
    <t>+ILS/-USD 3.4679 24-02-21 (12) -121</t>
  </si>
  <si>
    <t>10000562</t>
  </si>
  <si>
    <t>+ILS/-USD 3.4707 15-12-20 (10) -63</t>
  </si>
  <si>
    <t>10000566</t>
  </si>
  <si>
    <t>+ILS/-USD 3.4707 24-02-21 (20) -121</t>
  </si>
  <si>
    <t>10000564</t>
  </si>
  <si>
    <t>+ILS/-USD 3.4755 10-11-20 (10) -935</t>
  </si>
  <si>
    <t>10000659</t>
  </si>
  <si>
    <t>+ILS/-USD 3.48 10-11-20 (10) -940</t>
  </si>
  <si>
    <t>10000654</t>
  </si>
  <si>
    <t>+ILS/-USD 3.4937 10-11-20 (10) -898</t>
  </si>
  <si>
    <t>10000652</t>
  </si>
  <si>
    <t>+ILS/-USD 3.5021 10-11-20 (10) -904</t>
  </si>
  <si>
    <t>10000649</t>
  </si>
  <si>
    <t>+ILS/-USD 3.5376 16-03-21 (11) -514</t>
  </si>
  <si>
    <t>10000097</t>
  </si>
  <si>
    <t>+ILS/-USD 3.5382 16-03-21 (12) -518</t>
  </si>
  <si>
    <t>10000263</t>
  </si>
  <si>
    <t>+ILS/-USD 3.583 16-11-20 (11) -340</t>
  </si>
  <si>
    <t>10000095</t>
  </si>
  <si>
    <t>+USD/-ILS 3.4264 04-11-20 (20) -116</t>
  </si>
  <si>
    <t>10000408</t>
  </si>
  <si>
    <t>+USD/-ILS 3.4338 08-12-20 (10) -382</t>
  </si>
  <si>
    <t>10000158</t>
  </si>
  <si>
    <t>+USD/-ILS 3.4535 15-12-20 (10) -155</t>
  </si>
  <si>
    <t>10000356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</si>
  <si>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</si>
  <si>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</si>
  <si>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</si>
  <si>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</si>
  <si>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</si>
  <si>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</si>
  <si>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פורוורד ש"ח-מט"ח</t>
  </si>
  <si>
    <t>10000036</t>
  </si>
  <si>
    <t>+EUR/-USD 1.165 19-10-20 (10) +6</t>
  </si>
  <si>
    <t>10000570</t>
  </si>
  <si>
    <t>+EUR/-USD 1.16505 21-10-20 (10) +6.5</t>
  </si>
  <si>
    <t>10000572</t>
  </si>
  <si>
    <t>+EUR/-USD 1.16523 28-10-20 (10) +8.3</t>
  </si>
  <si>
    <t>10000574</t>
  </si>
  <si>
    <t>+EUR/-USD 1.1822 05-10-20 (10) +10</t>
  </si>
  <si>
    <t>10000745</t>
  </si>
  <si>
    <t>+EUR/-USD 1.18555 21-10-20 (12) +18.5</t>
  </si>
  <si>
    <t>10000467</t>
  </si>
  <si>
    <t>+EUR/-USD 1.1864 05-10-20 (10) +11</t>
  </si>
  <si>
    <t>10000744</t>
  </si>
  <si>
    <t>+GBP/-USD 1.24585 09-11-20 (10) +8.5</t>
  </si>
  <si>
    <t>10000348</t>
  </si>
  <si>
    <t>+JPY/-USD 104.387 15-10-20 (10) -3.3</t>
  </si>
  <si>
    <t>10000556</t>
  </si>
  <si>
    <t>+JPY/-USD 104.427 09-12-20 (10) -10.3</t>
  </si>
  <si>
    <t>10000557</t>
  </si>
  <si>
    <t>+JPY/-USD 104.767 15-10-20 (10) -0</t>
  </si>
  <si>
    <t>10000558</t>
  </si>
  <si>
    <t>+USD/-EUR 1.08331 19-10-20 (12) +37.1</t>
  </si>
  <si>
    <t>10000315</t>
  </si>
  <si>
    <t>+USD/-EUR 1.09445 05-10-20 (10) +53.5</t>
  </si>
  <si>
    <t>10000724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</si>
  <si>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</si>
  <si>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</si>
  <si>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</si>
  <si>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</si>
  <si>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</si>
  <si>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</si>
  <si>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1.12454 05-10-20 (10) +30.4</t>
  </si>
  <si>
    <t>10000736</t>
  </si>
  <si>
    <t>+USD/-EUR 1.12524 01-12-20 (10) +41.4</t>
  </si>
  <si>
    <t>10000395</t>
  </si>
  <si>
    <t>+USD/-EUR 1.12563 01-12-20 (12) +41.3</t>
  </si>
  <si>
    <t>10000397</t>
  </si>
  <si>
    <t>+USD/-EUR 1.12684 19-10-20 (10) +102.4</t>
  </si>
  <si>
    <t>10000177</t>
  </si>
  <si>
    <t>+USD/-EUR 1.1289 21-10-20 (20) +99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</si>
  <si>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</si>
  <si>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</si>
  <si>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</si>
  <si>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</si>
  <si>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</si>
  <si>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</si>
  <si>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+USD/-EUR 1.13659 25-11-20 (10) +33.9</t>
  </si>
  <si>
    <t>10000425</t>
  </si>
  <si>
    <t>+USD/-EUR 1.14587 11-01-21 (10) +46.7</t>
  </si>
  <si>
    <t>10000438</t>
  </si>
  <si>
    <t>+USD/-EUR 1.16199 30-11-20 (10) +30.9</t>
  </si>
  <si>
    <t>10000742</t>
  </si>
  <si>
    <t>+USD/-EUR 1.17412 25-11-20 (10) +29.2</t>
  </si>
  <si>
    <t>10000458</t>
  </si>
  <si>
    <t>+USD/-EUR 1.183395 28-10-20 (12) +8.95</t>
  </si>
  <si>
    <t>10000545</t>
  </si>
  <si>
    <t>+USD/-EUR 1.18755 01-12-20 (12) +25</t>
  </si>
  <si>
    <t>10000489</t>
  </si>
  <si>
    <t>+USD/-GBP 1.2117 09-11-20 (10) +7</t>
  </si>
  <si>
    <t>10000328</t>
  </si>
  <si>
    <t>+USD/-GBP 1.23462 13-10-20 (10) +16.2</t>
  </si>
  <si>
    <t>10000727</t>
  </si>
  <si>
    <t>+USD/-GBP 1.27347 23-02-21 (10) +9.7</t>
  </si>
  <si>
    <t>10000749</t>
  </si>
  <si>
    <t>+USD/-GBP 1.28793 02-02-21 (10) +14.3</t>
  </si>
  <si>
    <t>10000526</t>
  </si>
  <si>
    <t>+USD/-GBP 1.29184 09-11-20 (10) +3.4</t>
  </si>
  <si>
    <t>10000534</t>
  </si>
  <si>
    <t>+USD/-GBP 1.29698 06-04-21 (12) +15.8</t>
  </si>
  <si>
    <t>10000538</t>
  </si>
  <si>
    <t>+USD/-GBP 1.29728 13-10-20 (10) +1.8</t>
  </si>
  <si>
    <t>10000536</t>
  </si>
  <si>
    <t>+USD/-GBP 1.29748 13-10-20 (10) +1.8</t>
  </si>
  <si>
    <t>10000535</t>
  </si>
  <si>
    <t>+USD/-JPY 104.42 09-12-20 (10) -10</t>
  </si>
  <si>
    <t>10000541</t>
  </si>
  <si>
    <t>+USD/-JPY 104.49 15-10-20 (10) -3</t>
  </si>
  <si>
    <t>10000543</t>
  </si>
  <si>
    <t>+USD/-JPY 105.373 25-02-21 (10) -22.7</t>
  </si>
  <si>
    <t>10000577</t>
  </si>
  <si>
    <t>+USD/-JPY 105.6 16-11-20 (20) -8</t>
  </si>
  <si>
    <t>10000527</t>
  </si>
  <si>
    <t>+USD/-JPY 105.84 21-01-21 (10) -24</t>
  </si>
  <si>
    <t>10000520</t>
  </si>
  <si>
    <t>+USD/-JPY 106.835 09-12-20 (10) -19.5</t>
  </si>
  <si>
    <t>10000440</t>
  </si>
  <si>
    <t>+USD/-JPY 107.067 16-11-20 (10) -18.3</t>
  </si>
  <si>
    <t>10000740</t>
  </si>
  <si>
    <t>+USD/-JPY 107.083 15-10-20 (10) -11.7</t>
  </si>
  <si>
    <t>10000445</t>
  </si>
  <si>
    <t>+USD/-JPY 107.446 09-12-20 (10) -22.4</t>
  </si>
  <si>
    <t>10000420</t>
  </si>
  <si>
    <t>TRS</t>
  </si>
  <si>
    <t>10000334</t>
  </si>
  <si>
    <t>10000415</t>
  </si>
  <si>
    <t>10000330</t>
  </si>
  <si>
    <t>10000321</t>
  </si>
  <si>
    <t>10000349</t>
  </si>
  <si>
    <t>10000312</t>
  </si>
  <si>
    <t>10000311</t>
  </si>
  <si>
    <t>10000442</t>
  </si>
  <si>
    <t>10000448</t>
  </si>
  <si>
    <t>10000469</t>
  </si>
  <si>
    <t>10000537</t>
  </si>
  <si>
    <t/>
  </si>
  <si>
    <t>דולר ניו-זילנד</t>
  </si>
  <si>
    <t>כתר נורבגי</t>
  </si>
  <si>
    <t>רובל רוסי</t>
  </si>
  <si>
    <t>יואן סיני</t>
  </si>
  <si>
    <t>34810000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</si>
  <si>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</si>
  <si>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</si>
  <si>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</si>
  <si>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</si>
  <si>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</si>
  <si>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</si>
  <si>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</si>
  <si>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</si>
  <si>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יו בנק</t>
  </si>
  <si>
    <t>30026000</t>
  </si>
  <si>
    <t>33820000</t>
  </si>
  <si>
    <t>32012000</t>
  </si>
  <si>
    <t>30312000</t>
  </si>
  <si>
    <t>31712000</t>
  </si>
  <si>
    <t>30212000</t>
  </si>
  <si>
    <t>30710000</t>
  </si>
  <si>
    <t>32610000</t>
  </si>
  <si>
    <t>33810000</t>
  </si>
  <si>
    <t>34510000</t>
  </si>
  <si>
    <t>30810000</t>
  </si>
  <si>
    <t>34010000</t>
  </si>
  <si>
    <t>31210000</t>
  </si>
  <si>
    <t>34610000</t>
  </si>
  <si>
    <t>31010000</t>
  </si>
  <si>
    <t>31110000</t>
  </si>
  <si>
    <t>31710000</t>
  </si>
  <si>
    <t>34520000</t>
  </si>
  <si>
    <t>31720000</t>
  </si>
  <si>
    <t>31220000</t>
  </si>
  <si>
    <t>30820000</t>
  </si>
  <si>
    <t>34020000</t>
  </si>
  <si>
    <t>30211000</t>
  </si>
  <si>
    <t>32011000</t>
  </si>
  <si>
    <t>30311000</t>
  </si>
  <si>
    <t>30226000</t>
  </si>
  <si>
    <t>32026000</t>
  </si>
  <si>
    <t>31726000</t>
  </si>
  <si>
    <t>30326000</t>
  </si>
  <si>
    <t>דירוג פנימי</t>
  </si>
  <si>
    <t>כן</t>
  </si>
  <si>
    <t>לא</t>
  </si>
  <si>
    <t>AA</t>
  </si>
  <si>
    <t>AA-</t>
  </si>
  <si>
    <t>A+</t>
  </si>
  <si>
    <t>A</t>
  </si>
  <si>
    <t>D</t>
  </si>
  <si>
    <t>BBB-</t>
  </si>
  <si>
    <t>FITCH</t>
  </si>
  <si>
    <t>B</t>
  </si>
  <si>
    <t>CCC+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</si>
  <si>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</si>
  <si>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</si>
  <si>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</si>
  <si>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</si>
  <si>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</si>
  <si>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</si>
  <si>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</si>
  <si>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</si>
  <si>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</si>
  <si>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</si>
  <si>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</si>
  <si>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Enlight</t>
  </si>
  <si>
    <t>Orbimed  II</t>
  </si>
  <si>
    <t>tene growth capital IV</t>
  </si>
  <si>
    <t>סה"כ בחו"ל</t>
  </si>
  <si>
    <t>apollo  II</t>
  </si>
  <si>
    <t>Apollo Overseas Partners (Delaware) IX L.P</t>
  </si>
  <si>
    <t>ARES private credit solutions</t>
  </si>
  <si>
    <t>Bluebay SLFI</t>
  </si>
  <si>
    <t>Crescent mezzanine VII</t>
  </si>
  <si>
    <t>harbourvest DOVER</t>
  </si>
  <si>
    <t>HARBOURVEST incline</t>
  </si>
  <si>
    <t>HARBOURVEST pamlico</t>
  </si>
  <si>
    <t>harbourvest part' co inv fund IV (Tranche B)</t>
  </si>
  <si>
    <t>HARBOURVEST project Celtics</t>
  </si>
  <si>
    <t>harbourvest ח-ן מנוהל</t>
  </si>
  <si>
    <t>ICG SDP III</t>
  </si>
  <si>
    <t>Kartesia Credit Opportunities IV SCS</t>
  </si>
  <si>
    <t>KELSO INVESTMENT ASSOCIATES X - HARB B</t>
  </si>
  <si>
    <t>Migdal-HarbourVes project Draco</t>
  </si>
  <si>
    <t>Migdal-HarbourVest Project Saxa</t>
  </si>
  <si>
    <t>PGCO IV Co-mingled Fund SCSP</t>
  </si>
  <si>
    <t>SVB VIII</t>
  </si>
  <si>
    <t>THOMA BRAVO XII</t>
  </si>
  <si>
    <t>Warburg Pincus China I</t>
  </si>
  <si>
    <t>waterton</t>
  </si>
  <si>
    <t>B+</t>
  </si>
  <si>
    <t>גורם 111</t>
  </si>
  <si>
    <t>גורם 80</t>
  </si>
  <si>
    <t>גורם 154</t>
  </si>
  <si>
    <t>גורם 105</t>
  </si>
  <si>
    <t>גורם 156</t>
  </si>
  <si>
    <t>גורם 43</t>
  </si>
  <si>
    <t>גורם 104</t>
  </si>
  <si>
    <t>מובטחות משכנתא - גורם 01</t>
  </si>
  <si>
    <t>בבטחונות אחרים - גורם 80</t>
  </si>
  <si>
    <t>בבטחונות אחרים - גורם 81</t>
  </si>
  <si>
    <t>בבטחונות אחרים - גורם 38</t>
  </si>
  <si>
    <t>בבטחונות אחרים - גורם 7</t>
  </si>
  <si>
    <t>בבטחונות אחרים - גורם 94</t>
  </si>
  <si>
    <t>בבטחונות אחרים - גורם 29</t>
  </si>
  <si>
    <t>בבטחונות אחרים - גורם 111</t>
  </si>
  <si>
    <t>בבטחונות אחרים- גורם 162</t>
  </si>
  <si>
    <t>בבטחונות אחרים - גורם 69</t>
  </si>
  <si>
    <t>בבטחונות אחרים - גורם 63</t>
  </si>
  <si>
    <t>בבטחונות אחרים - גורם 37</t>
  </si>
  <si>
    <t>בבטחונות אחרים - גורם 156</t>
  </si>
  <si>
    <t>בבטחונות אחרים - גורם 64</t>
  </si>
  <si>
    <t>בבטחונות אחרים - גורם 35</t>
  </si>
  <si>
    <t>בבטחונות אחרים - גורם 41</t>
  </si>
  <si>
    <t>בבטחונות אחרים - גורם 154</t>
  </si>
  <si>
    <t>בבטחונות אחרים - גורם 33</t>
  </si>
  <si>
    <t>בבטחונות אחרים - גורם 159</t>
  </si>
  <si>
    <t>בבטחונות אחרים - גורם 105</t>
  </si>
  <si>
    <t>בבטחונות אחרים - גורם 62</t>
  </si>
  <si>
    <t>בבטחונות אחרים - גורם 40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</si>
  <si>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</si>
  <si>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</si>
  <si>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</si>
  <si>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</si>
  <si>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96</t>
  </si>
  <si>
    <t>בבטחונות אחרים - גורם 89</t>
  </si>
  <si>
    <t>בבטחונות אחרים - גורם 30</t>
  </si>
  <si>
    <t>בבטחונות אחרים - גורם 103</t>
  </si>
  <si>
    <t>בבטחונות אחרים - גורם 90</t>
  </si>
  <si>
    <t>בבטחונות אחרים - גורם 43</t>
  </si>
  <si>
    <t>בבטחונות אחרים - גורם 104</t>
  </si>
  <si>
    <t>בבטחונות אחרים - גורם 70</t>
  </si>
  <si>
    <t>בבטחונות אחרים - גורם 14*</t>
  </si>
  <si>
    <t>בבטחונות אחרים - גורם 61</t>
  </si>
  <si>
    <t>בבטחונות אחרים - גורם 84</t>
  </si>
  <si>
    <t>בבטחונות אחרים - גורם 86</t>
  </si>
  <si>
    <t>בבטחונות אחרים - גורם 79</t>
  </si>
  <si>
    <t>השקעות בהייטק</t>
  </si>
  <si>
    <t>Food, Beverage &amp; Tobacco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</si>
</sst>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4" fontId="26" fillId="0" borderId="23" xfId="0" applyNumberFormat="1" applyFont="1" applyFill="1" applyBorder="1" applyAlignment="1">
      <alignment horizontal="right"/>
    </xf>
    <xf numFmtId="167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5" fillId="0" borderId="25" xfId="0" applyFont="1" applyFill="1" applyBorder="1" applyAlignment="1">
      <alignment horizontal="right" indent="3"/>
    </xf>
    <xf numFmtId="0" fontId="25" fillId="0" borderId="25" xfId="0" applyFont="1" applyFill="1" applyBorder="1" applyAlignment="1">
      <alignment horizontal="right" indent="2"/>
    </xf>
    <xf numFmtId="14" fontId="25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164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64" fontId="5" fillId="0" borderId="26" xfId="13" applyNumberFormat="1" applyFont="1" applyFill="1" applyBorder="1" applyAlignment="1">
      <alignment horizontal="right"/>
    </xf>
    <xf numFmtId="2" fontId="5" fillId="0" borderId="26" xfId="7" applyNumberFormat="1" applyFont="1" applyFill="1" applyBorder="1" applyAlignment="1">
      <alignment horizontal="right"/>
    </xf>
    <xf numFmtId="168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64" fontId="0" fillId="0" borderId="0" xfId="0" applyNumberForma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5" fillId="0" borderId="0" xfId="15" applyFont="1" applyFill="1" applyBorder="1" applyAlignment="1">
      <alignment horizontal="right" indent="3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2 2" xfId="1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workbookViewId="0">
      <selection activeCell="C10" sqref="C10:C4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139</v>
      </c>
      <c r="C1" s="67" t="s" vm="1">
        <v>220</v>
      </c>
    </row>
    <row r="2" spans="1:4">
      <c r="B2" s="46" t="s">
        <v>138</v>
      </c>
      <c r="C2" s="67" t="s">
        <v>221</v>
      </c>
    </row>
    <row r="3" spans="1:4">
      <c r="B3" s="46" t="s">
        <v>140</v>
      </c>
      <c r="C3" s="67" t="s">
        <v>222</v>
      </c>
    </row>
    <row r="4" spans="1:4">
      <c r="B4" s="46" t="s">
        <v>141</v>
      </c>
      <c r="C4" s="67">
        <v>2208</v>
      </c>
    </row>
    <row r="6" spans="1:4" ht="26.25" customHeight="1">
      <c r="B6" s="119" t="s">
        <v>153</v>
      </c>
      <c r="C6" s="120"/>
      <c r="D6" s="121"/>
    </row>
    <row r="7" spans="1:4" s="9" customFormat="1">
      <c r="B7" s="21"/>
      <c r="C7" s="22" t="s">
        <v>104</v>
      </c>
      <c r="D7" s="23" t="s">
        <v>102</v>
      </c>
    </row>
    <row r="8" spans="1:4" s="9" customFormat="1">
      <c r="B8" s="21"/>
      <c r="C8" s="24" t="s">
        <v>200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152</v>
      </c>
      <c r="C10" s="101">
        <f>C11+C12+C23+C33+C37</f>
        <v>118036.47078921799</v>
      </c>
      <c r="D10" s="102">
        <f>C10/$C$42</f>
        <v>1</v>
      </c>
    </row>
    <row r="11" spans="1:4">
      <c r="A11" s="42" t="s">
        <v>119</v>
      </c>
      <c r="B11" s="27" t="s">
        <v>154</v>
      </c>
      <c r="C11" s="101">
        <f>מזומנים!J10</f>
        <v>3216.740346006</v>
      </c>
      <c r="D11" s="102">
        <f t="shared" ref="D11:D13" si="0">C11/$C$42</f>
        <v>2.725208848162065E-2</v>
      </c>
    </row>
    <row r="12" spans="1:4">
      <c r="B12" s="27" t="s">
        <v>155</v>
      </c>
      <c r="C12" s="101">
        <f>SUM(C13:C21)</f>
        <v>106082.049978714</v>
      </c>
      <c r="D12" s="102">
        <f t="shared" si="0"/>
        <v>0.89872265130790441</v>
      </c>
    </row>
    <row r="13" spans="1:4">
      <c r="A13" s="44" t="s">
        <v>119</v>
      </c>
      <c r="B13" s="28" t="s">
        <v>65</v>
      </c>
      <c r="C13" s="101" vm="2">
        <v>84456.873983159021</v>
      </c>
      <c r="D13" s="102">
        <f t="shared" si="0"/>
        <v>0.71551507274371773</v>
      </c>
    </row>
    <row r="14" spans="1:4">
      <c r="A14" s="44" t="s">
        <v>119</v>
      </c>
      <c r="B14" s="28" t="s">
        <v>66</v>
      </c>
      <c r="C14" s="101" t="s" vm="3">
        <v>2031</v>
      </c>
      <c r="D14" s="102" t="s" vm="4">
        <v>2031</v>
      </c>
    </row>
    <row r="15" spans="1:4">
      <c r="A15" s="44" t="s">
        <v>119</v>
      </c>
      <c r="B15" s="28" t="s">
        <v>67</v>
      </c>
      <c r="C15" s="101">
        <f>'אג"ח קונצרני'!R11</f>
        <v>19152.583065324005</v>
      </c>
      <c r="D15" s="102">
        <f t="shared" ref="D15:D21" si="1">C15/$C$42</f>
        <v>0.1622598755898545</v>
      </c>
    </row>
    <row r="16" spans="1:4">
      <c r="A16" s="44" t="s">
        <v>119</v>
      </c>
      <c r="B16" s="28" t="s">
        <v>68</v>
      </c>
      <c r="C16" s="101">
        <f>מניות!L11</f>
        <v>1188.6687614420002</v>
      </c>
      <c r="D16" s="102">
        <f t="shared" si="1"/>
        <v>1.0070351591286131E-2</v>
      </c>
    </row>
    <row r="17" spans="1:4">
      <c r="A17" s="44" t="s">
        <v>119</v>
      </c>
      <c r="B17" s="28" t="s">
        <v>213</v>
      </c>
      <c r="C17" s="103" vm="5">
        <v>1227.0045320010001</v>
      </c>
      <c r="D17" s="102">
        <f t="shared" si="1"/>
        <v>1.0395130621891489E-2</v>
      </c>
    </row>
    <row r="18" spans="1:4">
      <c r="A18" s="44" t="s">
        <v>119</v>
      </c>
      <c r="B18" s="28" t="s">
        <v>69</v>
      </c>
      <c r="C18" s="101" vm="6">
        <v>67.952970356000023</v>
      </c>
      <c r="D18" s="102">
        <f t="shared" si="1"/>
        <v>5.7569469759347612E-4</v>
      </c>
    </row>
    <row r="19" spans="1:4">
      <c r="A19" s="44" t="s">
        <v>119</v>
      </c>
      <c r="B19" s="28" t="s">
        <v>70</v>
      </c>
      <c r="C19" s="101" vm="7">
        <v>0.22537926200000005</v>
      </c>
      <c r="D19" s="102">
        <f t="shared" si="1"/>
        <v>1.9094035978292505E-6</v>
      </c>
    </row>
    <row r="20" spans="1:4">
      <c r="A20" s="44" t="s">
        <v>119</v>
      </c>
      <c r="B20" s="28" t="s">
        <v>71</v>
      </c>
      <c r="C20" s="101" vm="8">
        <v>-8.316505743000004</v>
      </c>
      <c r="D20" s="102">
        <f t="shared" si="1"/>
        <v>-7.0457085741330668E-5</v>
      </c>
    </row>
    <row r="21" spans="1:4">
      <c r="A21" s="44" t="s">
        <v>119</v>
      </c>
      <c r="B21" s="28" t="s">
        <v>72</v>
      </c>
      <c r="C21" s="101" vm="9">
        <v>-2.9422070870000003</v>
      </c>
      <c r="D21" s="102">
        <f t="shared" si="1"/>
        <v>-2.4926254295200052E-5</v>
      </c>
    </row>
    <row r="22" spans="1:4">
      <c r="A22" s="44" t="s">
        <v>119</v>
      </c>
      <c r="B22" s="28" t="s">
        <v>73</v>
      </c>
      <c r="C22" s="101" t="s" vm="10">
        <v>2031</v>
      </c>
      <c r="D22" s="102" t="s" vm="11">
        <v>2031</v>
      </c>
    </row>
    <row r="23" spans="1:4">
      <c r="B23" s="27" t="s">
        <v>156</v>
      </c>
      <c r="C23" s="101">
        <f>SUM(C26:C31)</f>
        <v>4724.3398034810007</v>
      </c>
      <c r="D23" s="102">
        <f>C23/$C$42</f>
        <v>4.002440747247879E-2</v>
      </c>
    </row>
    <row r="24" spans="1:4">
      <c r="A24" s="44" t="s">
        <v>119</v>
      </c>
      <c r="B24" s="28" t="s">
        <v>74</v>
      </c>
      <c r="C24" s="101" t="s" vm="12">
        <v>2031</v>
      </c>
      <c r="D24" s="102" t="s" vm="13">
        <v>2031</v>
      </c>
    </row>
    <row r="25" spans="1:4">
      <c r="A25" s="44" t="s">
        <v>119</v>
      </c>
      <c r="B25" s="28" t="s">
        <v>75</v>
      </c>
      <c r="C25" s="101" t="s" vm="14">
        <v>2031</v>
      </c>
      <c r="D25" s="102" t="s" vm="15">
        <v>2031</v>
      </c>
    </row>
    <row r="26" spans="1:4">
      <c r="A26" s="44" t="s">
        <v>119</v>
      </c>
      <c r="B26" s="28" t="s">
        <v>67</v>
      </c>
      <c r="C26" s="101" vm="16">
        <v>1473.0623957280004</v>
      </c>
      <c r="D26" s="102">
        <f t="shared" ref="D26:D33" si="2">C26/$C$42</f>
        <v>1.247972246102225E-2</v>
      </c>
    </row>
    <row r="27" spans="1:4">
      <c r="A27" s="44" t="s">
        <v>119</v>
      </c>
      <c r="B27" s="28" t="s">
        <v>76</v>
      </c>
      <c r="C27" s="101" vm="17">
        <v>331.48802000000006</v>
      </c>
      <c r="D27" s="102">
        <f t="shared" si="2"/>
        <v>2.8083525183665503E-3</v>
      </c>
    </row>
    <row r="28" spans="1:4">
      <c r="A28" s="44" t="s">
        <v>119</v>
      </c>
      <c r="B28" s="28" t="s">
        <v>77</v>
      </c>
      <c r="C28" s="101" vm="18">
        <v>2977.92965</v>
      </c>
      <c r="D28" s="102">
        <f t="shared" si="2"/>
        <v>2.5228894341629352E-2</v>
      </c>
    </row>
    <row r="29" spans="1:4">
      <c r="A29" s="44" t="s">
        <v>119</v>
      </c>
      <c r="B29" s="28" t="s">
        <v>78</v>
      </c>
      <c r="C29" s="101" vm="19">
        <v>0.47280493200000007</v>
      </c>
      <c r="D29" s="102">
        <f t="shared" si="2"/>
        <v>4.0055834339905421E-6</v>
      </c>
    </row>
    <row r="30" spans="1:4">
      <c r="A30" s="44" t="s">
        <v>119</v>
      </c>
      <c r="B30" s="28" t="s">
        <v>179</v>
      </c>
      <c r="C30" s="101" t="s" vm="20">
        <v>2031</v>
      </c>
      <c r="D30" s="102" t="s" vm="21">
        <v>2031</v>
      </c>
    </row>
    <row r="31" spans="1:4">
      <c r="A31" s="44" t="s">
        <v>119</v>
      </c>
      <c r="B31" s="28" t="s">
        <v>99</v>
      </c>
      <c r="C31" s="101" vm="22">
        <v>-58.613067178999998</v>
      </c>
      <c r="D31" s="102">
        <f t="shared" si="2"/>
        <v>-4.965674319733558E-4</v>
      </c>
    </row>
    <row r="32" spans="1:4">
      <c r="A32" s="44" t="s">
        <v>119</v>
      </c>
      <c r="B32" s="28" t="s">
        <v>79</v>
      </c>
      <c r="C32" s="101" t="s" vm="23">
        <v>2031</v>
      </c>
      <c r="D32" s="102" t="s" vm="24">
        <v>2031</v>
      </c>
    </row>
    <row r="33" spans="1:4">
      <c r="A33" s="44" t="s">
        <v>119</v>
      </c>
      <c r="B33" s="27" t="s">
        <v>157</v>
      </c>
      <c r="C33" s="101">
        <f>הלוואות!P10</f>
        <v>4022.5609039250021</v>
      </c>
      <c r="D33" s="102">
        <f t="shared" si="2"/>
        <v>3.4078966246866488E-2</v>
      </c>
    </row>
    <row r="34" spans="1:4">
      <c r="A34" s="44" t="s">
        <v>119</v>
      </c>
      <c r="B34" s="27" t="s">
        <v>158</v>
      </c>
      <c r="C34" s="101" t="s" vm="25">
        <v>2031</v>
      </c>
      <c r="D34" s="102" t="s" vm="26">
        <v>2031</v>
      </c>
    </row>
    <row r="35" spans="1:4">
      <c r="A35" s="44" t="s">
        <v>119</v>
      </c>
      <c r="B35" s="27" t="s">
        <v>159</v>
      </c>
      <c r="C35" s="101" t="s" vm="27">
        <v>2031</v>
      </c>
      <c r="D35" s="102" t="s" vm="28">
        <v>2031</v>
      </c>
    </row>
    <row r="36" spans="1:4">
      <c r="A36" s="44" t="s">
        <v>119</v>
      </c>
      <c r="B36" s="45" t="s">
        <v>160</v>
      </c>
      <c r="C36" s="101" t="s" vm="29">
        <v>2031</v>
      </c>
      <c r="D36" s="102" t="s" vm="30">
        <v>2031</v>
      </c>
    </row>
    <row r="37" spans="1:4">
      <c r="A37" s="44" t="s">
        <v>119</v>
      </c>
      <c r="B37" s="27" t="s">
        <v>161</v>
      </c>
      <c r="C37" s="101">
        <f>'השקעות אחרות '!I10</f>
        <v>-9.2202429080000012</v>
      </c>
      <c r="D37" s="102">
        <f t="shared" ref="D37:D38" si="3">C37/$C$42</f>
        <v>-7.8113508870194235E-5</v>
      </c>
    </row>
    <row r="38" spans="1:4">
      <c r="A38" s="44"/>
      <c r="B38" s="55" t="s">
        <v>163</v>
      </c>
      <c r="C38" s="101">
        <v>0</v>
      </c>
      <c r="D38" s="102">
        <f t="shared" si="3"/>
        <v>0</v>
      </c>
    </row>
    <row r="39" spans="1:4">
      <c r="A39" s="44" t="s">
        <v>119</v>
      </c>
      <c r="B39" s="56" t="s">
        <v>164</v>
      </c>
      <c r="C39" s="101" t="s" vm="31">
        <v>2031</v>
      </c>
      <c r="D39" s="102" t="s" vm="32">
        <v>2031</v>
      </c>
    </row>
    <row r="40" spans="1:4">
      <c r="A40" s="44" t="s">
        <v>119</v>
      </c>
      <c r="B40" s="56" t="s">
        <v>198</v>
      </c>
      <c r="C40" s="101" t="s" vm="33">
        <v>2031</v>
      </c>
      <c r="D40" s="102" t="s" vm="34">
        <v>2031</v>
      </c>
    </row>
    <row r="41" spans="1:4">
      <c r="A41" s="44" t="s">
        <v>119</v>
      </c>
      <c r="B41" s="56" t="s">
        <v>165</v>
      </c>
      <c r="C41" s="101" t="s" vm="35">
        <v>2031</v>
      </c>
      <c r="D41" s="102" t="s" vm="36">
        <v>2031</v>
      </c>
    </row>
    <row r="42" spans="1:4">
      <c r="B42" s="56" t="s">
        <v>80</v>
      </c>
      <c r="C42" s="101">
        <f>C10</f>
        <v>118036.47078921799</v>
      </c>
      <c r="D42" s="102">
        <f t="shared" ref="D42" si="4">C42/$C$42</f>
        <v>1</v>
      </c>
    </row>
    <row r="43" spans="1:4">
      <c r="A43" s="44" t="s">
        <v>119</v>
      </c>
      <c r="B43" s="56" t="s">
        <v>162</v>
      </c>
      <c r="C43" s="101">
        <f>'יתרת התחייבות להשקעה'!C10</f>
        <v>1887.0350584229459</v>
      </c>
      <c r="D43" s="102"/>
    </row>
    <row r="44" spans="1:4">
      <c r="B44" s="5" t="s">
        <v>103</v>
      </c>
    </row>
    <row r="45" spans="1:4">
      <c r="C45" s="62" t="s">
        <v>146</v>
      </c>
      <c r="D45" s="34" t="s">
        <v>98</v>
      </c>
    </row>
    <row r="46" spans="1:4">
      <c r="C46" s="63" t="s">
        <v>0</v>
      </c>
      <c r="D46" s="23" t="s">
        <v>1</v>
      </c>
    </row>
    <row r="47" spans="1:4">
      <c r="C47" s="104" t="s">
        <v>129</v>
      </c>
      <c r="D47" s="105" vm="37">
        <v>2.4483000000000001</v>
      </c>
    </row>
    <row r="48" spans="1:4">
      <c r="C48" s="104" t="s">
        <v>136</v>
      </c>
      <c r="D48" s="105">
        <v>0.61248464783467715</v>
      </c>
    </row>
    <row r="49" spans="2:4">
      <c r="C49" s="104" t="s">
        <v>133</v>
      </c>
      <c r="D49" s="105" vm="38">
        <v>2.5697000000000001</v>
      </c>
    </row>
    <row r="50" spans="2:4">
      <c r="B50" s="11"/>
      <c r="C50" s="104" t="s">
        <v>1222</v>
      </c>
      <c r="D50" s="105" vm="39">
        <v>3.726</v>
      </c>
    </row>
    <row r="51" spans="2:4">
      <c r="C51" s="104" t="s">
        <v>127</v>
      </c>
      <c r="D51" s="105" vm="40">
        <v>4.0258000000000003</v>
      </c>
    </row>
    <row r="52" spans="2:4">
      <c r="C52" s="104" t="s">
        <v>128</v>
      </c>
      <c r="D52" s="105" vm="41">
        <v>4.4108000000000001</v>
      </c>
    </row>
    <row r="53" spans="2:4">
      <c r="C53" s="104" t="s">
        <v>130</v>
      </c>
      <c r="D53" s="105">
        <v>0.44400000000000001</v>
      </c>
    </row>
    <row r="54" spans="2:4">
      <c r="C54" s="104" t="s">
        <v>134</v>
      </c>
      <c r="D54" s="105" vm="42">
        <v>3.2545999999999999</v>
      </c>
    </row>
    <row r="55" spans="2:4">
      <c r="C55" s="104" t="s">
        <v>135</v>
      </c>
      <c r="D55" s="105">
        <v>0.15553456248276734</v>
      </c>
    </row>
    <row r="56" spans="2:4">
      <c r="C56" s="104" t="s">
        <v>132</v>
      </c>
      <c r="D56" s="105" vm="43">
        <v>0.54069999999999996</v>
      </c>
    </row>
    <row r="57" spans="2:4">
      <c r="C57" s="104" t="s">
        <v>2032</v>
      </c>
      <c r="D57" s="105">
        <v>2.2755332999999998</v>
      </c>
    </row>
    <row r="58" spans="2:4">
      <c r="C58" s="104" t="s">
        <v>131</v>
      </c>
      <c r="D58" s="105" vm="44">
        <v>0.38080000000000003</v>
      </c>
    </row>
    <row r="59" spans="2:4">
      <c r="C59" s="104" t="s">
        <v>125</v>
      </c>
      <c r="D59" s="105" vm="45">
        <v>3.4409999999999998</v>
      </c>
    </row>
    <row r="60" spans="2:4">
      <c r="C60" s="104" t="s">
        <v>137</v>
      </c>
      <c r="D60" s="105" vm="46">
        <v>0.20399999999999999</v>
      </c>
    </row>
    <row r="61" spans="2:4">
      <c r="C61" s="104" t="s">
        <v>2033</v>
      </c>
      <c r="D61" s="105" vm="47">
        <v>0.36259999999999998</v>
      </c>
    </row>
    <row r="62" spans="2:4">
      <c r="C62" s="104" t="s">
        <v>2034</v>
      </c>
      <c r="D62" s="105">
        <v>4.4234363711624342E-2</v>
      </c>
    </row>
    <row r="63" spans="2:4">
      <c r="C63" s="104" t="s">
        <v>2035</v>
      </c>
      <c r="D63" s="105">
        <v>0.50670004417611536</v>
      </c>
    </row>
    <row r="64" spans="2:4">
      <c r="C64" s="104" t="s">
        <v>126</v>
      </c>
      <c r="D64" s="105">
        <v>1</v>
      </c>
    </row>
    <row r="65" spans="3:4">
      <c r="C65" s="106"/>
      <c r="D65" s="106"/>
    </row>
    <row r="66" spans="3:4">
      <c r="C66" s="106"/>
      <c r="D66" s="106"/>
    </row>
    <row r="67" spans="3:4">
      <c r="C67" s="107"/>
      <c r="D67" s="10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71.42578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139</v>
      </c>
      <c r="C1" s="67" t="s" vm="1">
        <v>220</v>
      </c>
    </row>
    <row r="2" spans="2:13">
      <c r="B2" s="46" t="s">
        <v>138</v>
      </c>
      <c r="C2" s="67" t="s">
        <v>221</v>
      </c>
    </row>
    <row r="3" spans="2:13">
      <c r="B3" s="46" t="s">
        <v>140</v>
      </c>
      <c r="C3" s="67" t="s">
        <v>222</v>
      </c>
    </row>
    <row r="4" spans="2:13">
      <c r="B4" s="46" t="s">
        <v>141</v>
      </c>
      <c r="C4" s="67">
        <v>2208</v>
      </c>
    </row>
    <row r="6" spans="2:13" ht="26.25" customHeight="1">
      <c r="B6" s="122" t="s">
        <v>167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13" ht="26.25" customHeight="1">
      <c r="B7" s="122" t="s">
        <v>88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  <c r="M7" s="3"/>
    </row>
    <row r="8" spans="2:13" s="3" customFormat="1" ht="78.75">
      <c r="B8" s="21" t="s">
        <v>109</v>
      </c>
      <c r="C8" s="29" t="s">
        <v>42</v>
      </c>
      <c r="D8" s="29" t="s">
        <v>112</v>
      </c>
      <c r="E8" s="29" t="s">
        <v>62</v>
      </c>
      <c r="F8" s="29" t="s">
        <v>96</v>
      </c>
      <c r="G8" s="29" t="s">
        <v>197</v>
      </c>
      <c r="H8" s="29" t="s">
        <v>196</v>
      </c>
      <c r="I8" s="29" t="s">
        <v>59</v>
      </c>
      <c r="J8" s="29" t="s">
        <v>56</v>
      </c>
      <c r="K8" s="29" t="s">
        <v>142</v>
      </c>
      <c r="L8" s="30" t="s">
        <v>144</v>
      </c>
    </row>
    <row r="9" spans="2:13" s="3" customFormat="1">
      <c r="B9" s="14"/>
      <c r="C9" s="29"/>
      <c r="D9" s="29"/>
      <c r="E9" s="29"/>
      <c r="F9" s="29"/>
      <c r="G9" s="15" t="s">
        <v>204</v>
      </c>
      <c r="H9" s="15"/>
      <c r="I9" s="15" t="s">
        <v>200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47</v>
      </c>
      <c r="C11" s="71"/>
      <c r="D11" s="71"/>
      <c r="E11" s="71"/>
      <c r="F11" s="71"/>
      <c r="G11" s="79"/>
      <c r="H11" s="81"/>
      <c r="I11" s="79">
        <v>-8.316505743000004</v>
      </c>
      <c r="J11" s="71"/>
      <c r="K11" s="80">
        <f>I11/$I$11</f>
        <v>1</v>
      </c>
      <c r="L11" s="80">
        <f>I11/'סכום נכסי הקרן'!$C$42</f>
        <v>-7.0457085741330668E-5</v>
      </c>
    </row>
    <row r="12" spans="2:13">
      <c r="B12" s="92" t="s">
        <v>191</v>
      </c>
      <c r="C12" s="69"/>
      <c r="D12" s="69"/>
      <c r="E12" s="69"/>
      <c r="F12" s="69"/>
      <c r="G12" s="76"/>
      <c r="H12" s="78"/>
      <c r="I12" s="76">
        <v>2.0623349710000007</v>
      </c>
      <c r="J12" s="69"/>
      <c r="K12" s="77">
        <f t="shared" ref="K12:K15" si="0">I12/$I$11</f>
        <v>-0.24798094713466245</v>
      </c>
      <c r="L12" s="77">
        <f>I12/'סכום נכסי הקרן'!$C$42</f>
        <v>1.74720148544833E-5</v>
      </c>
    </row>
    <row r="13" spans="2:13">
      <c r="B13" s="86" t="s">
        <v>185</v>
      </c>
      <c r="C13" s="71"/>
      <c r="D13" s="71"/>
      <c r="E13" s="71"/>
      <c r="F13" s="71"/>
      <c r="G13" s="79"/>
      <c r="H13" s="81"/>
      <c r="I13" s="79">
        <v>2.0623349710000007</v>
      </c>
      <c r="J13" s="71"/>
      <c r="K13" s="80">
        <f t="shared" si="0"/>
        <v>-0.24798094713466245</v>
      </c>
      <c r="L13" s="80">
        <f>I13/'סכום נכסי הקרן'!$C$42</f>
        <v>1.74720148544833E-5</v>
      </c>
    </row>
    <row r="14" spans="2:13">
      <c r="B14" s="75" t="s">
        <v>1570</v>
      </c>
      <c r="C14" s="69" t="s">
        <v>1571</v>
      </c>
      <c r="D14" s="82" t="s">
        <v>113</v>
      </c>
      <c r="E14" s="82" t="s">
        <v>581</v>
      </c>
      <c r="F14" s="82" t="s">
        <v>126</v>
      </c>
      <c r="G14" s="76">
        <v>0.28900400000000004</v>
      </c>
      <c r="H14" s="78">
        <v>714000</v>
      </c>
      <c r="I14" s="76">
        <v>2.0634909880000003</v>
      </c>
      <c r="J14" s="69"/>
      <c r="K14" s="77">
        <f t="shared" si="0"/>
        <v>-0.24811994986438132</v>
      </c>
      <c r="L14" s="77">
        <f>I14/'סכום נכסי הקרן'!$C$42</f>
        <v>1.7481808581729382E-5</v>
      </c>
    </row>
    <row r="15" spans="2:13">
      <c r="B15" s="75" t="s">
        <v>1572</v>
      </c>
      <c r="C15" s="69" t="s">
        <v>1573</v>
      </c>
      <c r="D15" s="82" t="s">
        <v>113</v>
      </c>
      <c r="E15" s="82" t="s">
        <v>581</v>
      </c>
      <c r="F15" s="82" t="s">
        <v>126</v>
      </c>
      <c r="G15" s="76">
        <v>-0.28900400000000004</v>
      </c>
      <c r="H15" s="78">
        <v>400</v>
      </c>
      <c r="I15" s="76">
        <v>-1.1560170000000003E-3</v>
      </c>
      <c r="J15" s="69"/>
      <c r="K15" s="77">
        <f t="shared" si="0"/>
        <v>1.3900272971891094E-4</v>
      </c>
      <c r="L15" s="77">
        <f>I15/'סכום נכסי הקרן'!$C$42</f>
        <v>-9.7937272460843203E-9</v>
      </c>
    </row>
    <row r="16" spans="2:13">
      <c r="B16" s="72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12">
      <c r="B17" s="92" t="s">
        <v>190</v>
      </c>
      <c r="C17" s="69"/>
      <c r="D17" s="69"/>
      <c r="E17" s="69"/>
      <c r="F17" s="69"/>
      <c r="G17" s="76"/>
      <c r="H17" s="78"/>
      <c r="I17" s="76">
        <v>-10.378840714000003</v>
      </c>
      <c r="J17" s="69"/>
      <c r="K17" s="77">
        <f t="shared" ref="K17:K22" si="1">I17/$I$11</f>
        <v>1.2479809471346621</v>
      </c>
      <c r="L17" s="77">
        <f>I17/'סכום נכסי הקרן'!$C$42</f>
        <v>-8.7929100595813951E-5</v>
      </c>
    </row>
    <row r="18" spans="2:12">
      <c r="B18" s="86" t="s">
        <v>185</v>
      </c>
      <c r="C18" s="71"/>
      <c r="D18" s="71"/>
      <c r="E18" s="71"/>
      <c r="F18" s="71"/>
      <c r="G18" s="79"/>
      <c r="H18" s="81"/>
      <c r="I18" s="79">
        <v>-10.378840714000003</v>
      </c>
      <c r="J18" s="71"/>
      <c r="K18" s="80">
        <f t="shared" si="1"/>
        <v>1.2479809471346621</v>
      </c>
      <c r="L18" s="80">
        <f>I18/'סכום נכסי הקרן'!$C$42</f>
        <v>-8.7929100595813951E-5</v>
      </c>
    </row>
    <row r="19" spans="2:12">
      <c r="B19" s="75" t="s">
        <v>1574</v>
      </c>
      <c r="C19" s="69" t="s">
        <v>1575</v>
      </c>
      <c r="D19" s="82" t="s">
        <v>26</v>
      </c>
      <c r="E19" s="82" t="s">
        <v>581</v>
      </c>
      <c r="F19" s="82" t="s">
        <v>125</v>
      </c>
      <c r="G19" s="76">
        <v>-6.0142000000000008E-2</v>
      </c>
      <c r="H19" s="78">
        <v>40350</v>
      </c>
      <c r="I19" s="76">
        <v>-8.3503810630000022</v>
      </c>
      <c r="J19" s="69"/>
      <c r="K19" s="77">
        <f t="shared" si="1"/>
        <v>1.0040732635853118</v>
      </c>
      <c r="L19" s="77">
        <f>I19/'סכום נכסי הקרן'!$C$42</f>
        <v>-7.074407602300801E-5</v>
      </c>
    </row>
    <row r="20" spans="2:12">
      <c r="B20" s="75" t="s">
        <v>1576</v>
      </c>
      <c r="C20" s="69" t="s">
        <v>1577</v>
      </c>
      <c r="D20" s="82" t="s">
        <v>26</v>
      </c>
      <c r="E20" s="82" t="s">
        <v>581</v>
      </c>
      <c r="F20" s="82" t="s">
        <v>125</v>
      </c>
      <c r="G20" s="76">
        <v>6.0142000000000008E-2</v>
      </c>
      <c r="H20" s="78">
        <v>5593</v>
      </c>
      <c r="I20" s="76">
        <v>1.1574642200000003</v>
      </c>
      <c r="J20" s="69"/>
      <c r="K20" s="77">
        <f t="shared" si="1"/>
        <v>-0.13917674751493281</v>
      </c>
      <c r="L20" s="77">
        <f>I20/'סכום נכסי הקרן'!$C$42</f>
        <v>9.8059880328591502E-6</v>
      </c>
    </row>
    <row r="21" spans="2:12">
      <c r="B21" s="75" t="s">
        <v>1578</v>
      </c>
      <c r="C21" s="69" t="s">
        <v>1579</v>
      </c>
      <c r="D21" s="82" t="s">
        <v>26</v>
      </c>
      <c r="E21" s="82" t="s">
        <v>581</v>
      </c>
      <c r="F21" s="82" t="s">
        <v>127</v>
      </c>
      <c r="G21" s="76">
        <v>-0.27757900000000008</v>
      </c>
      <c r="H21" s="78">
        <v>31520</v>
      </c>
      <c r="I21" s="76">
        <v>-3.5222841250000001</v>
      </c>
      <c r="J21" s="69"/>
      <c r="K21" s="77">
        <f t="shared" si="1"/>
        <v>0.42352933237191637</v>
      </c>
      <c r="L21" s="77">
        <f>I21/'סכום נכסי הקרן'!$C$42</f>
        <v>-2.9840642484896647E-5</v>
      </c>
    </row>
    <row r="22" spans="2:12">
      <c r="B22" s="75" t="s">
        <v>1580</v>
      </c>
      <c r="C22" s="69" t="s">
        <v>1581</v>
      </c>
      <c r="D22" s="82" t="s">
        <v>26</v>
      </c>
      <c r="E22" s="82" t="s">
        <v>581</v>
      </c>
      <c r="F22" s="82" t="s">
        <v>127</v>
      </c>
      <c r="G22" s="76">
        <v>0.27757900000000008</v>
      </c>
      <c r="H22" s="78">
        <v>3010</v>
      </c>
      <c r="I22" s="76">
        <v>0.33636025400000008</v>
      </c>
      <c r="J22" s="69"/>
      <c r="K22" s="77">
        <f t="shared" si="1"/>
        <v>-4.0444901307633223E-2</v>
      </c>
      <c r="L22" s="77">
        <f>I22/'סכום נכסי הקרן'!$C$42</f>
        <v>2.8496298792315706E-6</v>
      </c>
    </row>
    <row r="23" spans="2:12">
      <c r="B23" s="72"/>
      <c r="C23" s="69"/>
      <c r="D23" s="69"/>
      <c r="E23" s="69"/>
      <c r="F23" s="69"/>
      <c r="G23" s="76"/>
      <c r="H23" s="78"/>
      <c r="I23" s="69"/>
      <c r="J23" s="69"/>
      <c r="K23" s="77"/>
      <c r="L23" s="69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10" t="s">
        <v>212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10" t="s">
        <v>105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10" t="s">
        <v>195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10" t="s">
        <v>203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2:12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2:12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2:12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2:12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2:12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2:12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2:12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2:12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2:12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2:12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2:12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2:12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2:12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2:12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2:12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2:12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2:12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2:12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2:12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2:12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2:12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2:12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2:12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2:12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2:12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2:12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2:12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2:12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2:12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2:12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2:12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2:12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2:12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2:12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</row>
    <row r="475" spans="2:12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</row>
    <row r="476" spans="2:12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</row>
    <row r="477" spans="2:12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</row>
    <row r="478" spans="2:12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</row>
    <row r="479" spans="2:12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</row>
    <row r="480" spans="2:12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</row>
    <row r="481" spans="2:12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</row>
    <row r="482" spans="2:12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</row>
    <row r="483" spans="2:12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</row>
    <row r="484" spans="2:12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</row>
    <row r="485" spans="2:12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</row>
    <row r="486" spans="2:12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</row>
    <row r="487" spans="2:12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</row>
    <row r="488" spans="2:12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</row>
    <row r="489" spans="2:12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</row>
    <row r="490" spans="2:12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</row>
    <row r="491" spans="2:12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</row>
    <row r="492" spans="2:12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</row>
    <row r="493" spans="2:12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</row>
    <row r="494" spans="2:12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</row>
    <row r="495" spans="2:12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</row>
    <row r="496" spans="2:12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</row>
    <row r="497" spans="2:12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</row>
    <row r="498" spans="2:12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</row>
    <row r="499" spans="2:12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</row>
    <row r="500" spans="2:12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</row>
    <row r="501" spans="2:12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</row>
    <row r="502" spans="2:12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</row>
    <row r="503" spans="2:12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</row>
    <row r="504" spans="2:12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</row>
    <row r="505" spans="2:12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</row>
    <row r="506" spans="2:12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</row>
    <row r="507" spans="2:12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</row>
    <row r="508" spans="2:12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</row>
    <row r="509" spans="2:12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</row>
    <row r="510" spans="2:12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</row>
    <row r="511" spans="2:12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</row>
    <row r="512" spans="2:12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</row>
    <row r="513" spans="2:12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</row>
    <row r="514" spans="2:12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</row>
    <row r="515" spans="2:12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</row>
    <row r="516" spans="2:12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</row>
    <row r="517" spans="2:12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</row>
    <row r="518" spans="2:12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</row>
    <row r="519" spans="2:12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</row>
    <row r="520" spans="2:12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</row>
    <row r="521" spans="2:12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</row>
    <row r="522" spans="2:12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</row>
    <row r="523" spans="2:12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</row>
    <row r="524" spans="2:12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</row>
    <row r="525" spans="2:12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</row>
    <row r="526" spans="2:12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</row>
    <row r="527" spans="2:12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</row>
    <row r="528" spans="2:12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</row>
    <row r="529" spans="2:12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</row>
    <row r="530" spans="2:12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</row>
    <row r="531" spans="2:12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</row>
    <row r="532" spans="2:12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</row>
    <row r="533" spans="2:12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</row>
    <row r="534" spans="2:12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</row>
    <row r="535" spans="2:12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</row>
    <row r="536" spans="2:12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</row>
    <row r="537" spans="2:12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</row>
    <row r="538" spans="2:12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</row>
    <row r="539" spans="2:12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</row>
    <row r="540" spans="2:12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</row>
    <row r="541" spans="2:12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</row>
    <row r="542" spans="2:12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</row>
    <row r="543" spans="2:12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</row>
    <row r="544" spans="2:12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</row>
    <row r="545" spans="2:12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</row>
    <row r="546" spans="2:12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</row>
    <row r="547" spans="2:12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</row>
    <row r="548" spans="2:12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</row>
    <row r="549" spans="2:12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</row>
    <row r="550" spans="2:12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</row>
    <row r="551" spans="2:12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</row>
    <row r="552" spans="2:12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</row>
    <row r="553" spans="2:12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</row>
    <row r="554" spans="2:12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</row>
    <row r="555" spans="2:12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</row>
    <row r="556" spans="2:12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</row>
    <row r="557" spans="2:12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</row>
    <row r="558" spans="2:12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</row>
    <row r="559" spans="2:12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</row>
    <row r="560" spans="2:12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</row>
    <row r="561" spans="2:12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</row>
    <row r="562" spans="2:12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</row>
    <row r="563" spans="2:12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</row>
    <row r="564" spans="2:12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</row>
    <row r="565" spans="2:12">
      <c r="B565" s="108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</row>
    <row r="566" spans="2:12">
      <c r="B566" s="108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</row>
    <row r="567" spans="2:12">
      <c r="B567" s="108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</row>
    <row r="568" spans="2:12">
      <c r="B568" s="108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</row>
    <row r="569" spans="2:12">
      <c r="B569" s="108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</row>
    <row r="570" spans="2:12">
      <c r="B570" s="108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</row>
    <row r="571" spans="2:12">
      <c r="B571" s="108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</row>
    <row r="572" spans="2:12">
      <c r="B572" s="108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</row>
    <row r="573" spans="2:12">
      <c r="B573" s="108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</row>
    <row r="574" spans="2:12">
      <c r="B574" s="108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</row>
    <row r="575" spans="2:12">
      <c r="B575" s="108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</row>
    <row r="576" spans="2:12">
      <c r="B576" s="108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</row>
    <row r="577" spans="2:12">
      <c r="B577" s="108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</row>
    <row r="578" spans="2:12">
      <c r="B578" s="108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</row>
    <row r="579" spans="2:12">
      <c r="B579" s="108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</row>
    <row r="580" spans="2:12">
      <c r="B580" s="108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</row>
    <row r="581" spans="2:12">
      <c r="B581" s="108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</row>
    <row r="582" spans="2:12">
      <c r="B582" s="108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</row>
    <row r="583" spans="2:12">
      <c r="B583" s="108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</row>
    <row r="584" spans="2:12">
      <c r="B584" s="108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</row>
    <row r="585" spans="2:12">
      <c r="B585" s="108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</row>
    <row r="586" spans="2:12">
      <c r="B586" s="108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71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139</v>
      </c>
      <c r="C1" s="67" t="s" vm="1">
        <v>220</v>
      </c>
    </row>
    <row r="2" spans="1:11">
      <c r="B2" s="46" t="s">
        <v>138</v>
      </c>
      <c r="C2" s="67" t="s">
        <v>221</v>
      </c>
    </row>
    <row r="3" spans="1:11">
      <c r="B3" s="46" t="s">
        <v>140</v>
      </c>
      <c r="C3" s="67" t="s">
        <v>222</v>
      </c>
    </row>
    <row r="4" spans="1:11">
      <c r="B4" s="46" t="s">
        <v>141</v>
      </c>
      <c r="C4" s="67">
        <v>2208</v>
      </c>
    </row>
    <row r="6" spans="1:11" ht="26.25" customHeight="1">
      <c r="B6" s="122" t="s">
        <v>167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1:11" ht="26.25" customHeight="1">
      <c r="B7" s="122" t="s">
        <v>89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1:11" s="3" customFormat="1" ht="78.75">
      <c r="A8" s="2"/>
      <c r="B8" s="21" t="s">
        <v>109</v>
      </c>
      <c r="C8" s="29" t="s">
        <v>42</v>
      </c>
      <c r="D8" s="29" t="s">
        <v>112</v>
      </c>
      <c r="E8" s="29" t="s">
        <v>62</v>
      </c>
      <c r="F8" s="29" t="s">
        <v>96</v>
      </c>
      <c r="G8" s="29" t="s">
        <v>197</v>
      </c>
      <c r="H8" s="29" t="s">
        <v>196</v>
      </c>
      <c r="I8" s="29" t="s">
        <v>59</v>
      </c>
      <c r="J8" s="29" t="s">
        <v>142</v>
      </c>
      <c r="K8" s="30" t="s">
        <v>144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204</v>
      </c>
      <c r="H9" s="15"/>
      <c r="I9" s="15" t="s">
        <v>200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46</v>
      </c>
      <c r="C11" s="69"/>
      <c r="D11" s="69"/>
      <c r="E11" s="69"/>
      <c r="F11" s="69"/>
      <c r="G11" s="76"/>
      <c r="H11" s="78"/>
      <c r="I11" s="76">
        <v>-2.9422070870000003</v>
      </c>
      <c r="J11" s="77">
        <f>I11/$I$11</f>
        <v>1</v>
      </c>
      <c r="K11" s="77">
        <f>I11/'סכום נכסי הקרן'!$C$42</f>
        <v>-2.4926254295200052E-5</v>
      </c>
    </row>
    <row r="12" spans="1:11">
      <c r="B12" s="92" t="s">
        <v>193</v>
      </c>
      <c r="C12" s="69"/>
      <c r="D12" s="69"/>
      <c r="E12" s="69"/>
      <c r="F12" s="69"/>
      <c r="G12" s="76"/>
      <c r="H12" s="78"/>
      <c r="I12" s="76">
        <v>-2.9422070870000008</v>
      </c>
      <c r="J12" s="77">
        <f t="shared" ref="J12:J16" si="0">I12/$I$11</f>
        <v>1.0000000000000002</v>
      </c>
      <c r="K12" s="77">
        <f>I12/'סכום נכסי הקרן'!$C$42</f>
        <v>-2.4926254295200055E-5</v>
      </c>
    </row>
    <row r="13" spans="1:11">
      <c r="B13" s="72" t="s">
        <v>1582</v>
      </c>
      <c r="C13" s="69" t="s">
        <v>1583</v>
      </c>
      <c r="D13" s="82" t="s">
        <v>26</v>
      </c>
      <c r="E13" s="82" t="s">
        <v>581</v>
      </c>
      <c r="F13" s="82" t="s">
        <v>127</v>
      </c>
      <c r="G13" s="76">
        <v>0.11931000000000001</v>
      </c>
      <c r="H13" s="78">
        <v>319400</v>
      </c>
      <c r="I13" s="76">
        <v>-0.60022581600000013</v>
      </c>
      <c r="J13" s="77">
        <f t="shared" si="0"/>
        <v>0.20400529203130155</v>
      </c>
      <c r="K13" s="77">
        <f>I13/'סכום נכסי הקרן'!$C$42</f>
        <v>-5.0850877867387713E-6</v>
      </c>
    </row>
    <row r="14" spans="1:11">
      <c r="B14" s="72" t="s">
        <v>1584</v>
      </c>
      <c r="C14" s="69" t="s">
        <v>1585</v>
      </c>
      <c r="D14" s="82" t="s">
        <v>26</v>
      </c>
      <c r="E14" s="82" t="s">
        <v>581</v>
      </c>
      <c r="F14" s="82" t="s">
        <v>125</v>
      </c>
      <c r="G14" s="76">
        <v>0.10835300000000002</v>
      </c>
      <c r="H14" s="78">
        <v>5205</v>
      </c>
      <c r="I14" s="76">
        <v>0.11916308700000001</v>
      </c>
      <c r="J14" s="77">
        <f t="shared" si="0"/>
        <v>-4.0501257551351956E-2</v>
      </c>
      <c r="K14" s="77">
        <f>I14/'סכום נכסי הקרן'!$C$42</f>
        <v>1.0095446450003904E-6</v>
      </c>
    </row>
    <row r="15" spans="1:11">
      <c r="B15" s="72" t="s">
        <v>1586</v>
      </c>
      <c r="C15" s="69" t="s">
        <v>1587</v>
      </c>
      <c r="D15" s="82" t="s">
        <v>26</v>
      </c>
      <c r="E15" s="82" t="s">
        <v>581</v>
      </c>
      <c r="F15" s="82" t="s">
        <v>125</v>
      </c>
      <c r="G15" s="76">
        <v>0.44595200000000007</v>
      </c>
      <c r="H15" s="78">
        <v>335200</v>
      </c>
      <c r="I15" s="76">
        <v>-2.1905656960000006</v>
      </c>
      <c r="J15" s="77">
        <f t="shared" si="0"/>
        <v>0.74453144568881946</v>
      </c>
      <c r="K15" s="77">
        <f>I15/'סכום נכסי הקרן'!$C$42</f>
        <v>-1.8558380146012441E-5</v>
      </c>
    </row>
    <row r="16" spans="1:11">
      <c r="B16" s="72" t="s">
        <v>1588</v>
      </c>
      <c r="C16" s="69" t="s">
        <v>1589</v>
      </c>
      <c r="D16" s="82" t="s">
        <v>26</v>
      </c>
      <c r="E16" s="82" t="s">
        <v>581</v>
      </c>
      <c r="F16" s="82" t="s">
        <v>127</v>
      </c>
      <c r="G16" s="76">
        <v>0.18376200000000004</v>
      </c>
      <c r="H16" s="78">
        <v>36010</v>
      </c>
      <c r="I16" s="76">
        <v>-0.27057866200000008</v>
      </c>
      <c r="J16" s="77">
        <f t="shared" si="0"/>
        <v>9.1964519831231051E-2</v>
      </c>
      <c r="K16" s="77">
        <f>I16/'סכום נכסי הקרן'!$C$42</f>
        <v>-2.2923310074492332E-6</v>
      </c>
    </row>
    <row r="17" spans="2:11">
      <c r="B17" s="92"/>
      <c r="C17" s="69"/>
      <c r="D17" s="69"/>
      <c r="E17" s="69"/>
      <c r="F17" s="69"/>
      <c r="G17" s="76"/>
      <c r="H17" s="78"/>
      <c r="I17" s="69"/>
      <c r="J17" s="77"/>
      <c r="K17" s="69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0" t="s">
        <v>212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10" t="s">
        <v>105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10" t="s">
        <v>195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10" t="s">
        <v>203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108"/>
      <c r="C117" s="117"/>
      <c r="D117" s="117"/>
      <c r="E117" s="117"/>
      <c r="F117" s="117"/>
      <c r="G117" s="117"/>
      <c r="H117" s="117"/>
      <c r="I117" s="109"/>
      <c r="J117" s="109"/>
      <c r="K117" s="117"/>
    </row>
    <row r="118" spans="2:11">
      <c r="B118" s="108"/>
      <c r="C118" s="117"/>
      <c r="D118" s="117"/>
      <c r="E118" s="117"/>
      <c r="F118" s="117"/>
      <c r="G118" s="117"/>
      <c r="H118" s="117"/>
      <c r="I118" s="109"/>
      <c r="J118" s="109"/>
      <c r="K118" s="117"/>
    </row>
    <row r="119" spans="2:11">
      <c r="B119" s="108"/>
      <c r="C119" s="117"/>
      <c r="D119" s="117"/>
      <c r="E119" s="117"/>
      <c r="F119" s="117"/>
      <c r="G119" s="117"/>
      <c r="H119" s="117"/>
      <c r="I119" s="109"/>
      <c r="J119" s="109"/>
      <c r="K119" s="117"/>
    </row>
    <row r="120" spans="2:11">
      <c r="B120" s="108"/>
      <c r="C120" s="117"/>
      <c r="D120" s="117"/>
      <c r="E120" s="117"/>
      <c r="F120" s="117"/>
      <c r="G120" s="117"/>
      <c r="H120" s="117"/>
      <c r="I120" s="109"/>
      <c r="J120" s="109"/>
      <c r="K120" s="117"/>
    </row>
    <row r="121" spans="2:11">
      <c r="B121" s="108"/>
      <c r="C121" s="117"/>
      <c r="D121" s="117"/>
      <c r="E121" s="117"/>
      <c r="F121" s="117"/>
      <c r="G121" s="117"/>
      <c r="H121" s="117"/>
      <c r="I121" s="109"/>
      <c r="J121" s="109"/>
      <c r="K121" s="117"/>
    </row>
    <row r="122" spans="2:11">
      <c r="B122" s="108"/>
      <c r="C122" s="117"/>
      <c r="D122" s="117"/>
      <c r="E122" s="117"/>
      <c r="F122" s="117"/>
      <c r="G122" s="117"/>
      <c r="H122" s="117"/>
      <c r="I122" s="109"/>
      <c r="J122" s="109"/>
      <c r="K122" s="117"/>
    </row>
    <row r="123" spans="2:11">
      <c r="B123" s="108"/>
      <c r="C123" s="117"/>
      <c r="D123" s="117"/>
      <c r="E123" s="117"/>
      <c r="F123" s="117"/>
      <c r="G123" s="117"/>
      <c r="H123" s="117"/>
      <c r="I123" s="109"/>
      <c r="J123" s="109"/>
      <c r="K123" s="117"/>
    </row>
    <row r="124" spans="2:11">
      <c r="B124" s="108"/>
      <c r="C124" s="117"/>
      <c r="D124" s="117"/>
      <c r="E124" s="117"/>
      <c r="F124" s="117"/>
      <c r="G124" s="117"/>
      <c r="H124" s="117"/>
      <c r="I124" s="109"/>
      <c r="J124" s="109"/>
      <c r="K124" s="117"/>
    </row>
    <row r="125" spans="2:11">
      <c r="B125" s="108"/>
      <c r="C125" s="117"/>
      <c r="D125" s="117"/>
      <c r="E125" s="117"/>
      <c r="F125" s="117"/>
      <c r="G125" s="117"/>
      <c r="H125" s="117"/>
      <c r="I125" s="109"/>
      <c r="J125" s="109"/>
      <c r="K125" s="117"/>
    </row>
    <row r="126" spans="2:11">
      <c r="B126" s="108"/>
      <c r="C126" s="117"/>
      <c r="D126" s="117"/>
      <c r="E126" s="117"/>
      <c r="F126" s="117"/>
      <c r="G126" s="117"/>
      <c r="H126" s="117"/>
      <c r="I126" s="109"/>
      <c r="J126" s="109"/>
      <c r="K126" s="117"/>
    </row>
    <row r="127" spans="2:11">
      <c r="B127" s="108"/>
      <c r="C127" s="117"/>
      <c r="D127" s="117"/>
      <c r="E127" s="117"/>
      <c r="F127" s="117"/>
      <c r="G127" s="117"/>
      <c r="H127" s="117"/>
      <c r="I127" s="109"/>
      <c r="J127" s="109"/>
      <c r="K127" s="117"/>
    </row>
    <row r="128" spans="2:11">
      <c r="B128" s="108"/>
      <c r="C128" s="117"/>
      <c r="D128" s="117"/>
      <c r="E128" s="117"/>
      <c r="F128" s="117"/>
      <c r="G128" s="117"/>
      <c r="H128" s="117"/>
      <c r="I128" s="109"/>
      <c r="J128" s="109"/>
      <c r="K128" s="117"/>
    </row>
    <row r="129" spans="2:11">
      <c r="B129" s="108"/>
      <c r="C129" s="117"/>
      <c r="D129" s="117"/>
      <c r="E129" s="117"/>
      <c r="F129" s="117"/>
      <c r="G129" s="117"/>
      <c r="H129" s="117"/>
      <c r="I129" s="109"/>
      <c r="J129" s="109"/>
      <c r="K129" s="117"/>
    </row>
    <row r="130" spans="2:11">
      <c r="B130" s="108"/>
      <c r="C130" s="117"/>
      <c r="D130" s="117"/>
      <c r="E130" s="117"/>
      <c r="F130" s="117"/>
      <c r="G130" s="117"/>
      <c r="H130" s="117"/>
      <c r="I130" s="109"/>
      <c r="J130" s="109"/>
      <c r="K130" s="117"/>
    </row>
    <row r="131" spans="2:11">
      <c r="B131" s="108"/>
      <c r="C131" s="117"/>
      <c r="D131" s="117"/>
      <c r="E131" s="117"/>
      <c r="F131" s="117"/>
      <c r="G131" s="117"/>
      <c r="H131" s="117"/>
      <c r="I131" s="109"/>
      <c r="J131" s="109"/>
      <c r="K131" s="117"/>
    </row>
    <row r="132" spans="2:11">
      <c r="B132" s="108"/>
      <c r="C132" s="117"/>
      <c r="D132" s="117"/>
      <c r="E132" s="117"/>
      <c r="F132" s="117"/>
      <c r="G132" s="117"/>
      <c r="H132" s="117"/>
      <c r="I132" s="109"/>
      <c r="J132" s="109"/>
      <c r="K132" s="117"/>
    </row>
    <row r="133" spans="2:11">
      <c r="B133" s="108"/>
      <c r="C133" s="117"/>
      <c r="D133" s="117"/>
      <c r="E133" s="117"/>
      <c r="F133" s="117"/>
      <c r="G133" s="117"/>
      <c r="H133" s="117"/>
      <c r="I133" s="109"/>
      <c r="J133" s="109"/>
      <c r="K133" s="117"/>
    </row>
    <row r="134" spans="2:11">
      <c r="B134" s="108"/>
      <c r="C134" s="117"/>
      <c r="D134" s="117"/>
      <c r="E134" s="117"/>
      <c r="F134" s="117"/>
      <c r="G134" s="117"/>
      <c r="H134" s="117"/>
      <c r="I134" s="109"/>
      <c r="J134" s="109"/>
      <c r="K134" s="117"/>
    </row>
    <row r="135" spans="2:11">
      <c r="B135" s="108"/>
      <c r="C135" s="117"/>
      <c r="D135" s="117"/>
      <c r="E135" s="117"/>
      <c r="F135" s="117"/>
      <c r="G135" s="117"/>
      <c r="H135" s="117"/>
      <c r="I135" s="109"/>
      <c r="J135" s="109"/>
      <c r="K135" s="117"/>
    </row>
    <row r="136" spans="2:11">
      <c r="B136" s="108"/>
      <c r="C136" s="117"/>
      <c r="D136" s="117"/>
      <c r="E136" s="117"/>
      <c r="F136" s="117"/>
      <c r="G136" s="117"/>
      <c r="H136" s="117"/>
      <c r="I136" s="109"/>
      <c r="J136" s="109"/>
      <c r="K136" s="117"/>
    </row>
    <row r="137" spans="2:11">
      <c r="B137" s="108"/>
      <c r="C137" s="117"/>
      <c r="D137" s="117"/>
      <c r="E137" s="117"/>
      <c r="F137" s="117"/>
      <c r="G137" s="117"/>
      <c r="H137" s="117"/>
      <c r="I137" s="109"/>
      <c r="J137" s="109"/>
      <c r="K137" s="117"/>
    </row>
    <row r="138" spans="2:11">
      <c r="B138" s="108"/>
      <c r="C138" s="117"/>
      <c r="D138" s="117"/>
      <c r="E138" s="117"/>
      <c r="F138" s="117"/>
      <c r="G138" s="117"/>
      <c r="H138" s="117"/>
      <c r="I138" s="109"/>
      <c r="J138" s="109"/>
      <c r="K138" s="117"/>
    </row>
    <row r="139" spans="2:11">
      <c r="B139" s="108"/>
      <c r="C139" s="117"/>
      <c r="D139" s="117"/>
      <c r="E139" s="117"/>
      <c r="F139" s="117"/>
      <c r="G139" s="117"/>
      <c r="H139" s="117"/>
      <c r="I139" s="109"/>
      <c r="J139" s="109"/>
      <c r="K139" s="117"/>
    </row>
    <row r="140" spans="2:11">
      <c r="B140" s="108"/>
      <c r="C140" s="117"/>
      <c r="D140" s="117"/>
      <c r="E140" s="117"/>
      <c r="F140" s="117"/>
      <c r="G140" s="117"/>
      <c r="H140" s="117"/>
      <c r="I140" s="109"/>
      <c r="J140" s="109"/>
      <c r="K140" s="117"/>
    </row>
    <row r="141" spans="2:11">
      <c r="B141" s="108"/>
      <c r="C141" s="117"/>
      <c r="D141" s="117"/>
      <c r="E141" s="117"/>
      <c r="F141" s="117"/>
      <c r="G141" s="117"/>
      <c r="H141" s="117"/>
      <c r="I141" s="109"/>
      <c r="J141" s="109"/>
      <c r="K141" s="117"/>
    </row>
    <row r="142" spans="2:11">
      <c r="B142" s="108"/>
      <c r="C142" s="117"/>
      <c r="D142" s="117"/>
      <c r="E142" s="117"/>
      <c r="F142" s="117"/>
      <c r="G142" s="117"/>
      <c r="H142" s="117"/>
      <c r="I142" s="109"/>
      <c r="J142" s="109"/>
      <c r="K142" s="117"/>
    </row>
    <row r="143" spans="2:11">
      <c r="B143" s="108"/>
      <c r="C143" s="117"/>
      <c r="D143" s="117"/>
      <c r="E143" s="117"/>
      <c r="F143" s="117"/>
      <c r="G143" s="117"/>
      <c r="H143" s="117"/>
      <c r="I143" s="109"/>
      <c r="J143" s="109"/>
      <c r="K143" s="117"/>
    </row>
    <row r="144" spans="2:11">
      <c r="B144" s="108"/>
      <c r="C144" s="117"/>
      <c r="D144" s="117"/>
      <c r="E144" s="117"/>
      <c r="F144" s="117"/>
      <c r="G144" s="117"/>
      <c r="H144" s="117"/>
      <c r="I144" s="109"/>
      <c r="J144" s="109"/>
      <c r="K144" s="117"/>
    </row>
    <row r="145" spans="2:11">
      <c r="B145" s="108"/>
      <c r="C145" s="117"/>
      <c r="D145" s="117"/>
      <c r="E145" s="117"/>
      <c r="F145" s="117"/>
      <c r="G145" s="117"/>
      <c r="H145" s="117"/>
      <c r="I145" s="109"/>
      <c r="J145" s="109"/>
      <c r="K145" s="117"/>
    </row>
    <row r="146" spans="2:11">
      <c r="B146" s="108"/>
      <c r="C146" s="117"/>
      <c r="D146" s="117"/>
      <c r="E146" s="117"/>
      <c r="F146" s="117"/>
      <c r="G146" s="117"/>
      <c r="H146" s="117"/>
      <c r="I146" s="109"/>
      <c r="J146" s="109"/>
      <c r="K146" s="117"/>
    </row>
    <row r="147" spans="2:11">
      <c r="B147" s="108"/>
      <c r="C147" s="117"/>
      <c r="D147" s="117"/>
      <c r="E147" s="117"/>
      <c r="F147" s="117"/>
      <c r="G147" s="117"/>
      <c r="H147" s="117"/>
      <c r="I147" s="109"/>
      <c r="J147" s="109"/>
      <c r="K147" s="117"/>
    </row>
    <row r="148" spans="2:11">
      <c r="B148" s="108"/>
      <c r="C148" s="117"/>
      <c r="D148" s="117"/>
      <c r="E148" s="117"/>
      <c r="F148" s="117"/>
      <c r="G148" s="117"/>
      <c r="H148" s="117"/>
      <c r="I148" s="109"/>
      <c r="J148" s="109"/>
      <c r="K148" s="117"/>
    </row>
    <row r="149" spans="2:11">
      <c r="B149" s="108"/>
      <c r="C149" s="117"/>
      <c r="D149" s="117"/>
      <c r="E149" s="117"/>
      <c r="F149" s="117"/>
      <c r="G149" s="117"/>
      <c r="H149" s="117"/>
      <c r="I149" s="109"/>
      <c r="J149" s="109"/>
      <c r="K149" s="117"/>
    </row>
    <row r="150" spans="2:11">
      <c r="B150" s="108"/>
      <c r="C150" s="117"/>
      <c r="D150" s="117"/>
      <c r="E150" s="117"/>
      <c r="F150" s="117"/>
      <c r="G150" s="117"/>
      <c r="H150" s="117"/>
      <c r="I150" s="109"/>
      <c r="J150" s="109"/>
      <c r="K150" s="117"/>
    </row>
    <row r="151" spans="2:11">
      <c r="B151" s="108"/>
      <c r="C151" s="117"/>
      <c r="D151" s="117"/>
      <c r="E151" s="117"/>
      <c r="F151" s="117"/>
      <c r="G151" s="117"/>
      <c r="H151" s="117"/>
      <c r="I151" s="109"/>
      <c r="J151" s="109"/>
      <c r="K151" s="117"/>
    </row>
    <row r="152" spans="2:11">
      <c r="B152" s="108"/>
      <c r="C152" s="117"/>
      <c r="D152" s="117"/>
      <c r="E152" s="117"/>
      <c r="F152" s="117"/>
      <c r="G152" s="117"/>
      <c r="H152" s="117"/>
      <c r="I152" s="109"/>
      <c r="J152" s="109"/>
      <c r="K152" s="117"/>
    </row>
    <row r="153" spans="2:11">
      <c r="B153" s="108"/>
      <c r="C153" s="117"/>
      <c r="D153" s="117"/>
      <c r="E153" s="117"/>
      <c r="F153" s="117"/>
      <c r="G153" s="117"/>
      <c r="H153" s="117"/>
      <c r="I153" s="109"/>
      <c r="J153" s="109"/>
      <c r="K153" s="117"/>
    </row>
    <row r="154" spans="2:11">
      <c r="B154" s="108"/>
      <c r="C154" s="117"/>
      <c r="D154" s="117"/>
      <c r="E154" s="117"/>
      <c r="F154" s="117"/>
      <c r="G154" s="117"/>
      <c r="H154" s="117"/>
      <c r="I154" s="109"/>
      <c r="J154" s="109"/>
      <c r="K154" s="117"/>
    </row>
    <row r="155" spans="2:11">
      <c r="B155" s="108"/>
      <c r="C155" s="117"/>
      <c r="D155" s="117"/>
      <c r="E155" s="117"/>
      <c r="F155" s="117"/>
      <c r="G155" s="117"/>
      <c r="H155" s="117"/>
      <c r="I155" s="109"/>
      <c r="J155" s="109"/>
      <c r="K155" s="117"/>
    </row>
    <row r="156" spans="2:11">
      <c r="B156" s="108"/>
      <c r="C156" s="117"/>
      <c r="D156" s="117"/>
      <c r="E156" s="117"/>
      <c r="F156" s="117"/>
      <c r="G156" s="117"/>
      <c r="H156" s="117"/>
      <c r="I156" s="109"/>
      <c r="J156" s="109"/>
      <c r="K156" s="117"/>
    </row>
    <row r="157" spans="2:11">
      <c r="B157" s="108"/>
      <c r="C157" s="117"/>
      <c r="D157" s="117"/>
      <c r="E157" s="117"/>
      <c r="F157" s="117"/>
      <c r="G157" s="117"/>
      <c r="H157" s="117"/>
      <c r="I157" s="109"/>
      <c r="J157" s="109"/>
      <c r="K157" s="117"/>
    </row>
    <row r="158" spans="2:11">
      <c r="B158" s="108"/>
      <c r="C158" s="117"/>
      <c r="D158" s="117"/>
      <c r="E158" s="117"/>
      <c r="F158" s="117"/>
      <c r="G158" s="117"/>
      <c r="H158" s="117"/>
      <c r="I158" s="109"/>
      <c r="J158" s="109"/>
      <c r="K158" s="117"/>
    </row>
    <row r="159" spans="2:11">
      <c r="B159" s="108"/>
      <c r="C159" s="117"/>
      <c r="D159" s="117"/>
      <c r="E159" s="117"/>
      <c r="F159" s="117"/>
      <c r="G159" s="117"/>
      <c r="H159" s="117"/>
      <c r="I159" s="109"/>
      <c r="J159" s="109"/>
      <c r="K159" s="117"/>
    </row>
    <row r="160" spans="2:11">
      <c r="B160" s="108"/>
      <c r="C160" s="117"/>
      <c r="D160" s="117"/>
      <c r="E160" s="117"/>
      <c r="F160" s="117"/>
      <c r="G160" s="117"/>
      <c r="H160" s="117"/>
      <c r="I160" s="109"/>
      <c r="J160" s="109"/>
      <c r="K160" s="117"/>
    </row>
    <row r="161" spans="2:11">
      <c r="B161" s="108"/>
      <c r="C161" s="117"/>
      <c r="D161" s="117"/>
      <c r="E161" s="117"/>
      <c r="F161" s="117"/>
      <c r="G161" s="117"/>
      <c r="H161" s="117"/>
      <c r="I161" s="109"/>
      <c r="J161" s="109"/>
      <c r="K161" s="117"/>
    </row>
    <row r="162" spans="2:11">
      <c r="B162" s="108"/>
      <c r="C162" s="117"/>
      <c r="D162" s="117"/>
      <c r="E162" s="117"/>
      <c r="F162" s="117"/>
      <c r="G162" s="117"/>
      <c r="H162" s="117"/>
      <c r="I162" s="109"/>
      <c r="J162" s="109"/>
      <c r="K162" s="117"/>
    </row>
    <row r="163" spans="2:11">
      <c r="B163" s="108"/>
      <c r="C163" s="117"/>
      <c r="D163" s="117"/>
      <c r="E163" s="117"/>
      <c r="F163" s="117"/>
      <c r="G163" s="117"/>
      <c r="H163" s="117"/>
      <c r="I163" s="109"/>
      <c r="J163" s="109"/>
      <c r="K163" s="117"/>
    </row>
    <row r="164" spans="2:11">
      <c r="B164" s="108"/>
      <c r="C164" s="117"/>
      <c r="D164" s="117"/>
      <c r="E164" s="117"/>
      <c r="F164" s="117"/>
      <c r="G164" s="117"/>
      <c r="H164" s="117"/>
      <c r="I164" s="109"/>
      <c r="J164" s="109"/>
      <c r="K164" s="117"/>
    </row>
    <row r="165" spans="2:11">
      <c r="B165" s="108"/>
      <c r="C165" s="117"/>
      <c r="D165" s="117"/>
      <c r="E165" s="117"/>
      <c r="F165" s="117"/>
      <c r="G165" s="117"/>
      <c r="H165" s="117"/>
      <c r="I165" s="109"/>
      <c r="J165" s="109"/>
      <c r="K165" s="117"/>
    </row>
    <row r="166" spans="2:11">
      <c r="B166" s="108"/>
      <c r="C166" s="117"/>
      <c r="D166" s="117"/>
      <c r="E166" s="117"/>
      <c r="F166" s="117"/>
      <c r="G166" s="117"/>
      <c r="H166" s="117"/>
      <c r="I166" s="109"/>
      <c r="J166" s="109"/>
      <c r="K166" s="117"/>
    </row>
    <row r="167" spans="2:11">
      <c r="B167" s="108"/>
      <c r="C167" s="117"/>
      <c r="D167" s="117"/>
      <c r="E167" s="117"/>
      <c r="F167" s="117"/>
      <c r="G167" s="117"/>
      <c r="H167" s="117"/>
      <c r="I167" s="109"/>
      <c r="J167" s="109"/>
      <c r="K167" s="117"/>
    </row>
    <row r="168" spans="2:11">
      <c r="B168" s="108"/>
      <c r="C168" s="117"/>
      <c r="D168" s="117"/>
      <c r="E168" s="117"/>
      <c r="F168" s="117"/>
      <c r="G168" s="117"/>
      <c r="H168" s="117"/>
      <c r="I168" s="109"/>
      <c r="J168" s="109"/>
      <c r="K168" s="117"/>
    </row>
    <row r="169" spans="2:11">
      <c r="B169" s="108"/>
      <c r="C169" s="117"/>
      <c r="D169" s="117"/>
      <c r="E169" s="117"/>
      <c r="F169" s="117"/>
      <c r="G169" s="117"/>
      <c r="H169" s="117"/>
      <c r="I169" s="109"/>
      <c r="J169" s="109"/>
      <c r="K169" s="117"/>
    </row>
    <row r="170" spans="2:11">
      <c r="B170" s="108"/>
      <c r="C170" s="117"/>
      <c r="D170" s="117"/>
      <c r="E170" s="117"/>
      <c r="F170" s="117"/>
      <c r="G170" s="117"/>
      <c r="H170" s="117"/>
      <c r="I170" s="109"/>
      <c r="J170" s="109"/>
      <c r="K170" s="117"/>
    </row>
    <row r="171" spans="2:11">
      <c r="B171" s="108"/>
      <c r="C171" s="117"/>
      <c r="D171" s="117"/>
      <c r="E171" s="117"/>
      <c r="F171" s="117"/>
      <c r="G171" s="117"/>
      <c r="H171" s="117"/>
      <c r="I171" s="109"/>
      <c r="J171" s="109"/>
      <c r="K171" s="117"/>
    </row>
    <row r="172" spans="2:11">
      <c r="B172" s="108"/>
      <c r="C172" s="117"/>
      <c r="D172" s="117"/>
      <c r="E172" s="117"/>
      <c r="F172" s="117"/>
      <c r="G172" s="117"/>
      <c r="H172" s="117"/>
      <c r="I172" s="109"/>
      <c r="J172" s="109"/>
      <c r="K172" s="117"/>
    </row>
    <row r="173" spans="2:11">
      <c r="B173" s="108"/>
      <c r="C173" s="117"/>
      <c r="D173" s="117"/>
      <c r="E173" s="117"/>
      <c r="F173" s="117"/>
      <c r="G173" s="117"/>
      <c r="H173" s="117"/>
      <c r="I173" s="109"/>
      <c r="J173" s="109"/>
      <c r="K173" s="117"/>
    </row>
    <row r="174" spans="2:11">
      <c r="B174" s="108"/>
      <c r="C174" s="117"/>
      <c r="D174" s="117"/>
      <c r="E174" s="117"/>
      <c r="F174" s="117"/>
      <c r="G174" s="117"/>
      <c r="H174" s="117"/>
      <c r="I174" s="109"/>
      <c r="J174" s="109"/>
      <c r="K174" s="117"/>
    </row>
    <row r="175" spans="2:11">
      <c r="B175" s="108"/>
      <c r="C175" s="117"/>
      <c r="D175" s="117"/>
      <c r="E175" s="117"/>
      <c r="F175" s="117"/>
      <c r="G175" s="117"/>
      <c r="H175" s="117"/>
      <c r="I175" s="109"/>
      <c r="J175" s="109"/>
      <c r="K175" s="117"/>
    </row>
    <row r="176" spans="2:11">
      <c r="B176" s="108"/>
      <c r="C176" s="117"/>
      <c r="D176" s="117"/>
      <c r="E176" s="117"/>
      <c r="F176" s="117"/>
      <c r="G176" s="117"/>
      <c r="H176" s="117"/>
      <c r="I176" s="109"/>
      <c r="J176" s="109"/>
      <c r="K176" s="117"/>
    </row>
    <row r="177" spans="2:11">
      <c r="B177" s="108"/>
      <c r="C177" s="117"/>
      <c r="D177" s="117"/>
      <c r="E177" s="117"/>
      <c r="F177" s="117"/>
      <c r="G177" s="117"/>
      <c r="H177" s="117"/>
      <c r="I177" s="109"/>
      <c r="J177" s="109"/>
      <c r="K177" s="117"/>
    </row>
    <row r="178" spans="2:11">
      <c r="B178" s="108"/>
      <c r="C178" s="117"/>
      <c r="D178" s="117"/>
      <c r="E178" s="117"/>
      <c r="F178" s="117"/>
      <c r="G178" s="117"/>
      <c r="H178" s="117"/>
      <c r="I178" s="109"/>
      <c r="J178" s="109"/>
      <c r="K178" s="117"/>
    </row>
    <row r="179" spans="2:11">
      <c r="B179" s="108"/>
      <c r="C179" s="117"/>
      <c r="D179" s="117"/>
      <c r="E179" s="117"/>
      <c r="F179" s="117"/>
      <c r="G179" s="117"/>
      <c r="H179" s="117"/>
      <c r="I179" s="109"/>
      <c r="J179" s="109"/>
      <c r="K179" s="117"/>
    </row>
    <row r="180" spans="2:11">
      <c r="B180" s="108"/>
      <c r="C180" s="117"/>
      <c r="D180" s="117"/>
      <c r="E180" s="117"/>
      <c r="F180" s="117"/>
      <c r="G180" s="117"/>
      <c r="H180" s="117"/>
      <c r="I180" s="109"/>
      <c r="J180" s="109"/>
      <c r="K180" s="117"/>
    </row>
    <row r="181" spans="2:11">
      <c r="B181" s="108"/>
      <c r="C181" s="117"/>
      <c r="D181" s="117"/>
      <c r="E181" s="117"/>
      <c r="F181" s="117"/>
      <c r="G181" s="117"/>
      <c r="H181" s="117"/>
      <c r="I181" s="109"/>
      <c r="J181" s="109"/>
      <c r="K181" s="117"/>
    </row>
    <row r="182" spans="2:11">
      <c r="B182" s="108"/>
      <c r="C182" s="117"/>
      <c r="D182" s="117"/>
      <c r="E182" s="117"/>
      <c r="F182" s="117"/>
      <c r="G182" s="117"/>
      <c r="H182" s="117"/>
      <c r="I182" s="109"/>
      <c r="J182" s="109"/>
      <c r="K182" s="117"/>
    </row>
    <row r="183" spans="2:11">
      <c r="B183" s="108"/>
      <c r="C183" s="117"/>
      <c r="D183" s="117"/>
      <c r="E183" s="117"/>
      <c r="F183" s="117"/>
      <c r="G183" s="117"/>
      <c r="H183" s="117"/>
      <c r="I183" s="109"/>
      <c r="J183" s="109"/>
      <c r="K183" s="117"/>
    </row>
    <row r="184" spans="2:11">
      <c r="B184" s="108"/>
      <c r="C184" s="117"/>
      <c r="D184" s="117"/>
      <c r="E184" s="117"/>
      <c r="F184" s="117"/>
      <c r="G184" s="117"/>
      <c r="H184" s="117"/>
      <c r="I184" s="109"/>
      <c r="J184" s="109"/>
      <c r="K184" s="117"/>
    </row>
    <row r="185" spans="2:11">
      <c r="B185" s="108"/>
      <c r="C185" s="117"/>
      <c r="D185" s="117"/>
      <c r="E185" s="117"/>
      <c r="F185" s="117"/>
      <c r="G185" s="117"/>
      <c r="H185" s="117"/>
      <c r="I185" s="109"/>
      <c r="J185" s="109"/>
      <c r="K185" s="117"/>
    </row>
    <row r="186" spans="2:11">
      <c r="B186" s="108"/>
      <c r="C186" s="117"/>
      <c r="D186" s="117"/>
      <c r="E186" s="117"/>
      <c r="F186" s="117"/>
      <c r="G186" s="117"/>
      <c r="H186" s="117"/>
      <c r="I186" s="109"/>
      <c r="J186" s="109"/>
      <c r="K186" s="117"/>
    </row>
    <row r="187" spans="2:11">
      <c r="B187" s="108"/>
      <c r="C187" s="117"/>
      <c r="D187" s="117"/>
      <c r="E187" s="117"/>
      <c r="F187" s="117"/>
      <c r="G187" s="117"/>
      <c r="H187" s="117"/>
      <c r="I187" s="109"/>
      <c r="J187" s="109"/>
      <c r="K187" s="117"/>
    </row>
    <row r="188" spans="2:11">
      <c r="B188" s="108"/>
      <c r="C188" s="117"/>
      <c r="D188" s="117"/>
      <c r="E188" s="117"/>
      <c r="F188" s="117"/>
      <c r="G188" s="117"/>
      <c r="H188" s="117"/>
      <c r="I188" s="109"/>
      <c r="J188" s="109"/>
      <c r="K188" s="117"/>
    </row>
    <row r="189" spans="2:11">
      <c r="B189" s="108"/>
      <c r="C189" s="117"/>
      <c r="D189" s="117"/>
      <c r="E189" s="117"/>
      <c r="F189" s="117"/>
      <c r="G189" s="117"/>
      <c r="H189" s="117"/>
      <c r="I189" s="109"/>
      <c r="J189" s="109"/>
      <c r="K189" s="117"/>
    </row>
    <row r="190" spans="2:11">
      <c r="B190" s="108"/>
      <c r="C190" s="117"/>
      <c r="D190" s="117"/>
      <c r="E190" s="117"/>
      <c r="F190" s="117"/>
      <c r="G190" s="117"/>
      <c r="H190" s="117"/>
      <c r="I190" s="109"/>
      <c r="J190" s="109"/>
      <c r="K190" s="117"/>
    </row>
    <row r="191" spans="2:11">
      <c r="B191" s="108"/>
      <c r="C191" s="117"/>
      <c r="D191" s="117"/>
      <c r="E191" s="117"/>
      <c r="F191" s="117"/>
      <c r="G191" s="117"/>
      <c r="H191" s="117"/>
      <c r="I191" s="109"/>
      <c r="J191" s="109"/>
      <c r="K191" s="117"/>
    </row>
    <row r="192" spans="2:11">
      <c r="B192" s="108"/>
      <c r="C192" s="117"/>
      <c r="D192" s="117"/>
      <c r="E192" s="117"/>
      <c r="F192" s="117"/>
      <c r="G192" s="117"/>
      <c r="H192" s="117"/>
      <c r="I192" s="109"/>
      <c r="J192" s="109"/>
      <c r="K192" s="117"/>
    </row>
    <row r="193" spans="2:11">
      <c r="B193" s="108"/>
      <c r="C193" s="117"/>
      <c r="D193" s="117"/>
      <c r="E193" s="117"/>
      <c r="F193" s="117"/>
      <c r="G193" s="117"/>
      <c r="H193" s="117"/>
      <c r="I193" s="109"/>
      <c r="J193" s="109"/>
      <c r="K193" s="117"/>
    </row>
    <row r="194" spans="2:11">
      <c r="B194" s="108"/>
      <c r="C194" s="117"/>
      <c r="D194" s="117"/>
      <c r="E194" s="117"/>
      <c r="F194" s="117"/>
      <c r="G194" s="117"/>
      <c r="H194" s="117"/>
      <c r="I194" s="109"/>
      <c r="J194" s="109"/>
      <c r="K194" s="117"/>
    </row>
    <row r="195" spans="2:11">
      <c r="B195" s="108"/>
      <c r="C195" s="117"/>
      <c r="D195" s="117"/>
      <c r="E195" s="117"/>
      <c r="F195" s="117"/>
      <c r="G195" s="117"/>
      <c r="H195" s="117"/>
      <c r="I195" s="109"/>
      <c r="J195" s="109"/>
      <c r="K195" s="117"/>
    </row>
    <row r="196" spans="2:11">
      <c r="B196" s="108"/>
      <c r="C196" s="117"/>
      <c r="D196" s="117"/>
      <c r="E196" s="117"/>
      <c r="F196" s="117"/>
      <c r="G196" s="117"/>
      <c r="H196" s="117"/>
      <c r="I196" s="109"/>
      <c r="J196" s="109"/>
      <c r="K196" s="117"/>
    </row>
    <row r="197" spans="2:11">
      <c r="B197" s="108"/>
      <c r="C197" s="117"/>
      <c r="D197" s="117"/>
      <c r="E197" s="117"/>
      <c r="F197" s="117"/>
      <c r="G197" s="117"/>
      <c r="H197" s="117"/>
      <c r="I197" s="109"/>
      <c r="J197" s="109"/>
      <c r="K197" s="117"/>
    </row>
    <row r="198" spans="2:11">
      <c r="B198" s="108"/>
      <c r="C198" s="117"/>
      <c r="D198" s="117"/>
      <c r="E198" s="117"/>
      <c r="F198" s="117"/>
      <c r="G198" s="117"/>
      <c r="H198" s="117"/>
      <c r="I198" s="109"/>
      <c r="J198" s="109"/>
      <c r="K198" s="117"/>
    </row>
    <row r="199" spans="2:11">
      <c r="B199" s="108"/>
      <c r="C199" s="117"/>
      <c r="D199" s="117"/>
      <c r="E199" s="117"/>
      <c r="F199" s="117"/>
      <c r="G199" s="117"/>
      <c r="H199" s="117"/>
      <c r="I199" s="109"/>
      <c r="J199" s="109"/>
      <c r="K199" s="117"/>
    </row>
    <row r="200" spans="2:11">
      <c r="B200" s="108"/>
      <c r="C200" s="117"/>
      <c r="D200" s="117"/>
      <c r="E200" s="117"/>
      <c r="F200" s="117"/>
      <c r="G200" s="117"/>
      <c r="H200" s="117"/>
      <c r="I200" s="109"/>
      <c r="J200" s="109"/>
      <c r="K200" s="117"/>
    </row>
    <row r="201" spans="2:11">
      <c r="B201" s="108"/>
      <c r="C201" s="117"/>
      <c r="D201" s="117"/>
      <c r="E201" s="117"/>
      <c r="F201" s="117"/>
      <c r="G201" s="117"/>
      <c r="H201" s="117"/>
      <c r="I201" s="109"/>
      <c r="J201" s="109"/>
      <c r="K201" s="117"/>
    </row>
    <row r="202" spans="2:11">
      <c r="B202" s="108"/>
      <c r="C202" s="117"/>
      <c r="D202" s="117"/>
      <c r="E202" s="117"/>
      <c r="F202" s="117"/>
      <c r="G202" s="117"/>
      <c r="H202" s="117"/>
      <c r="I202" s="109"/>
      <c r="J202" s="109"/>
      <c r="K202" s="117"/>
    </row>
    <row r="203" spans="2:11">
      <c r="B203" s="108"/>
      <c r="C203" s="117"/>
      <c r="D203" s="117"/>
      <c r="E203" s="117"/>
      <c r="F203" s="117"/>
      <c r="G203" s="117"/>
      <c r="H203" s="117"/>
      <c r="I203" s="109"/>
      <c r="J203" s="109"/>
      <c r="K203" s="117"/>
    </row>
    <row r="204" spans="2:11">
      <c r="B204" s="108"/>
      <c r="C204" s="117"/>
      <c r="D204" s="117"/>
      <c r="E204" s="117"/>
      <c r="F204" s="117"/>
      <c r="G204" s="117"/>
      <c r="H204" s="117"/>
      <c r="I204" s="109"/>
      <c r="J204" s="109"/>
      <c r="K204" s="117"/>
    </row>
    <row r="205" spans="2:11">
      <c r="B205" s="108"/>
      <c r="C205" s="117"/>
      <c r="D205" s="117"/>
      <c r="E205" s="117"/>
      <c r="F205" s="117"/>
      <c r="G205" s="117"/>
      <c r="H205" s="117"/>
      <c r="I205" s="109"/>
      <c r="J205" s="109"/>
      <c r="K205" s="117"/>
    </row>
    <row r="206" spans="2:11">
      <c r="B206" s="108"/>
      <c r="C206" s="117"/>
      <c r="D206" s="117"/>
      <c r="E206" s="117"/>
      <c r="F206" s="117"/>
      <c r="G206" s="117"/>
      <c r="H206" s="117"/>
      <c r="I206" s="109"/>
      <c r="J206" s="109"/>
      <c r="K206" s="117"/>
    </row>
    <row r="207" spans="2:11">
      <c r="B207" s="108"/>
      <c r="C207" s="117"/>
      <c r="D207" s="117"/>
      <c r="E207" s="117"/>
      <c r="F207" s="117"/>
      <c r="G207" s="117"/>
      <c r="H207" s="117"/>
      <c r="I207" s="109"/>
      <c r="J207" s="109"/>
      <c r="K207" s="117"/>
    </row>
    <row r="208" spans="2:11">
      <c r="B208" s="108"/>
      <c r="C208" s="117"/>
      <c r="D208" s="117"/>
      <c r="E208" s="117"/>
      <c r="F208" s="117"/>
      <c r="G208" s="117"/>
      <c r="H208" s="117"/>
      <c r="I208" s="109"/>
      <c r="J208" s="109"/>
      <c r="K208" s="117"/>
    </row>
    <row r="209" spans="2:11">
      <c r="B209" s="108"/>
      <c r="C209" s="117"/>
      <c r="D209" s="117"/>
      <c r="E209" s="117"/>
      <c r="F209" s="117"/>
      <c r="G209" s="117"/>
      <c r="H209" s="117"/>
      <c r="I209" s="109"/>
      <c r="J209" s="109"/>
      <c r="K209" s="117"/>
    </row>
    <row r="210" spans="2:11">
      <c r="B210" s="108"/>
      <c r="C210" s="117"/>
      <c r="D210" s="117"/>
      <c r="E210" s="117"/>
      <c r="F210" s="117"/>
      <c r="G210" s="117"/>
      <c r="H210" s="117"/>
      <c r="I210" s="109"/>
      <c r="J210" s="109"/>
      <c r="K210" s="117"/>
    </row>
    <row r="211" spans="2:11">
      <c r="B211" s="108"/>
      <c r="C211" s="117"/>
      <c r="D211" s="117"/>
      <c r="E211" s="117"/>
      <c r="F211" s="117"/>
      <c r="G211" s="117"/>
      <c r="H211" s="117"/>
      <c r="I211" s="109"/>
      <c r="J211" s="109"/>
      <c r="K211" s="117"/>
    </row>
    <row r="212" spans="2:11">
      <c r="B212" s="108"/>
      <c r="C212" s="117"/>
      <c r="D212" s="117"/>
      <c r="E212" s="117"/>
      <c r="F212" s="117"/>
      <c r="G212" s="117"/>
      <c r="H212" s="117"/>
      <c r="I212" s="109"/>
      <c r="J212" s="109"/>
      <c r="K212" s="117"/>
    </row>
    <row r="213" spans="2:11">
      <c r="B213" s="108"/>
      <c r="C213" s="117"/>
      <c r="D213" s="117"/>
      <c r="E213" s="117"/>
      <c r="F213" s="117"/>
      <c r="G213" s="117"/>
      <c r="H213" s="117"/>
      <c r="I213" s="109"/>
      <c r="J213" s="109"/>
      <c r="K213" s="117"/>
    </row>
    <row r="214" spans="2:11">
      <c r="B214" s="108"/>
      <c r="C214" s="117"/>
      <c r="D214" s="117"/>
      <c r="E214" s="117"/>
      <c r="F214" s="117"/>
      <c r="G214" s="117"/>
      <c r="H214" s="117"/>
      <c r="I214" s="109"/>
      <c r="J214" s="109"/>
      <c r="K214" s="117"/>
    </row>
    <row r="215" spans="2:11">
      <c r="B215" s="108"/>
      <c r="C215" s="117"/>
      <c r="D215" s="117"/>
      <c r="E215" s="117"/>
      <c r="F215" s="117"/>
      <c r="G215" s="117"/>
      <c r="H215" s="117"/>
      <c r="I215" s="109"/>
      <c r="J215" s="109"/>
      <c r="K215" s="117"/>
    </row>
    <row r="216" spans="2:11">
      <c r="B216" s="108"/>
      <c r="C216" s="117"/>
      <c r="D216" s="117"/>
      <c r="E216" s="117"/>
      <c r="F216" s="117"/>
      <c r="G216" s="117"/>
      <c r="H216" s="117"/>
      <c r="I216" s="109"/>
      <c r="J216" s="109"/>
      <c r="K216" s="117"/>
    </row>
    <row r="217" spans="2:11">
      <c r="B217" s="108"/>
      <c r="C217" s="117"/>
      <c r="D217" s="117"/>
      <c r="E217" s="117"/>
      <c r="F217" s="117"/>
      <c r="G217" s="117"/>
      <c r="H217" s="117"/>
      <c r="I217" s="109"/>
      <c r="J217" s="109"/>
      <c r="K217" s="117"/>
    </row>
    <row r="218" spans="2:11">
      <c r="B218" s="108"/>
      <c r="C218" s="117"/>
      <c r="D218" s="117"/>
      <c r="E218" s="117"/>
      <c r="F218" s="117"/>
      <c r="G218" s="117"/>
      <c r="H218" s="117"/>
      <c r="I218" s="109"/>
      <c r="J218" s="109"/>
      <c r="K218" s="117"/>
    </row>
    <row r="219" spans="2:11">
      <c r="B219" s="108"/>
      <c r="C219" s="117"/>
      <c r="D219" s="117"/>
      <c r="E219" s="117"/>
      <c r="F219" s="117"/>
      <c r="G219" s="117"/>
      <c r="H219" s="117"/>
      <c r="I219" s="109"/>
      <c r="J219" s="109"/>
      <c r="K219" s="117"/>
    </row>
    <row r="220" spans="2:11">
      <c r="B220" s="108"/>
      <c r="C220" s="117"/>
      <c r="D220" s="117"/>
      <c r="E220" s="117"/>
      <c r="F220" s="117"/>
      <c r="G220" s="117"/>
      <c r="H220" s="117"/>
      <c r="I220" s="109"/>
      <c r="J220" s="109"/>
      <c r="K220" s="117"/>
    </row>
    <row r="221" spans="2:11">
      <c r="B221" s="108"/>
      <c r="C221" s="117"/>
      <c r="D221" s="117"/>
      <c r="E221" s="117"/>
      <c r="F221" s="117"/>
      <c r="G221" s="117"/>
      <c r="H221" s="117"/>
      <c r="I221" s="109"/>
      <c r="J221" s="109"/>
      <c r="K221" s="117"/>
    </row>
    <row r="222" spans="2:11">
      <c r="B222" s="108"/>
      <c r="C222" s="117"/>
      <c r="D222" s="117"/>
      <c r="E222" s="117"/>
      <c r="F222" s="117"/>
      <c r="G222" s="117"/>
      <c r="H222" s="117"/>
      <c r="I222" s="109"/>
      <c r="J222" s="109"/>
      <c r="K222" s="117"/>
    </row>
    <row r="223" spans="2:11">
      <c r="B223" s="108"/>
      <c r="C223" s="117"/>
      <c r="D223" s="117"/>
      <c r="E223" s="117"/>
      <c r="F223" s="117"/>
      <c r="G223" s="117"/>
      <c r="H223" s="117"/>
      <c r="I223" s="109"/>
      <c r="J223" s="109"/>
      <c r="K223" s="117"/>
    </row>
    <row r="224" spans="2:11">
      <c r="B224" s="108"/>
      <c r="C224" s="117"/>
      <c r="D224" s="117"/>
      <c r="E224" s="117"/>
      <c r="F224" s="117"/>
      <c r="G224" s="117"/>
      <c r="H224" s="117"/>
      <c r="I224" s="109"/>
      <c r="J224" s="109"/>
      <c r="K224" s="117"/>
    </row>
    <row r="225" spans="2:11">
      <c r="B225" s="108"/>
      <c r="C225" s="117"/>
      <c r="D225" s="117"/>
      <c r="E225" s="117"/>
      <c r="F225" s="117"/>
      <c r="G225" s="117"/>
      <c r="H225" s="117"/>
      <c r="I225" s="109"/>
      <c r="J225" s="109"/>
      <c r="K225" s="117"/>
    </row>
    <row r="226" spans="2:11">
      <c r="B226" s="108"/>
      <c r="C226" s="117"/>
      <c r="D226" s="117"/>
      <c r="E226" s="117"/>
      <c r="F226" s="117"/>
      <c r="G226" s="117"/>
      <c r="H226" s="117"/>
      <c r="I226" s="109"/>
      <c r="J226" s="109"/>
      <c r="K226" s="117"/>
    </row>
    <row r="227" spans="2:11">
      <c r="B227" s="108"/>
      <c r="C227" s="117"/>
      <c r="D227" s="117"/>
      <c r="E227" s="117"/>
      <c r="F227" s="117"/>
      <c r="G227" s="117"/>
      <c r="H227" s="117"/>
      <c r="I227" s="109"/>
      <c r="J227" s="109"/>
      <c r="K227" s="117"/>
    </row>
    <row r="228" spans="2:11">
      <c r="B228" s="108"/>
      <c r="C228" s="117"/>
      <c r="D228" s="117"/>
      <c r="E228" s="117"/>
      <c r="F228" s="117"/>
      <c r="G228" s="117"/>
      <c r="H228" s="117"/>
      <c r="I228" s="109"/>
      <c r="J228" s="109"/>
      <c r="K228" s="117"/>
    </row>
    <row r="229" spans="2:11">
      <c r="B229" s="108"/>
      <c r="C229" s="117"/>
      <c r="D229" s="117"/>
      <c r="E229" s="117"/>
      <c r="F229" s="117"/>
      <c r="G229" s="117"/>
      <c r="H229" s="117"/>
      <c r="I229" s="109"/>
      <c r="J229" s="109"/>
      <c r="K229" s="117"/>
    </row>
    <row r="230" spans="2:11">
      <c r="B230" s="108"/>
      <c r="C230" s="117"/>
      <c r="D230" s="117"/>
      <c r="E230" s="117"/>
      <c r="F230" s="117"/>
      <c r="G230" s="117"/>
      <c r="H230" s="117"/>
      <c r="I230" s="109"/>
      <c r="J230" s="109"/>
      <c r="K230" s="117"/>
    </row>
    <row r="231" spans="2:11">
      <c r="B231" s="108"/>
      <c r="C231" s="117"/>
      <c r="D231" s="117"/>
      <c r="E231" s="117"/>
      <c r="F231" s="117"/>
      <c r="G231" s="117"/>
      <c r="H231" s="117"/>
      <c r="I231" s="109"/>
      <c r="J231" s="109"/>
      <c r="K231" s="117"/>
    </row>
    <row r="232" spans="2:11">
      <c r="B232" s="108"/>
      <c r="C232" s="117"/>
      <c r="D232" s="117"/>
      <c r="E232" s="117"/>
      <c r="F232" s="117"/>
      <c r="G232" s="117"/>
      <c r="H232" s="117"/>
      <c r="I232" s="109"/>
      <c r="J232" s="109"/>
      <c r="K232" s="117"/>
    </row>
    <row r="233" spans="2:11">
      <c r="B233" s="108"/>
      <c r="C233" s="117"/>
      <c r="D233" s="117"/>
      <c r="E233" s="117"/>
      <c r="F233" s="117"/>
      <c r="G233" s="117"/>
      <c r="H233" s="117"/>
      <c r="I233" s="109"/>
      <c r="J233" s="109"/>
      <c r="K233" s="117"/>
    </row>
    <row r="234" spans="2:11">
      <c r="B234" s="108"/>
      <c r="C234" s="117"/>
      <c r="D234" s="117"/>
      <c r="E234" s="117"/>
      <c r="F234" s="117"/>
      <c r="G234" s="117"/>
      <c r="H234" s="117"/>
      <c r="I234" s="109"/>
      <c r="J234" s="109"/>
      <c r="K234" s="117"/>
    </row>
    <row r="235" spans="2:11">
      <c r="B235" s="108"/>
      <c r="C235" s="117"/>
      <c r="D235" s="117"/>
      <c r="E235" s="117"/>
      <c r="F235" s="117"/>
      <c r="G235" s="117"/>
      <c r="H235" s="117"/>
      <c r="I235" s="109"/>
      <c r="J235" s="109"/>
      <c r="K235" s="117"/>
    </row>
    <row r="236" spans="2:11">
      <c r="B236" s="108"/>
      <c r="C236" s="117"/>
      <c r="D236" s="117"/>
      <c r="E236" s="117"/>
      <c r="F236" s="117"/>
      <c r="G236" s="117"/>
      <c r="H236" s="117"/>
      <c r="I236" s="109"/>
      <c r="J236" s="109"/>
      <c r="K236" s="117"/>
    </row>
    <row r="237" spans="2:11">
      <c r="B237" s="108"/>
      <c r="C237" s="117"/>
      <c r="D237" s="117"/>
      <c r="E237" s="117"/>
      <c r="F237" s="117"/>
      <c r="G237" s="117"/>
      <c r="H237" s="117"/>
      <c r="I237" s="109"/>
      <c r="J237" s="109"/>
      <c r="K237" s="117"/>
    </row>
    <row r="238" spans="2:11">
      <c r="B238" s="108"/>
      <c r="C238" s="117"/>
      <c r="D238" s="117"/>
      <c r="E238" s="117"/>
      <c r="F238" s="117"/>
      <c r="G238" s="117"/>
      <c r="H238" s="117"/>
      <c r="I238" s="109"/>
      <c r="J238" s="109"/>
      <c r="K238" s="117"/>
    </row>
    <row r="239" spans="2:11">
      <c r="B239" s="108"/>
      <c r="C239" s="117"/>
      <c r="D239" s="117"/>
      <c r="E239" s="117"/>
      <c r="F239" s="117"/>
      <c r="G239" s="117"/>
      <c r="H239" s="117"/>
      <c r="I239" s="109"/>
      <c r="J239" s="109"/>
      <c r="K239" s="117"/>
    </row>
    <row r="240" spans="2:11">
      <c r="B240" s="108"/>
      <c r="C240" s="117"/>
      <c r="D240" s="117"/>
      <c r="E240" s="117"/>
      <c r="F240" s="117"/>
      <c r="G240" s="117"/>
      <c r="H240" s="117"/>
      <c r="I240" s="109"/>
      <c r="J240" s="109"/>
      <c r="K240" s="117"/>
    </row>
    <row r="241" spans="2:11">
      <c r="B241" s="108"/>
      <c r="C241" s="117"/>
      <c r="D241" s="117"/>
      <c r="E241" s="117"/>
      <c r="F241" s="117"/>
      <c r="G241" s="117"/>
      <c r="H241" s="117"/>
      <c r="I241" s="109"/>
      <c r="J241" s="109"/>
      <c r="K241" s="117"/>
    </row>
    <row r="242" spans="2:11">
      <c r="B242" s="108"/>
      <c r="C242" s="117"/>
      <c r="D242" s="117"/>
      <c r="E242" s="117"/>
      <c r="F242" s="117"/>
      <c r="G242" s="117"/>
      <c r="H242" s="117"/>
      <c r="I242" s="109"/>
      <c r="J242" s="109"/>
      <c r="K242" s="117"/>
    </row>
    <row r="243" spans="2:11">
      <c r="B243" s="108"/>
      <c r="C243" s="117"/>
      <c r="D243" s="117"/>
      <c r="E243" s="117"/>
      <c r="F243" s="117"/>
      <c r="G243" s="117"/>
      <c r="H243" s="117"/>
      <c r="I243" s="109"/>
      <c r="J243" s="109"/>
      <c r="K243" s="117"/>
    </row>
    <row r="244" spans="2:11">
      <c r="B244" s="108"/>
      <c r="C244" s="117"/>
      <c r="D244" s="117"/>
      <c r="E244" s="117"/>
      <c r="F244" s="117"/>
      <c r="G244" s="117"/>
      <c r="H244" s="117"/>
      <c r="I244" s="109"/>
      <c r="J244" s="109"/>
      <c r="K244" s="117"/>
    </row>
    <row r="245" spans="2:11">
      <c r="B245" s="108"/>
      <c r="C245" s="117"/>
      <c r="D245" s="117"/>
      <c r="E245" s="117"/>
      <c r="F245" s="117"/>
      <c r="G245" s="117"/>
      <c r="H245" s="117"/>
      <c r="I245" s="109"/>
      <c r="J245" s="109"/>
      <c r="K245" s="117"/>
    </row>
    <row r="246" spans="2:11">
      <c r="B246" s="108"/>
      <c r="C246" s="117"/>
      <c r="D246" s="117"/>
      <c r="E246" s="117"/>
      <c r="F246" s="117"/>
      <c r="G246" s="117"/>
      <c r="H246" s="117"/>
      <c r="I246" s="109"/>
      <c r="J246" s="109"/>
      <c r="K246" s="117"/>
    </row>
    <row r="247" spans="2:11">
      <c r="B247" s="108"/>
      <c r="C247" s="117"/>
      <c r="D247" s="117"/>
      <c r="E247" s="117"/>
      <c r="F247" s="117"/>
      <c r="G247" s="117"/>
      <c r="H247" s="117"/>
      <c r="I247" s="109"/>
      <c r="J247" s="109"/>
      <c r="K247" s="117"/>
    </row>
    <row r="248" spans="2:11">
      <c r="B248" s="108"/>
      <c r="C248" s="117"/>
      <c r="D248" s="117"/>
      <c r="E248" s="117"/>
      <c r="F248" s="117"/>
      <c r="G248" s="117"/>
      <c r="H248" s="117"/>
      <c r="I248" s="109"/>
      <c r="J248" s="109"/>
      <c r="K248" s="117"/>
    </row>
    <row r="249" spans="2:11">
      <c r="B249" s="108"/>
      <c r="C249" s="117"/>
      <c r="D249" s="117"/>
      <c r="E249" s="117"/>
      <c r="F249" s="117"/>
      <c r="G249" s="117"/>
      <c r="H249" s="117"/>
      <c r="I249" s="109"/>
      <c r="J249" s="109"/>
      <c r="K249" s="117"/>
    </row>
    <row r="250" spans="2:11">
      <c r="B250" s="108"/>
      <c r="C250" s="117"/>
      <c r="D250" s="117"/>
      <c r="E250" s="117"/>
      <c r="F250" s="117"/>
      <c r="G250" s="117"/>
      <c r="H250" s="117"/>
      <c r="I250" s="109"/>
      <c r="J250" s="109"/>
      <c r="K250" s="117"/>
    </row>
    <row r="251" spans="2:11">
      <c r="B251" s="108"/>
      <c r="C251" s="117"/>
      <c r="D251" s="117"/>
      <c r="E251" s="117"/>
      <c r="F251" s="117"/>
      <c r="G251" s="117"/>
      <c r="H251" s="117"/>
      <c r="I251" s="109"/>
      <c r="J251" s="109"/>
      <c r="K251" s="117"/>
    </row>
    <row r="252" spans="2:11">
      <c r="B252" s="108"/>
      <c r="C252" s="117"/>
      <c r="D252" s="117"/>
      <c r="E252" s="117"/>
      <c r="F252" s="117"/>
      <c r="G252" s="117"/>
      <c r="H252" s="117"/>
      <c r="I252" s="109"/>
      <c r="J252" s="109"/>
      <c r="K252" s="117"/>
    </row>
    <row r="253" spans="2:11">
      <c r="B253" s="108"/>
      <c r="C253" s="117"/>
      <c r="D253" s="117"/>
      <c r="E253" s="117"/>
      <c r="F253" s="117"/>
      <c r="G253" s="117"/>
      <c r="H253" s="117"/>
      <c r="I253" s="109"/>
      <c r="J253" s="109"/>
      <c r="K253" s="117"/>
    </row>
    <row r="254" spans="2:11">
      <c r="B254" s="108"/>
      <c r="C254" s="117"/>
      <c r="D254" s="117"/>
      <c r="E254" s="117"/>
      <c r="F254" s="117"/>
      <c r="G254" s="117"/>
      <c r="H254" s="117"/>
      <c r="I254" s="109"/>
      <c r="J254" s="109"/>
      <c r="K254" s="117"/>
    </row>
    <row r="255" spans="2:11">
      <c r="B255" s="108"/>
      <c r="C255" s="117"/>
      <c r="D255" s="117"/>
      <c r="E255" s="117"/>
      <c r="F255" s="117"/>
      <c r="G255" s="117"/>
      <c r="H255" s="117"/>
      <c r="I255" s="109"/>
      <c r="J255" s="109"/>
      <c r="K255" s="117"/>
    </row>
    <row r="256" spans="2:11">
      <c r="B256" s="108"/>
      <c r="C256" s="117"/>
      <c r="D256" s="117"/>
      <c r="E256" s="117"/>
      <c r="F256" s="117"/>
      <c r="G256" s="117"/>
      <c r="H256" s="117"/>
      <c r="I256" s="109"/>
      <c r="J256" s="109"/>
      <c r="K256" s="117"/>
    </row>
    <row r="257" spans="2:11">
      <c r="B257" s="108"/>
      <c r="C257" s="117"/>
      <c r="D257" s="117"/>
      <c r="E257" s="117"/>
      <c r="F257" s="117"/>
      <c r="G257" s="117"/>
      <c r="H257" s="117"/>
      <c r="I257" s="109"/>
      <c r="J257" s="109"/>
      <c r="K257" s="117"/>
    </row>
    <row r="258" spans="2:11">
      <c r="B258" s="108"/>
      <c r="C258" s="117"/>
      <c r="D258" s="117"/>
      <c r="E258" s="117"/>
      <c r="F258" s="117"/>
      <c r="G258" s="117"/>
      <c r="H258" s="117"/>
      <c r="I258" s="109"/>
      <c r="J258" s="109"/>
      <c r="K258" s="117"/>
    </row>
    <row r="259" spans="2:11">
      <c r="B259" s="108"/>
      <c r="C259" s="117"/>
      <c r="D259" s="117"/>
      <c r="E259" s="117"/>
      <c r="F259" s="117"/>
      <c r="G259" s="117"/>
      <c r="H259" s="117"/>
      <c r="I259" s="109"/>
      <c r="J259" s="109"/>
      <c r="K259" s="117"/>
    </row>
    <row r="260" spans="2:11">
      <c r="B260" s="108"/>
      <c r="C260" s="117"/>
      <c r="D260" s="117"/>
      <c r="E260" s="117"/>
      <c r="F260" s="117"/>
      <c r="G260" s="117"/>
      <c r="H260" s="117"/>
      <c r="I260" s="109"/>
      <c r="J260" s="109"/>
      <c r="K260" s="117"/>
    </row>
    <row r="261" spans="2:11">
      <c r="B261" s="108"/>
      <c r="C261" s="117"/>
      <c r="D261" s="117"/>
      <c r="E261" s="117"/>
      <c r="F261" s="117"/>
      <c r="G261" s="117"/>
      <c r="H261" s="117"/>
      <c r="I261" s="109"/>
      <c r="J261" s="109"/>
      <c r="K261" s="117"/>
    </row>
    <row r="262" spans="2:11">
      <c r="B262" s="108"/>
      <c r="C262" s="117"/>
      <c r="D262" s="117"/>
      <c r="E262" s="117"/>
      <c r="F262" s="117"/>
      <c r="G262" s="117"/>
      <c r="H262" s="117"/>
      <c r="I262" s="109"/>
      <c r="J262" s="109"/>
      <c r="K262" s="117"/>
    </row>
    <row r="263" spans="2:11">
      <c r="B263" s="108"/>
      <c r="C263" s="117"/>
      <c r="D263" s="117"/>
      <c r="E263" s="117"/>
      <c r="F263" s="117"/>
      <c r="G263" s="117"/>
      <c r="H263" s="117"/>
      <c r="I263" s="109"/>
      <c r="J263" s="109"/>
      <c r="K263" s="117"/>
    </row>
    <row r="264" spans="2:11">
      <c r="B264" s="108"/>
      <c r="C264" s="117"/>
      <c r="D264" s="117"/>
      <c r="E264" s="117"/>
      <c r="F264" s="117"/>
      <c r="G264" s="117"/>
      <c r="H264" s="117"/>
      <c r="I264" s="109"/>
      <c r="J264" s="109"/>
      <c r="K264" s="117"/>
    </row>
    <row r="265" spans="2:11">
      <c r="B265" s="108"/>
      <c r="C265" s="117"/>
      <c r="D265" s="117"/>
      <c r="E265" s="117"/>
      <c r="F265" s="117"/>
      <c r="G265" s="117"/>
      <c r="H265" s="117"/>
      <c r="I265" s="109"/>
      <c r="J265" s="109"/>
      <c r="K265" s="117"/>
    </row>
    <row r="266" spans="2:11">
      <c r="B266" s="108"/>
      <c r="C266" s="117"/>
      <c r="D266" s="117"/>
      <c r="E266" s="117"/>
      <c r="F266" s="117"/>
      <c r="G266" s="117"/>
      <c r="H266" s="117"/>
      <c r="I266" s="109"/>
      <c r="J266" s="109"/>
      <c r="K266" s="117"/>
    </row>
    <row r="267" spans="2:11">
      <c r="B267" s="108"/>
      <c r="C267" s="117"/>
      <c r="D267" s="117"/>
      <c r="E267" s="117"/>
      <c r="F267" s="117"/>
      <c r="G267" s="117"/>
      <c r="H267" s="117"/>
      <c r="I267" s="109"/>
      <c r="J267" s="109"/>
      <c r="K267" s="117"/>
    </row>
    <row r="268" spans="2:11">
      <c r="B268" s="108"/>
      <c r="C268" s="117"/>
      <c r="D268" s="117"/>
      <c r="E268" s="117"/>
      <c r="F268" s="117"/>
      <c r="G268" s="117"/>
      <c r="H268" s="117"/>
      <c r="I268" s="109"/>
      <c r="J268" s="109"/>
      <c r="K268" s="117"/>
    </row>
    <row r="269" spans="2:11">
      <c r="B269" s="108"/>
      <c r="C269" s="117"/>
      <c r="D269" s="117"/>
      <c r="E269" s="117"/>
      <c r="F269" s="117"/>
      <c r="G269" s="117"/>
      <c r="H269" s="117"/>
      <c r="I269" s="109"/>
      <c r="J269" s="109"/>
      <c r="K269" s="117"/>
    </row>
    <row r="270" spans="2:11">
      <c r="B270" s="108"/>
      <c r="C270" s="117"/>
      <c r="D270" s="117"/>
      <c r="E270" s="117"/>
      <c r="F270" s="117"/>
      <c r="G270" s="117"/>
      <c r="H270" s="117"/>
      <c r="I270" s="109"/>
      <c r="J270" s="109"/>
      <c r="K270" s="117"/>
    </row>
    <row r="271" spans="2:11">
      <c r="B271" s="108"/>
      <c r="C271" s="117"/>
      <c r="D271" s="117"/>
      <c r="E271" s="117"/>
      <c r="F271" s="117"/>
      <c r="G271" s="117"/>
      <c r="H271" s="117"/>
      <c r="I271" s="109"/>
      <c r="J271" s="109"/>
      <c r="K271" s="117"/>
    </row>
    <row r="272" spans="2:11">
      <c r="B272" s="108"/>
      <c r="C272" s="117"/>
      <c r="D272" s="117"/>
      <c r="E272" s="117"/>
      <c r="F272" s="117"/>
      <c r="G272" s="117"/>
      <c r="H272" s="117"/>
      <c r="I272" s="109"/>
      <c r="J272" s="109"/>
      <c r="K272" s="117"/>
    </row>
    <row r="273" spans="2:11">
      <c r="B273" s="108"/>
      <c r="C273" s="117"/>
      <c r="D273" s="117"/>
      <c r="E273" s="117"/>
      <c r="F273" s="117"/>
      <c r="G273" s="117"/>
      <c r="H273" s="117"/>
      <c r="I273" s="109"/>
      <c r="J273" s="109"/>
      <c r="K273" s="117"/>
    </row>
    <row r="274" spans="2:11">
      <c r="B274" s="108"/>
      <c r="C274" s="117"/>
      <c r="D274" s="117"/>
      <c r="E274" s="117"/>
      <c r="F274" s="117"/>
      <c r="G274" s="117"/>
      <c r="H274" s="117"/>
      <c r="I274" s="109"/>
      <c r="J274" s="109"/>
      <c r="K274" s="117"/>
    </row>
    <row r="275" spans="2:11">
      <c r="B275" s="108"/>
      <c r="C275" s="117"/>
      <c r="D275" s="117"/>
      <c r="E275" s="117"/>
      <c r="F275" s="117"/>
      <c r="G275" s="117"/>
      <c r="H275" s="117"/>
      <c r="I275" s="109"/>
      <c r="J275" s="109"/>
      <c r="K275" s="117"/>
    </row>
    <row r="276" spans="2:11">
      <c r="B276" s="108"/>
      <c r="C276" s="117"/>
      <c r="D276" s="117"/>
      <c r="E276" s="117"/>
      <c r="F276" s="117"/>
      <c r="G276" s="117"/>
      <c r="H276" s="117"/>
      <c r="I276" s="109"/>
      <c r="J276" s="109"/>
      <c r="K276" s="117"/>
    </row>
    <row r="277" spans="2:11">
      <c r="B277" s="108"/>
      <c r="C277" s="117"/>
      <c r="D277" s="117"/>
      <c r="E277" s="117"/>
      <c r="F277" s="117"/>
      <c r="G277" s="117"/>
      <c r="H277" s="117"/>
      <c r="I277" s="109"/>
      <c r="J277" s="109"/>
      <c r="K277" s="117"/>
    </row>
    <row r="278" spans="2:11">
      <c r="B278" s="108"/>
      <c r="C278" s="117"/>
      <c r="D278" s="117"/>
      <c r="E278" s="117"/>
      <c r="F278" s="117"/>
      <c r="G278" s="117"/>
      <c r="H278" s="117"/>
      <c r="I278" s="109"/>
      <c r="J278" s="109"/>
      <c r="K278" s="117"/>
    </row>
    <row r="279" spans="2:11">
      <c r="B279" s="108"/>
      <c r="C279" s="117"/>
      <c r="D279" s="117"/>
      <c r="E279" s="117"/>
      <c r="F279" s="117"/>
      <c r="G279" s="117"/>
      <c r="H279" s="117"/>
      <c r="I279" s="109"/>
      <c r="J279" s="109"/>
      <c r="K279" s="117"/>
    </row>
    <row r="280" spans="2:11">
      <c r="B280" s="108"/>
      <c r="C280" s="117"/>
      <c r="D280" s="117"/>
      <c r="E280" s="117"/>
      <c r="F280" s="117"/>
      <c r="G280" s="117"/>
      <c r="H280" s="117"/>
      <c r="I280" s="109"/>
      <c r="J280" s="109"/>
      <c r="K280" s="117"/>
    </row>
    <row r="281" spans="2:11">
      <c r="B281" s="108"/>
      <c r="C281" s="117"/>
      <c r="D281" s="117"/>
      <c r="E281" s="117"/>
      <c r="F281" s="117"/>
      <c r="G281" s="117"/>
      <c r="H281" s="117"/>
      <c r="I281" s="109"/>
      <c r="J281" s="109"/>
      <c r="K281" s="117"/>
    </row>
    <row r="282" spans="2:11">
      <c r="B282" s="108"/>
      <c r="C282" s="117"/>
      <c r="D282" s="117"/>
      <c r="E282" s="117"/>
      <c r="F282" s="117"/>
      <c r="G282" s="117"/>
      <c r="H282" s="117"/>
      <c r="I282" s="109"/>
      <c r="J282" s="109"/>
      <c r="K282" s="117"/>
    </row>
    <row r="283" spans="2:11">
      <c r="B283" s="108"/>
      <c r="C283" s="117"/>
      <c r="D283" s="117"/>
      <c r="E283" s="117"/>
      <c r="F283" s="117"/>
      <c r="G283" s="117"/>
      <c r="H283" s="117"/>
      <c r="I283" s="109"/>
      <c r="J283" s="109"/>
      <c r="K283" s="117"/>
    </row>
    <row r="284" spans="2:11">
      <c r="B284" s="108"/>
      <c r="C284" s="117"/>
      <c r="D284" s="117"/>
      <c r="E284" s="117"/>
      <c r="F284" s="117"/>
      <c r="G284" s="117"/>
      <c r="H284" s="117"/>
      <c r="I284" s="109"/>
      <c r="J284" s="109"/>
      <c r="K284" s="117"/>
    </row>
    <row r="285" spans="2:11">
      <c r="B285" s="108"/>
      <c r="C285" s="117"/>
      <c r="D285" s="117"/>
      <c r="E285" s="117"/>
      <c r="F285" s="117"/>
      <c r="G285" s="117"/>
      <c r="H285" s="117"/>
      <c r="I285" s="109"/>
      <c r="J285" s="109"/>
      <c r="K285" s="117"/>
    </row>
    <row r="286" spans="2:11">
      <c r="B286" s="108"/>
      <c r="C286" s="117"/>
      <c r="D286" s="117"/>
      <c r="E286" s="117"/>
      <c r="F286" s="117"/>
      <c r="G286" s="117"/>
      <c r="H286" s="117"/>
      <c r="I286" s="109"/>
      <c r="J286" s="109"/>
      <c r="K286" s="117"/>
    </row>
    <row r="287" spans="2:11">
      <c r="B287" s="108"/>
      <c r="C287" s="117"/>
      <c r="D287" s="117"/>
      <c r="E287" s="117"/>
      <c r="F287" s="117"/>
      <c r="G287" s="117"/>
      <c r="H287" s="117"/>
      <c r="I287" s="109"/>
      <c r="J287" s="109"/>
      <c r="K287" s="117"/>
    </row>
    <row r="288" spans="2:11">
      <c r="B288" s="108"/>
      <c r="C288" s="117"/>
      <c r="D288" s="117"/>
      <c r="E288" s="117"/>
      <c r="F288" s="117"/>
      <c r="G288" s="117"/>
      <c r="H288" s="117"/>
      <c r="I288" s="109"/>
      <c r="J288" s="109"/>
      <c r="K288" s="117"/>
    </row>
    <row r="289" spans="2:11">
      <c r="B289" s="108"/>
      <c r="C289" s="117"/>
      <c r="D289" s="117"/>
      <c r="E289" s="117"/>
      <c r="F289" s="117"/>
      <c r="G289" s="117"/>
      <c r="H289" s="117"/>
      <c r="I289" s="109"/>
      <c r="J289" s="109"/>
      <c r="K289" s="117"/>
    </row>
    <row r="290" spans="2:11">
      <c r="B290" s="108"/>
      <c r="C290" s="117"/>
      <c r="D290" s="117"/>
      <c r="E290" s="117"/>
      <c r="F290" s="117"/>
      <c r="G290" s="117"/>
      <c r="H290" s="117"/>
      <c r="I290" s="109"/>
      <c r="J290" s="109"/>
      <c r="K290" s="117"/>
    </row>
    <row r="291" spans="2:11">
      <c r="B291" s="108"/>
      <c r="C291" s="117"/>
      <c r="D291" s="117"/>
      <c r="E291" s="117"/>
      <c r="F291" s="117"/>
      <c r="G291" s="117"/>
      <c r="H291" s="117"/>
      <c r="I291" s="109"/>
      <c r="J291" s="109"/>
      <c r="K291" s="117"/>
    </row>
    <row r="292" spans="2:11">
      <c r="B292" s="108"/>
      <c r="C292" s="117"/>
      <c r="D292" s="117"/>
      <c r="E292" s="117"/>
      <c r="F292" s="117"/>
      <c r="G292" s="117"/>
      <c r="H292" s="117"/>
      <c r="I292" s="109"/>
      <c r="J292" s="109"/>
      <c r="K292" s="117"/>
    </row>
    <row r="293" spans="2:11">
      <c r="B293" s="108"/>
      <c r="C293" s="117"/>
      <c r="D293" s="117"/>
      <c r="E293" s="117"/>
      <c r="F293" s="117"/>
      <c r="G293" s="117"/>
      <c r="H293" s="117"/>
      <c r="I293" s="109"/>
      <c r="J293" s="109"/>
      <c r="K293" s="117"/>
    </row>
    <row r="294" spans="2:11">
      <c r="B294" s="108"/>
      <c r="C294" s="117"/>
      <c r="D294" s="117"/>
      <c r="E294" s="117"/>
      <c r="F294" s="117"/>
      <c r="G294" s="117"/>
      <c r="H294" s="117"/>
      <c r="I294" s="109"/>
      <c r="J294" s="109"/>
      <c r="K294" s="117"/>
    </row>
    <row r="295" spans="2:11">
      <c r="B295" s="108"/>
      <c r="C295" s="117"/>
      <c r="D295" s="117"/>
      <c r="E295" s="117"/>
      <c r="F295" s="117"/>
      <c r="G295" s="117"/>
      <c r="H295" s="117"/>
      <c r="I295" s="109"/>
      <c r="J295" s="109"/>
      <c r="K295" s="117"/>
    </row>
    <row r="296" spans="2:11">
      <c r="B296" s="108"/>
      <c r="C296" s="117"/>
      <c r="D296" s="117"/>
      <c r="E296" s="117"/>
      <c r="F296" s="117"/>
      <c r="G296" s="117"/>
      <c r="H296" s="117"/>
      <c r="I296" s="109"/>
      <c r="J296" s="109"/>
      <c r="K296" s="117"/>
    </row>
    <row r="297" spans="2:11">
      <c r="B297" s="108"/>
      <c r="C297" s="117"/>
      <c r="D297" s="117"/>
      <c r="E297" s="117"/>
      <c r="F297" s="117"/>
      <c r="G297" s="117"/>
      <c r="H297" s="117"/>
      <c r="I297" s="109"/>
      <c r="J297" s="109"/>
      <c r="K297" s="117"/>
    </row>
    <row r="298" spans="2:11">
      <c r="B298" s="108"/>
      <c r="C298" s="117"/>
      <c r="D298" s="117"/>
      <c r="E298" s="117"/>
      <c r="F298" s="117"/>
      <c r="G298" s="117"/>
      <c r="H298" s="117"/>
      <c r="I298" s="109"/>
      <c r="J298" s="109"/>
      <c r="K298" s="117"/>
    </row>
    <row r="299" spans="2:11">
      <c r="B299" s="108"/>
      <c r="C299" s="117"/>
      <c r="D299" s="117"/>
      <c r="E299" s="117"/>
      <c r="F299" s="117"/>
      <c r="G299" s="117"/>
      <c r="H299" s="117"/>
      <c r="I299" s="109"/>
      <c r="J299" s="109"/>
      <c r="K299" s="117"/>
    </row>
    <row r="300" spans="2:11">
      <c r="B300" s="108"/>
      <c r="C300" s="117"/>
      <c r="D300" s="117"/>
      <c r="E300" s="117"/>
      <c r="F300" s="117"/>
      <c r="G300" s="117"/>
      <c r="H300" s="117"/>
      <c r="I300" s="109"/>
      <c r="J300" s="109"/>
      <c r="K300" s="117"/>
    </row>
    <row r="301" spans="2:11">
      <c r="B301" s="108"/>
      <c r="C301" s="117"/>
      <c r="D301" s="117"/>
      <c r="E301" s="117"/>
      <c r="F301" s="117"/>
      <c r="G301" s="117"/>
      <c r="H301" s="117"/>
      <c r="I301" s="109"/>
      <c r="J301" s="109"/>
      <c r="K301" s="117"/>
    </row>
    <row r="302" spans="2:11">
      <c r="B302" s="108"/>
      <c r="C302" s="117"/>
      <c r="D302" s="117"/>
      <c r="E302" s="117"/>
      <c r="F302" s="117"/>
      <c r="G302" s="117"/>
      <c r="H302" s="117"/>
      <c r="I302" s="109"/>
      <c r="J302" s="109"/>
      <c r="K302" s="117"/>
    </row>
    <row r="303" spans="2:11">
      <c r="B303" s="108"/>
      <c r="C303" s="117"/>
      <c r="D303" s="117"/>
      <c r="E303" s="117"/>
      <c r="F303" s="117"/>
      <c r="G303" s="117"/>
      <c r="H303" s="117"/>
      <c r="I303" s="109"/>
      <c r="J303" s="109"/>
      <c r="K303" s="117"/>
    </row>
    <row r="304" spans="2:11">
      <c r="B304" s="108"/>
      <c r="C304" s="117"/>
      <c r="D304" s="117"/>
      <c r="E304" s="117"/>
      <c r="F304" s="117"/>
      <c r="G304" s="117"/>
      <c r="H304" s="117"/>
      <c r="I304" s="109"/>
      <c r="J304" s="109"/>
      <c r="K304" s="117"/>
    </row>
    <row r="305" spans="2:11">
      <c r="B305" s="108"/>
      <c r="C305" s="117"/>
      <c r="D305" s="117"/>
      <c r="E305" s="117"/>
      <c r="F305" s="117"/>
      <c r="G305" s="117"/>
      <c r="H305" s="117"/>
      <c r="I305" s="109"/>
      <c r="J305" s="109"/>
      <c r="K305" s="117"/>
    </row>
    <row r="306" spans="2:11">
      <c r="B306" s="108"/>
      <c r="C306" s="117"/>
      <c r="D306" s="117"/>
      <c r="E306" s="117"/>
      <c r="F306" s="117"/>
      <c r="G306" s="117"/>
      <c r="H306" s="117"/>
      <c r="I306" s="109"/>
      <c r="J306" s="109"/>
      <c r="K306" s="117"/>
    </row>
    <row r="307" spans="2:11">
      <c r="B307" s="108"/>
      <c r="C307" s="117"/>
      <c r="D307" s="117"/>
      <c r="E307" s="117"/>
      <c r="F307" s="117"/>
      <c r="G307" s="117"/>
      <c r="H307" s="117"/>
      <c r="I307" s="109"/>
      <c r="J307" s="109"/>
      <c r="K307" s="117"/>
    </row>
    <row r="308" spans="2:11">
      <c r="B308" s="108"/>
      <c r="C308" s="117"/>
      <c r="D308" s="117"/>
      <c r="E308" s="117"/>
      <c r="F308" s="117"/>
      <c r="G308" s="117"/>
      <c r="H308" s="117"/>
      <c r="I308" s="109"/>
      <c r="J308" s="109"/>
      <c r="K308" s="117"/>
    </row>
    <row r="309" spans="2:11">
      <c r="B309" s="108"/>
      <c r="C309" s="117"/>
      <c r="D309" s="117"/>
      <c r="E309" s="117"/>
      <c r="F309" s="117"/>
      <c r="G309" s="117"/>
      <c r="H309" s="117"/>
      <c r="I309" s="109"/>
      <c r="J309" s="109"/>
      <c r="K309" s="117"/>
    </row>
    <row r="310" spans="2:11">
      <c r="B310" s="108"/>
      <c r="C310" s="117"/>
      <c r="D310" s="117"/>
      <c r="E310" s="117"/>
      <c r="F310" s="117"/>
      <c r="G310" s="117"/>
      <c r="H310" s="117"/>
      <c r="I310" s="109"/>
      <c r="J310" s="109"/>
      <c r="K310" s="117"/>
    </row>
    <row r="311" spans="2:11">
      <c r="B311" s="108"/>
      <c r="C311" s="117"/>
      <c r="D311" s="117"/>
      <c r="E311" s="117"/>
      <c r="F311" s="117"/>
      <c r="G311" s="117"/>
      <c r="H311" s="117"/>
      <c r="I311" s="109"/>
      <c r="J311" s="109"/>
      <c r="K311" s="117"/>
    </row>
    <row r="312" spans="2:11">
      <c r="B312" s="108"/>
      <c r="C312" s="117"/>
      <c r="D312" s="117"/>
      <c r="E312" s="117"/>
      <c r="F312" s="117"/>
      <c r="G312" s="117"/>
      <c r="H312" s="117"/>
      <c r="I312" s="109"/>
      <c r="J312" s="109"/>
      <c r="K312" s="117"/>
    </row>
    <row r="313" spans="2:11">
      <c r="B313" s="108"/>
      <c r="C313" s="117"/>
      <c r="D313" s="117"/>
      <c r="E313" s="117"/>
      <c r="F313" s="117"/>
      <c r="G313" s="117"/>
      <c r="H313" s="117"/>
      <c r="I313" s="109"/>
      <c r="J313" s="109"/>
      <c r="K313" s="117"/>
    </row>
    <row r="314" spans="2:11">
      <c r="B314" s="108"/>
      <c r="C314" s="117"/>
      <c r="D314" s="117"/>
      <c r="E314" s="117"/>
      <c r="F314" s="117"/>
      <c r="G314" s="117"/>
      <c r="H314" s="117"/>
      <c r="I314" s="109"/>
      <c r="J314" s="109"/>
      <c r="K314" s="117"/>
    </row>
    <row r="315" spans="2:11">
      <c r="B315" s="108"/>
      <c r="C315" s="117"/>
      <c r="D315" s="117"/>
      <c r="E315" s="117"/>
      <c r="F315" s="117"/>
      <c r="G315" s="117"/>
      <c r="H315" s="117"/>
      <c r="I315" s="109"/>
      <c r="J315" s="109"/>
      <c r="K315" s="117"/>
    </row>
    <row r="316" spans="2:11">
      <c r="B316" s="108"/>
      <c r="C316" s="117"/>
      <c r="D316" s="117"/>
      <c r="E316" s="117"/>
      <c r="F316" s="117"/>
      <c r="G316" s="117"/>
      <c r="H316" s="117"/>
      <c r="I316" s="109"/>
      <c r="J316" s="109"/>
      <c r="K316" s="117"/>
    </row>
    <row r="317" spans="2:11">
      <c r="B317" s="108"/>
      <c r="C317" s="117"/>
      <c r="D317" s="117"/>
      <c r="E317" s="117"/>
      <c r="F317" s="117"/>
      <c r="G317" s="117"/>
      <c r="H317" s="117"/>
      <c r="I317" s="109"/>
      <c r="J317" s="109"/>
      <c r="K317" s="117"/>
    </row>
    <row r="318" spans="2:11">
      <c r="B318" s="108"/>
      <c r="C318" s="117"/>
      <c r="D318" s="117"/>
      <c r="E318" s="117"/>
      <c r="F318" s="117"/>
      <c r="G318" s="117"/>
      <c r="H318" s="117"/>
      <c r="I318" s="109"/>
      <c r="J318" s="109"/>
      <c r="K318" s="117"/>
    </row>
    <row r="319" spans="2:11">
      <c r="B319" s="108"/>
      <c r="C319" s="117"/>
      <c r="D319" s="117"/>
      <c r="E319" s="117"/>
      <c r="F319" s="117"/>
      <c r="G319" s="117"/>
      <c r="H319" s="117"/>
      <c r="I319" s="109"/>
      <c r="J319" s="109"/>
      <c r="K319" s="117"/>
    </row>
    <row r="320" spans="2:11">
      <c r="B320" s="108"/>
      <c r="C320" s="117"/>
      <c r="D320" s="117"/>
      <c r="E320" s="117"/>
      <c r="F320" s="117"/>
      <c r="G320" s="117"/>
      <c r="H320" s="117"/>
      <c r="I320" s="109"/>
      <c r="J320" s="109"/>
      <c r="K320" s="117"/>
    </row>
    <row r="321" spans="2:11">
      <c r="B321" s="108"/>
      <c r="C321" s="117"/>
      <c r="D321" s="117"/>
      <c r="E321" s="117"/>
      <c r="F321" s="117"/>
      <c r="G321" s="117"/>
      <c r="H321" s="117"/>
      <c r="I321" s="109"/>
      <c r="J321" s="109"/>
      <c r="K321" s="117"/>
    </row>
    <row r="322" spans="2:11">
      <c r="B322" s="108"/>
      <c r="C322" s="117"/>
      <c r="D322" s="117"/>
      <c r="E322" s="117"/>
      <c r="F322" s="117"/>
      <c r="G322" s="117"/>
      <c r="H322" s="117"/>
      <c r="I322" s="109"/>
      <c r="J322" s="109"/>
      <c r="K322" s="117"/>
    </row>
    <row r="323" spans="2:11">
      <c r="B323" s="108"/>
      <c r="C323" s="117"/>
      <c r="D323" s="117"/>
      <c r="E323" s="117"/>
      <c r="F323" s="117"/>
      <c r="G323" s="117"/>
      <c r="H323" s="117"/>
      <c r="I323" s="109"/>
      <c r="J323" s="109"/>
      <c r="K323" s="117"/>
    </row>
    <row r="324" spans="2:11">
      <c r="B324" s="108"/>
      <c r="C324" s="117"/>
      <c r="D324" s="117"/>
      <c r="E324" s="117"/>
      <c r="F324" s="117"/>
      <c r="G324" s="117"/>
      <c r="H324" s="117"/>
      <c r="I324" s="109"/>
      <c r="J324" s="109"/>
      <c r="K324" s="117"/>
    </row>
    <row r="325" spans="2:11">
      <c r="B325" s="108"/>
      <c r="C325" s="117"/>
      <c r="D325" s="117"/>
      <c r="E325" s="117"/>
      <c r="F325" s="117"/>
      <c r="G325" s="117"/>
      <c r="H325" s="117"/>
      <c r="I325" s="109"/>
      <c r="J325" s="109"/>
      <c r="K325" s="117"/>
    </row>
    <row r="326" spans="2:11">
      <c r="B326" s="108"/>
      <c r="C326" s="117"/>
      <c r="D326" s="117"/>
      <c r="E326" s="117"/>
      <c r="F326" s="117"/>
      <c r="G326" s="117"/>
      <c r="H326" s="117"/>
      <c r="I326" s="109"/>
      <c r="J326" s="109"/>
      <c r="K326" s="117"/>
    </row>
    <row r="327" spans="2:11">
      <c r="B327" s="108"/>
      <c r="C327" s="117"/>
      <c r="D327" s="117"/>
      <c r="E327" s="117"/>
      <c r="F327" s="117"/>
      <c r="G327" s="117"/>
      <c r="H327" s="117"/>
      <c r="I327" s="109"/>
      <c r="J327" s="109"/>
      <c r="K327" s="117"/>
    </row>
    <row r="328" spans="2:11">
      <c r="B328" s="108"/>
      <c r="C328" s="117"/>
      <c r="D328" s="117"/>
      <c r="E328" s="117"/>
      <c r="F328" s="117"/>
      <c r="G328" s="117"/>
      <c r="H328" s="117"/>
      <c r="I328" s="109"/>
      <c r="J328" s="109"/>
      <c r="K328" s="117"/>
    </row>
    <row r="329" spans="2:11">
      <c r="B329" s="108"/>
      <c r="C329" s="117"/>
      <c r="D329" s="117"/>
      <c r="E329" s="117"/>
      <c r="F329" s="117"/>
      <c r="G329" s="117"/>
      <c r="H329" s="117"/>
      <c r="I329" s="109"/>
      <c r="J329" s="109"/>
      <c r="K329" s="117"/>
    </row>
    <row r="330" spans="2:11">
      <c r="B330" s="108"/>
      <c r="C330" s="117"/>
      <c r="D330" s="117"/>
      <c r="E330" s="117"/>
      <c r="F330" s="117"/>
      <c r="G330" s="117"/>
      <c r="H330" s="117"/>
      <c r="I330" s="109"/>
      <c r="J330" s="109"/>
      <c r="K330" s="117"/>
    </row>
    <row r="331" spans="2:11">
      <c r="B331" s="108"/>
      <c r="C331" s="117"/>
      <c r="D331" s="117"/>
      <c r="E331" s="117"/>
      <c r="F331" s="117"/>
      <c r="G331" s="117"/>
      <c r="H331" s="117"/>
      <c r="I331" s="109"/>
      <c r="J331" s="109"/>
      <c r="K331" s="117"/>
    </row>
    <row r="332" spans="2:11">
      <c r="B332" s="108"/>
      <c r="C332" s="117"/>
      <c r="D332" s="117"/>
      <c r="E332" s="117"/>
      <c r="F332" s="117"/>
      <c r="G332" s="117"/>
      <c r="H332" s="117"/>
      <c r="I332" s="109"/>
      <c r="J332" s="109"/>
      <c r="K332" s="117"/>
    </row>
    <row r="333" spans="2:11">
      <c r="B333" s="108"/>
      <c r="C333" s="117"/>
      <c r="D333" s="117"/>
      <c r="E333" s="117"/>
      <c r="F333" s="117"/>
      <c r="G333" s="117"/>
      <c r="H333" s="117"/>
      <c r="I333" s="109"/>
      <c r="J333" s="109"/>
      <c r="K333" s="117"/>
    </row>
    <row r="334" spans="2:11">
      <c r="B334" s="108"/>
      <c r="C334" s="117"/>
      <c r="D334" s="117"/>
      <c r="E334" s="117"/>
      <c r="F334" s="117"/>
      <c r="G334" s="117"/>
      <c r="H334" s="117"/>
      <c r="I334" s="109"/>
      <c r="J334" s="109"/>
      <c r="K334" s="117"/>
    </row>
    <row r="335" spans="2:11">
      <c r="B335" s="108"/>
      <c r="C335" s="117"/>
      <c r="D335" s="117"/>
      <c r="E335" s="117"/>
      <c r="F335" s="117"/>
      <c r="G335" s="117"/>
      <c r="H335" s="117"/>
      <c r="I335" s="109"/>
      <c r="J335" s="109"/>
      <c r="K335" s="117"/>
    </row>
    <row r="336" spans="2:11">
      <c r="B336" s="108"/>
      <c r="C336" s="117"/>
      <c r="D336" s="117"/>
      <c r="E336" s="117"/>
      <c r="F336" s="117"/>
      <c r="G336" s="117"/>
      <c r="H336" s="117"/>
      <c r="I336" s="109"/>
      <c r="J336" s="109"/>
      <c r="K336" s="117"/>
    </row>
    <row r="337" spans="2:11">
      <c r="B337" s="108"/>
      <c r="C337" s="117"/>
      <c r="D337" s="117"/>
      <c r="E337" s="117"/>
      <c r="F337" s="117"/>
      <c r="G337" s="117"/>
      <c r="H337" s="117"/>
      <c r="I337" s="109"/>
      <c r="J337" s="109"/>
      <c r="K337" s="117"/>
    </row>
    <row r="338" spans="2:11">
      <c r="B338" s="108"/>
      <c r="C338" s="117"/>
      <c r="D338" s="117"/>
      <c r="E338" s="117"/>
      <c r="F338" s="117"/>
      <c r="G338" s="117"/>
      <c r="H338" s="117"/>
      <c r="I338" s="109"/>
      <c r="J338" s="109"/>
      <c r="K338" s="117"/>
    </row>
    <row r="339" spans="2:11">
      <c r="B339" s="108"/>
      <c r="C339" s="117"/>
      <c r="D339" s="117"/>
      <c r="E339" s="117"/>
      <c r="F339" s="117"/>
      <c r="G339" s="117"/>
      <c r="H339" s="117"/>
      <c r="I339" s="109"/>
      <c r="J339" s="109"/>
      <c r="K339" s="117"/>
    </row>
    <row r="340" spans="2:11">
      <c r="B340" s="108"/>
      <c r="C340" s="117"/>
      <c r="D340" s="117"/>
      <c r="E340" s="117"/>
      <c r="F340" s="117"/>
      <c r="G340" s="117"/>
      <c r="H340" s="117"/>
      <c r="I340" s="109"/>
      <c r="J340" s="109"/>
      <c r="K340" s="117"/>
    </row>
    <row r="341" spans="2:11">
      <c r="B341" s="108"/>
      <c r="C341" s="117"/>
      <c r="D341" s="117"/>
      <c r="E341" s="117"/>
      <c r="F341" s="117"/>
      <c r="G341" s="117"/>
      <c r="H341" s="117"/>
      <c r="I341" s="109"/>
      <c r="J341" s="109"/>
      <c r="K341" s="117"/>
    </row>
    <row r="342" spans="2:11">
      <c r="B342" s="108"/>
      <c r="C342" s="117"/>
      <c r="D342" s="117"/>
      <c r="E342" s="117"/>
      <c r="F342" s="117"/>
      <c r="G342" s="117"/>
      <c r="H342" s="117"/>
      <c r="I342" s="109"/>
      <c r="J342" s="109"/>
      <c r="K342" s="117"/>
    </row>
    <row r="343" spans="2:11">
      <c r="B343" s="108"/>
      <c r="C343" s="117"/>
      <c r="D343" s="117"/>
      <c r="E343" s="117"/>
      <c r="F343" s="117"/>
      <c r="G343" s="117"/>
      <c r="H343" s="117"/>
      <c r="I343" s="109"/>
      <c r="J343" s="109"/>
      <c r="K343" s="117"/>
    </row>
    <row r="344" spans="2:11">
      <c r="B344" s="108"/>
      <c r="C344" s="117"/>
      <c r="D344" s="117"/>
      <c r="E344" s="117"/>
      <c r="F344" s="117"/>
      <c r="G344" s="117"/>
      <c r="H344" s="117"/>
      <c r="I344" s="109"/>
      <c r="J344" s="109"/>
      <c r="K344" s="117"/>
    </row>
    <row r="345" spans="2:11">
      <c r="B345" s="108"/>
      <c r="C345" s="117"/>
      <c r="D345" s="117"/>
      <c r="E345" s="117"/>
      <c r="F345" s="117"/>
      <c r="G345" s="117"/>
      <c r="H345" s="117"/>
      <c r="I345" s="109"/>
      <c r="J345" s="109"/>
      <c r="K345" s="117"/>
    </row>
    <row r="346" spans="2:11">
      <c r="B346" s="108"/>
      <c r="C346" s="117"/>
      <c r="D346" s="117"/>
      <c r="E346" s="117"/>
      <c r="F346" s="117"/>
      <c r="G346" s="117"/>
      <c r="H346" s="117"/>
      <c r="I346" s="109"/>
      <c r="J346" s="109"/>
      <c r="K346" s="117"/>
    </row>
    <row r="347" spans="2:11">
      <c r="B347" s="108"/>
      <c r="C347" s="117"/>
      <c r="D347" s="117"/>
      <c r="E347" s="117"/>
      <c r="F347" s="117"/>
      <c r="G347" s="117"/>
      <c r="H347" s="117"/>
      <c r="I347" s="109"/>
      <c r="J347" s="109"/>
      <c r="K347" s="117"/>
    </row>
    <row r="348" spans="2:11">
      <c r="B348" s="108"/>
      <c r="C348" s="117"/>
      <c r="D348" s="117"/>
      <c r="E348" s="117"/>
      <c r="F348" s="117"/>
      <c r="G348" s="117"/>
      <c r="H348" s="117"/>
      <c r="I348" s="109"/>
      <c r="J348" s="109"/>
      <c r="K348" s="117"/>
    </row>
    <row r="349" spans="2:11">
      <c r="B349" s="108"/>
      <c r="C349" s="117"/>
      <c r="D349" s="117"/>
      <c r="E349" s="117"/>
      <c r="F349" s="117"/>
      <c r="G349" s="117"/>
      <c r="H349" s="117"/>
      <c r="I349" s="109"/>
      <c r="J349" s="109"/>
      <c r="K349" s="117"/>
    </row>
    <row r="350" spans="2:11">
      <c r="B350" s="108"/>
      <c r="C350" s="117"/>
      <c r="D350" s="117"/>
      <c r="E350" s="117"/>
      <c r="F350" s="117"/>
      <c r="G350" s="117"/>
      <c r="H350" s="117"/>
      <c r="I350" s="109"/>
      <c r="J350" s="109"/>
      <c r="K350" s="117"/>
    </row>
    <row r="351" spans="2:11">
      <c r="B351" s="108"/>
      <c r="C351" s="117"/>
      <c r="D351" s="117"/>
      <c r="E351" s="117"/>
      <c r="F351" s="117"/>
      <c r="G351" s="117"/>
      <c r="H351" s="117"/>
      <c r="I351" s="109"/>
      <c r="J351" s="109"/>
      <c r="K351" s="117"/>
    </row>
    <row r="352" spans="2:11">
      <c r="B352" s="108"/>
      <c r="C352" s="117"/>
      <c r="D352" s="117"/>
      <c r="E352" s="117"/>
      <c r="F352" s="117"/>
      <c r="G352" s="117"/>
      <c r="H352" s="117"/>
      <c r="I352" s="109"/>
      <c r="J352" s="109"/>
      <c r="K352" s="117"/>
    </row>
    <row r="353" spans="2:11">
      <c r="B353" s="108"/>
      <c r="C353" s="117"/>
      <c r="D353" s="117"/>
      <c r="E353" s="117"/>
      <c r="F353" s="117"/>
      <c r="G353" s="117"/>
      <c r="H353" s="117"/>
      <c r="I353" s="109"/>
      <c r="J353" s="109"/>
      <c r="K353" s="117"/>
    </row>
    <row r="354" spans="2:11">
      <c r="B354" s="108"/>
      <c r="C354" s="117"/>
      <c r="D354" s="117"/>
      <c r="E354" s="117"/>
      <c r="F354" s="117"/>
      <c r="G354" s="117"/>
      <c r="H354" s="117"/>
      <c r="I354" s="109"/>
      <c r="J354" s="109"/>
      <c r="K354" s="117"/>
    </row>
    <row r="355" spans="2:11">
      <c r="B355" s="108"/>
      <c r="C355" s="117"/>
      <c r="D355" s="117"/>
      <c r="E355" s="117"/>
      <c r="F355" s="117"/>
      <c r="G355" s="117"/>
      <c r="H355" s="117"/>
      <c r="I355" s="109"/>
      <c r="J355" s="109"/>
      <c r="K355" s="117"/>
    </row>
    <row r="356" spans="2:11">
      <c r="B356" s="108"/>
      <c r="C356" s="117"/>
      <c r="D356" s="117"/>
      <c r="E356" s="117"/>
      <c r="F356" s="117"/>
      <c r="G356" s="117"/>
      <c r="H356" s="117"/>
      <c r="I356" s="109"/>
      <c r="J356" s="109"/>
      <c r="K356" s="117"/>
    </row>
    <row r="357" spans="2:11">
      <c r="B357" s="108"/>
      <c r="C357" s="117"/>
      <c r="D357" s="117"/>
      <c r="E357" s="117"/>
      <c r="F357" s="117"/>
      <c r="G357" s="117"/>
      <c r="H357" s="117"/>
      <c r="I357" s="109"/>
      <c r="J357" s="109"/>
      <c r="K357" s="117"/>
    </row>
    <row r="358" spans="2:11">
      <c r="B358" s="108"/>
      <c r="C358" s="117"/>
      <c r="D358" s="117"/>
      <c r="E358" s="117"/>
      <c r="F358" s="117"/>
      <c r="G358" s="117"/>
      <c r="H358" s="117"/>
      <c r="I358" s="109"/>
      <c r="J358" s="109"/>
      <c r="K358" s="117"/>
    </row>
    <row r="359" spans="2:11">
      <c r="B359" s="108"/>
      <c r="C359" s="117"/>
      <c r="D359" s="117"/>
      <c r="E359" s="117"/>
      <c r="F359" s="117"/>
      <c r="G359" s="117"/>
      <c r="H359" s="117"/>
      <c r="I359" s="109"/>
      <c r="J359" s="109"/>
      <c r="K359" s="117"/>
    </row>
    <row r="360" spans="2:11">
      <c r="B360" s="108"/>
      <c r="C360" s="117"/>
      <c r="D360" s="117"/>
      <c r="E360" s="117"/>
      <c r="F360" s="117"/>
      <c r="G360" s="117"/>
      <c r="H360" s="117"/>
      <c r="I360" s="109"/>
      <c r="J360" s="109"/>
      <c r="K360" s="117"/>
    </row>
    <row r="361" spans="2:11">
      <c r="B361" s="108"/>
      <c r="C361" s="117"/>
      <c r="D361" s="117"/>
      <c r="E361" s="117"/>
      <c r="F361" s="117"/>
      <c r="G361" s="117"/>
      <c r="H361" s="117"/>
      <c r="I361" s="109"/>
      <c r="J361" s="109"/>
      <c r="K361" s="117"/>
    </row>
    <row r="362" spans="2:11">
      <c r="B362" s="108"/>
      <c r="C362" s="117"/>
      <c r="D362" s="117"/>
      <c r="E362" s="117"/>
      <c r="F362" s="117"/>
      <c r="G362" s="117"/>
      <c r="H362" s="117"/>
      <c r="I362" s="109"/>
      <c r="J362" s="109"/>
      <c r="K362" s="117"/>
    </row>
    <row r="363" spans="2:11">
      <c r="B363" s="108"/>
      <c r="C363" s="117"/>
      <c r="D363" s="117"/>
      <c r="E363" s="117"/>
      <c r="F363" s="117"/>
      <c r="G363" s="117"/>
      <c r="H363" s="117"/>
      <c r="I363" s="109"/>
      <c r="J363" s="109"/>
      <c r="K363" s="117"/>
    </row>
    <row r="364" spans="2:11">
      <c r="B364" s="108"/>
      <c r="C364" s="117"/>
      <c r="D364" s="117"/>
      <c r="E364" s="117"/>
      <c r="F364" s="117"/>
      <c r="G364" s="117"/>
      <c r="H364" s="117"/>
      <c r="I364" s="109"/>
      <c r="J364" s="109"/>
      <c r="K364" s="117"/>
    </row>
    <row r="365" spans="2:11">
      <c r="B365" s="108"/>
      <c r="C365" s="117"/>
      <c r="D365" s="117"/>
      <c r="E365" s="117"/>
      <c r="F365" s="117"/>
      <c r="G365" s="117"/>
      <c r="H365" s="117"/>
      <c r="I365" s="109"/>
      <c r="J365" s="109"/>
      <c r="K365" s="117"/>
    </row>
    <row r="366" spans="2:11">
      <c r="B366" s="108"/>
      <c r="C366" s="117"/>
      <c r="D366" s="117"/>
      <c r="E366" s="117"/>
      <c r="F366" s="117"/>
      <c r="G366" s="117"/>
      <c r="H366" s="117"/>
      <c r="I366" s="109"/>
      <c r="J366" s="109"/>
      <c r="K366" s="117"/>
    </row>
    <row r="367" spans="2:11">
      <c r="B367" s="108"/>
      <c r="C367" s="117"/>
      <c r="D367" s="117"/>
      <c r="E367" s="117"/>
      <c r="F367" s="117"/>
      <c r="G367" s="117"/>
      <c r="H367" s="117"/>
      <c r="I367" s="109"/>
      <c r="J367" s="109"/>
      <c r="K367" s="117"/>
    </row>
    <row r="368" spans="2:11">
      <c r="B368" s="108"/>
      <c r="C368" s="117"/>
      <c r="D368" s="117"/>
      <c r="E368" s="117"/>
      <c r="F368" s="117"/>
      <c r="G368" s="117"/>
      <c r="H368" s="117"/>
      <c r="I368" s="109"/>
      <c r="J368" s="109"/>
      <c r="K368" s="117"/>
    </row>
    <row r="369" spans="2:11">
      <c r="B369" s="108"/>
      <c r="C369" s="117"/>
      <c r="D369" s="117"/>
      <c r="E369" s="117"/>
      <c r="F369" s="117"/>
      <c r="G369" s="117"/>
      <c r="H369" s="117"/>
      <c r="I369" s="109"/>
      <c r="J369" s="109"/>
      <c r="K369" s="117"/>
    </row>
    <row r="370" spans="2:11">
      <c r="B370" s="108"/>
      <c r="C370" s="117"/>
      <c r="D370" s="117"/>
      <c r="E370" s="117"/>
      <c r="F370" s="117"/>
      <c r="G370" s="117"/>
      <c r="H370" s="117"/>
      <c r="I370" s="109"/>
      <c r="J370" s="109"/>
      <c r="K370" s="117"/>
    </row>
    <row r="371" spans="2:11">
      <c r="B371" s="108"/>
      <c r="C371" s="117"/>
      <c r="D371" s="117"/>
      <c r="E371" s="117"/>
      <c r="F371" s="117"/>
      <c r="G371" s="117"/>
      <c r="H371" s="117"/>
      <c r="I371" s="109"/>
      <c r="J371" s="109"/>
      <c r="K371" s="117"/>
    </row>
    <row r="372" spans="2:11">
      <c r="B372" s="108"/>
      <c r="C372" s="117"/>
      <c r="D372" s="117"/>
      <c r="E372" s="117"/>
      <c r="F372" s="117"/>
      <c r="G372" s="117"/>
      <c r="H372" s="117"/>
      <c r="I372" s="109"/>
      <c r="J372" s="109"/>
      <c r="K372" s="117"/>
    </row>
    <row r="373" spans="2:11">
      <c r="B373" s="108"/>
      <c r="C373" s="117"/>
      <c r="D373" s="117"/>
      <c r="E373" s="117"/>
      <c r="F373" s="117"/>
      <c r="G373" s="117"/>
      <c r="H373" s="117"/>
      <c r="I373" s="109"/>
      <c r="J373" s="109"/>
      <c r="K373" s="117"/>
    </row>
    <row r="374" spans="2:11">
      <c r="B374" s="108"/>
      <c r="C374" s="117"/>
      <c r="D374" s="117"/>
      <c r="E374" s="117"/>
      <c r="F374" s="117"/>
      <c r="G374" s="117"/>
      <c r="H374" s="117"/>
      <c r="I374" s="109"/>
      <c r="J374" s="109"/>
      <c r="K374" s="117"/>
    </row>
    <row r="375" spans="2:11">
      <c r="B375" s="108"/>
      <c r="C375" s="117"/>
      <c r="D375" s="117"/>
      <c r="E375" s="117"/>
      <c r="F375" s="117"/>
      <c r="G375" s="117"/>
      <c r="H375" s="117"/>
      <c r="I375" s="109"/>
      <c r="J375" s="109"/>
      <c r="K375" s="117"/>
    </row>
    <row r="376" spans="2:11">
      <c r="B376" s="108"/>
      <c r="C376" s="117"/>
      <c r="D376" s="117"/>
      <c r="E376" s="117"/>
      <c r="F376" s="117"/>
      <c r="G376" s="117"/>
      <c r="H376" s="117"/>
      <c r="I376" s="109"/>
      <c r="J376" s="109"/>
      <c r="K376" s="117"/>
    </row>
    <row r="377" spans="2:11">
      <c r="B377" s="108"/>
      <c r="C377" s="117"/>
      <c r="D377" s="117"/>
      <c r="E377" s="117"/>
      <c r="F377" s="117"/>
      <c r="G377" s="117"/>
      <c r="H377" s="117"/>
      <c r="I377" s="109"/>
      <c r="J377" s="109"/>
      <c r="K377" s="117"/>
    </row>
    <row r="378" spans="2:11">
      <c r="B378" s="108"/>
      <c r="C378" s="117"/>
      <c r="D378" s="117"/>
      <c r="E378" s="117"/>
      <c r="F378" s="117"/>
      <c r="G378" s="117"/>
      <c r="H378" s="117"/>
      <c r="I378" s="109"/>
      <c r="J378" s="109"/>
      <c r="K378" s="117"/>
    </row>
    <row r="379" spans="2:11">
      <c r="B379" s="108"/>
      <c r="C379" s="117"/>
      <c r="D379" s="117"/>
      <c r="E379" s="117"/>
      <c r="F379" s="117"/>
      <c r="G379" s="117"/>
      <c r="H379" s="117"/>
      <c r="I379" s="109"/>
      <c r="J379" s="109"/>
      <c r="K379" s="117"/>
    </row>
    <row r="380" spans="2:11">
      <c r="B380" s="108"/>
      <c r="C380" s="117"/>
      <c r="D380" s="117"/>
      <c r="E380" s="117"/>
      <c r="F380" s="117"/>
      <c r="G380" s="117"/>
      <c r="H380" s="117"/>
      <c r="I380" s="109"/>
      <c r="J380" s="109"/>
      <c r="K380" s="117"/>
    </row>
    <row r="381" spans="2:11">
      <c r="B381" s="108"/>
      <c r="C381" s="117"/>
      <c r="D381" s="117"/>
      <c r="E381" s="117"/>
      <c r="F381" s="117"/>
      <c r="G381" s="117"/>
      <c r="H381" s="117"/>
      <c r="I381" s="109"/>
      <c r="J381" s="109"/>
      <c r="K381" s="117"/>
    </row>
    <row r="382" spans="2:11">
      <c r="B382" s="108"/>
      <c r="C382" s="117"/>
      <c r="D382" s="117"/>
      <c r="E382" s="117"/>
      <c r="F382" s="117"/>
      <c r="G382" s="117"/>
      <c r="H382" s="117"/>
      <c r="I382" s="109"/>
      <c r="J382" s="109"/>
      <c r="K382" s="117"/>
    </row>
    <row r="383" spans="2:11">
      <c r="B383" s="108"/>
      <c r="C383" s="117"/>
      <c r="D383" s="117"/>
      <c r="E383" s="117"/>
      <c r="F383" s="117"/>
      <c r="G383" s="117"/>
      <c r="H383" s="117"/>
      <c r="I383" s="109"/>
      <c r="J383" s="109"/>
      <c r="K383" s="117"/>
    </row>
    <row r="384" spans="2:11">
      <c r="B384" s="108"/>
      <c r="C384" s="117"/>
      <c r="D384" s="117"/>
      <c r="E384" s="117"/>
      <c r="F384" s="117"/>
      <c r="G384" s="117"/>
      <c r="H384" s="117"/>
      <c r="I384" s="109"/>
      <c r="J384" s="109"/>
      <c r="K384" s="117"/>
    </row>
    <row r="385" spans="2:11">
      <c r="B385" s="108"/>
      <c r="C385" s="117"/>
      <c r="D385" s="117"/>
      <c r="E385" s="117"/>
      <c r="F385" s="117"/>
      <c r="G385" s="117"/>
      <c r="H385" s="117"/>
      <c r="I385" s="109"/>
      <c r="J385" s="109"/>
      <c r="K385" s="117"/>
    </row>
    <row r="386" spans="2:11">
      <c r="B386" s="108"/>
      <c r="C386" s="117"/>
      <c r="D386" s="117"/>
      <c r="E386" s="117"/>
      <c r="F386" s="117"/>
      <c r="G386" s="117"/>
      <c r="H386" s="117"/>
      <c r="I386" s="109"/>
      <c r="J386" s="109"/>
      <c r="K386" s="117"/>
    </row>
    <row r="387" spans="2:11">
      <c r="B387" s="108"/>
      <c r="C387" s="117"/>
      <c r="D387" s="117"/>
      <c r="E387" s="117"/>
      <c r="F387" s="117"/>
      <c r="G387" s="117"/>
      <c r="H387" s="117"/>
      <c r="I387" s="109"/>
      <c r="J387" s="109"/>
      <c r="K387" s="117"/>
    </row>
    <row r="388" spans="2:11">
      <c r="B388" s="108"/>
      <c r="C388" s="117"/>
      <c r="D388" s="117"/>
      <c r="E388" s="117"/>
      <c r="F388" s="117"/>
      <c r="G388" s="117"/>
      <c r="H388" s="117"/>
      <c r="I388" s="109"/>
      <c r="J388" s="109"/>
      <c r="K388" s="117"/>
    </row>
    <row r="389" spans="2:11">
      <c r="B389" s="108"/>
      <c r="C389" s="117"/>
      <c r="D389" s="117"/>
      <c r="E389" s="117"/>
      <c r="F389" s="117"/>
      <c r="G389" s="117"/>
      <c r="H389" s="117"/>
      <c r="I389" s="109"/>
      <c r="J389" s="109"/>
      <c r="K389" s="117"/>
    </row>
    <row r="390" spans="2:11">
      <c r="B390" s="108"/>
      <c r="C390" s="117"/>
      <c r="D390" s="117"/>
      <c r="E390" s="117"/>
      <c r="F390" s="117"/>
      <c r="G390" s="117"/>
      <c r="H390" s="117"/>
      <c r="I390" s="109"/>
      <c r="J390" s="109"/>
      <c r="K390" s="117"/>
    </row>
    <row r="391" spans="2:11">
      <c r="B391" s="108"/>
      <c r="C391" s="117"/>
      <c r="D391" s="117"/>
      <c r="E391" s="117"/>
      <c r="F391" s="117"/>
      <c r="G391" s="117"/>
      <c r="H391" s="117"/>
      <c r="I391" s="109"/>
      <c r="J391" s="109"/>
      <c r="K391" s="117"/>
    </row>
    <row r="392" spans="2:11">
      <c r="B392" s="108"/>
      <c r="C392" s="117"/>
      <c r="D392" s="117"/>
      <c r="E392" s="117"/>
      <c r="F392" s="117"/>
      <c r="G392" s="117"/>
      <c r="H392" s="117"/>
      <c r="I392" s="109"/>
      <c r="J392" s="109"/>
      <c r="K392" s="117"/>
    </row>
    <row r="393" spans="2:11">
      <c r="B393" s="108"/>
      <c r="C393" s="117"/>
      <c r="D393" s="117"/>
      <c r="E393" s="117"/>
      <c r="F393" s="117"/>
      <c r="G393" s="117"/>
      <c r="H393" s="117"/>
      <c r="I393" s="109"/>
      <c r="J393" s="109"/>
      <c r="K393" s="117"/>
    </row>
    <row r="394" spans="2:11">
      <c r="B394" s="108"/>
      <c r="C394" s="117"/>
      <c r="D394" s="117"/>
      <c r="E394" s="117"/>
      <c r="F394" s="117"/>
      <c r="G394" s="117"/>
      <c r="H394" s="117"/>
      <c r="I394" s="109"/>
      <c r="J394" s="109"/>
      <c r="K394" s="117"/>
    </row>
    <row r="395" spans="2:11">
      <c r="B395" s="108"/>
      <c r="C395" s="117"/>
      <c r="D395" s="117"/>
      <c r="E395" s="117"/>
      <c r="F395" s="117"/>
      <c r="G395" s="117"/>
      <c r="H395" s="117"/>
      <c r="I395" s="109"/>
      <c r="J395" s="109"/>
      <c r="K395" s="117"/>
    </row>
    <row r="396" spans="2:11">
      <c r="B396" s="108"/>
      <c r="C396" s="117"/>
      <c r="D396" s="117"/>
      <c r="E396" s="117"/>
      <c r="F396" s="117"/>
      <c r="G396" s="117"/>
      <c r="H396" s="117"/>
      <c r="I396" s="109"/>
      <c r="J396" s="109"/>
      <c r="K396" s="117"/>
    </row>
    <row r="397" spans="2:11">
      <c r="B397" s="108"/>
      <c r="C397" s="117"/>
      <c r="D397" s="117"/>
      <c r="E397" s="117"/>
      <c r="F397" s="117"/>
      <c r="G397" s="117"/>
      <c r="H397" s="117"/>
      <c r="I397" s="109"/>
      <c r="J397" s="109"/>
      <c r="K397" s="117"/>
    </row>
    <row r="398" spans="2:11">
      <c r="B398" s="108"/>
      <c r="C398" s="117"/>
      <c r="D398" s="117"/>
      <c r="E398" s="117"/>
      <c r="F398" s="117"/>
      <c r="G398" s="117"/>
      <c r="H398" s="117"/>
      <c r="I398" s="109"/>
      <c r="J398" s="109"/>
      <c r="K398" s="117"/>
    </row>
    <row r="399" spans="2:11">
      <c r="B399" s="108"/>
      <c r="C399" s="117"/>
      <c r="D399" s="117"/>
      <c r="E399" s="117"/>
      <c r="F399" s="117"/>
      <c r="G399" s="117"/>
      <c r="H399" s="117"/>
      <c r="I399" s="109"/>
      <c r="J399" s="109"/>
      <c r="K399" s="117"/>
    </row>
    <row r="400" spans="2:11">
      <c r="B400" s="108"/>
      <c r="C400" s="117"/>
      <c r="D400" s="117"/>
      <c r="E400" s="117"/>
      <c r="F400" s="117"/>
      <c r="G400" s="117"/>
      <c r="H400" s="117"/>
      <c r="I400" s="109"/>
      <c r="J400" s="109"/>
      <c r="K400" s="117"/>
    </row>
    <row r="401" spans="2:11">
      <c r="B401" s="108"/>
      <c r="C401" s="117"/>
      <c r="D401" s="117"/>
      <c r="E401" s="117"/>
      <c r="F401" s="117"/>
      <c r="G401" s="117"/>
      <c r="H401" s="117"/>
      <c r="I401" s="109"/>
      <c r="J401" s="109"/>
      <c r="K401" s="117"/>
    </row>
    <row r="402" spans="2:11">
      <c r="B402" s="108"/>
      <c r="C402" s="117"/>
      <c r="D402" s="117"/>
      <c r="E402" s="117"/>
      <c r="F402" s="117"/>
      <c r="G402" s="117"/>
      <c r="H402" s="117"/>
      <c r="I402" s="109"/>
      <c r="J402" s="109"/>
      <c r="K402" s="117"/>
    </row>
    <row r="403" spans="2:11">
      <c r="B403" s="108"/>
      <c r="C403" s="117"/>
      <c r="D403" s="117"/>
      <c r="E403" s="117"/>
      <c r="F403" s="117"/>
      <c r="G403" s="117"/>
      <c r="H403" s="117"/>
      <c r="I403" s="109"/>
      <c r="J403" s="109"/>
      <c r="K403" s="117"/>
    </row>
    <row r="404" spans="2:11">
      <c r="B404" s="108"/>
      <c r="C404" s="117"/>
      <c r="D404" s="117"/>
      <c r="E404" s="117"/>
      <c r="F404" s="117"/>
      <c r="G404" s="117"/>
      <c r="H404" s="117"/>
      <c r="I404" s="109"/>
      <c r="J404" s="109"/>
      <c r="K404" s="117"/>
    </row>
    <row r="405" spans="2:11">
      <c r="B405" s="108"/>
      <c r="C405" s="117"/>
      <c r="D405" s="117"/>
      <c r="E405" s="117"/>
      <c r="F405" s="117"/>
      <c r="G405" s="117"/>
      <c r="H405" s="117"/>
      <c r="I405" s="109"/>
      <c r="J405" s="109"/>
      <c r="K405" s="117"/>
    </row>
    <row r="406" spans="2:11">
      <c r="B406" s="108"/>
      <c r="C406" s="117"/>
      <c r="D406" s="117"/>
      <c r="E406" s="117"/>
      <c r="F406" s="117"/>
      <c r="G406" s="117"/>
      <c r="H406" s="117"/>
      <c r="I406" s="109"/>
      <c r="J406" s="109"/>
      <c r="K406" s="117"/>
    </row>
    <row r="407" spans="2:11">
      <c r="B407" s="108"/>
      <c r="C407" s="117"/>
      <c r="D407" s="117"/>
      <c r="E407" s="117"/>
      <c r="F407" s="117"/>
      <c r="G407" s="117"/>
      <c r="H407" s="117"/>
      <c r="I407" s="109"/>
      <c r="J407" s="109"/>
      <c r="K407" s="117"/>
    </row>
    <row r="408" spans="2:11">
      <c r="B408" s="108"/>
      <c r="C408" s="117"/>
      <c r="D408" s="117"/>
      <c r="E408" s="117"/>
      <c r="F408" s="117"/>
      <c r="G408" s="117"/>
      <c r="H408" s="117"/>
      <c r="I408" s="109"/>
      <c r="J408" s="109"/>
      <c r="K408" s="117"/>
    </row>
    <row r="409" spans="2:11">
      <c r="B409" s="108"/>
      <c r="C409" s="117"/>
      <c r="D409" s="117"/>
      <c r="E409" s="117"/>
      <c r="F409" s="117"/>
      <c r="G409" s="117"/>
      <c r="H409" s="117"/>
      <c r="I409" s="109"/>
      <c r="J409" s="109"/>
      <c r="K409" s="117"/>
    </row>
    <row r="410" spans="2:11">
      <c r="B410" s="108"/>
      <c r="C410" s="117"/>
      <c r="D410" s="117"/>
      <c r="E410" s="117"/>
      <c r="F410" s="117"/>
      <c r="G410" s="117"/>
      <c r="H410" s="117"/>
      <c r="I410" s="109"/>
      <c r="J410" s="109"/>
      <c r="K410" s="117"/>
    </row>
    <row r="411" spans="2:11">
      <c r="B411" s="108"/>
      <c r="C411" s="117"/>
      <c r="D411" s="117"/>
      <c r="E411" s="117"/>
      <c r="F411" s="117"/>
      <c r="G411" s="117"/>
      <c r="H411" s="117"/>
      <c r="I411" s="109"/>
      <c r="J411" s="109"/>
      <c r="K411" s="117"/>
    </row>
    <row r="412" spans="2:11">
      <c r="B412" s="108"/>
      <c r="C412" s="117"/>
      <c r="D412" s="117"/>
      <c r="E412" s="117"/>
      <c r="F412" s="117"/>
      <c r="G412" s="117"/>
      <c r="H412" s="117"/>
      <c r="I412" s="109"/>
      <c r="J412" s="109"/>
      <c r="K412" s="117"/>
    </row>
    <row r="413" spans="2:11">
      <c r="B413" s="108"/>
      <c r="C413" s="117"/>
      <c r="D413" s="117"/>
      <c r="E413" s="117"/>
      <c r="F413" s="117"/>
      <c r="G413" s="117"/>
      <c r="H413" s="117"/>
      <c r="I413" s="109"/>
      <c r="J413" s="109"/>
      <c r="K413" s="117"/>
    </row>
    <row r="414" spans="2:11">
      <c r="B414" s="108"/>
      <c r="C414" s="117"/>
      <c r="D414" s="117"/>
      <c r="E414" s="117"/>
      <c r="F414" s="117"/>
      <c r="G414" s="117"/>
      <c r="H414" s="117"/>
      <c r="I414" s="109"/>
      <c r="J414" s="109"/>
      <c r="K414" s="117"/>
    </row>
    <row r="415" spans="2:11">
      <c r="B415" s="108"/>
      <c r="C415" s="117"/>
      <c r="D415" s="117"/>
      <c r="E415" s="117"/>
      <c r="F415" s="117"/>
      <c r="G415" s="117"/>
      <c r="H415" s="117"/>
      <c r="I415" s="109"/>
      <c r="J415" s="109"/>
      <c r="K415" s="117"/>
    </row>
    <row r="416" spans="2:11">
      <c r="B416" s="108"/>
      <c r="C416" s="117"/>
      <c r="D416" s="117"/>
      <c r="E416" s="117"/>
      <c r="F416" s="117"/>
      <c r="G416" s="117"/>
      <c r="H416" s="117"/>
      <c r="I416" s="109"/>
      <c r="J416" s="109"/>
      <c r="K416" s="117"/>
    </row>
    <row r="417" spans="2:11">
      <c r="B417" s="108"/>
      <c r="C417" s="117"/>
      <c r="D417" s="117"/>
      <c r="E417" s="117"/>
      <c r="F417" s="117"/>
      <c r="G417" s="117"/>
      <c r="H417" s="117"/>
      <c r="I417" s="109"/>
      <c r="J417" s="109"/>
      <c r="K417" s="117"/>
    </row>
    <row r="418" spans="2:11">
      <c r="B418" s="108"/>
      <c r="C418" s="117"/>
      <c r="D418" s="117"/>
      <c r="E418" s="117"/>
      <c r="F418" s="117"/>
      <c r="G418" s="117"/>
      <c r="H418" s="117"/>
      <c r="I418" s="109"/>
      <c r="J418" s="109"/>
      <c r="K418" s="117"/>
    </row>
    <row r="419" spans="2:11">
      <c r="B419" s="108"/>
      <c r="C419" s="117"/>
      <c r="D419" s="117"/>
      <c r="E419" s="117"/>
      <c r="F419" s="117"/>
      <c r="G419" s="117"/>
      <c r="H419" s="117"/>
      <c r="I419" s="109"/>
      <c r="J419" s="109"/>
      <c r="K419" s="117"/>
    </row>
    <row r="420" spans="2:11">
      <c r="B420" s="108"/>
      <c r="C420" s="117"/>
      <c r="D420" s="117"/>
      <c r="E420" s="117"/>
      <c r="F420" s="117"/>
      <c r="G420" s="117"/>
      <c r="H420" s="117"/>
      <c r="I420" s="109"/>
      <c r="J420" s="109"/>
      <c r="K420" s="117"/>
    </row>
    <row r="421" spans="2:11">
      <c r="B421" s="108"/>
      <c r="C421" s="117"/>
      <c r="D421" s="117"/>
      <c r="E421" s="117"/>
      <c r="F421" s="117"/>
      <c r="G421" s="117"/>
      <c r="H421" s="117"/>
      <c r="I421" s="109"/>
      <c r="J421" s="109"/>
      <c r="K421" s="117"/>
    </row>
    <row r="422" spans="2:11">
      <c r="B422" s="108"/>
      <c r="C422" s="117"/>
      <c r="D422" s="117"/>
      <c r="E422" s="117"/>
      <c r="F422" s="117"/>
      <c r="G422" s="117"/>
      <c r="H422" s="117"/>
      <c r="I422" s="109"/>
      <c r="J422" s="109"/>
      <c r="K422" s="117"/>
    </row>
    <row r="423" spans="2:11">
      <c r="B423" s="108"/>
      <c r="C423" s="117"/>
      <c r="D423" s="117"/>
      <c r="E423" s="117"/>
      <c r="F423" s="117"/>
      <c r="G423" s="117"/>
      <c r="H423" s="117"/>
      <c r="I423" s="109"/>
      <c r="J423" s="109"/>
      <c r="K423" s="117"/>
    </row>
    <row r="424" spans="2:11">
      <c r="B424" s="108"/>
      <c r="C424" s="117"/>
      <c r="D424" s="117"/>
      <c r="E424" s="117"/>
      <c r="F424" s="117"/>
      <c r="G424" s="117"/>
      <c r="H424" s="117"/>
      <c r="I424" s="109"/>
      <c r="J424" s="109"/>
      <c r="K424" s="117"/>
    </row>
    <row r="425" spans="2:11">
      <c r="B425" s="108"/>
      <c r="C425" s="117"/>
      <c r="D425" s="117"/>
      <c r="E425" s="117"/>
      <c r="F425" s="117"/>
      <c r="G425" s="117"/>
      <c r="H425" s="117"/>
      <c r="I425" s="109"/>
      <c r="J425" s="109"/>
      <c r="K425" s="117"/>
    </row>
    <row r="426" spans="2:11">
      <c r="B426" s="108"/>
      <c r="C426" s="117"/>
      <c r="D426" s="117"/>
      <c r="E426" s="117"/>
      <c r="F426" s="117"/>
      <c r="G426" s="117"/>
      <c r="H426" s="117"/>
      <c r="I426" s="109"/>
      <c r="J426" s="109"/>
      <c r="K426" s="117"/>
    </row>
    <row r="427" spans="2:11">
      <c r="B427" s="108"/>
      <c r="C427" s="117"/>
      <c r="D427" s="117"/>
      <c r="E427" s="117"/>
      <c r="F427" s="117"/>
      <c r="G427" s="117"/>
      <c r="H427" s="117"/>
      <c r="I427" s="109"/>
      <c r="J427" s="109"/>
      <c r="K427" s="117"/>
    </row>
    <row r="428" spans="2:11">
      <c r="B428" s="108"/>
      <c r="C428" s="117"/>
      <c r="D428" s="117"/>
      <c r="E428" s="117"/>
      <c r="F428" s="117"/>
      <c r="G428" s="117"/>
      <c r="H428" s="117"/>
      <c r="I428" s="109"/>
      <c r="J428" s="109"/>
      <c r="K428" s="117"/>
    </row>
    <row r="429" spans="2:11">
      <c r="B429" s="108"/>
      <c r="C429" s="117"/>
      <c r="D429" s="117"/>
      <c r="E429" s="117"/>
      <c r="F429" s="117"/>
      <c r="G429" s="117"/>
      <c r="H429" s="117"/>
      <c r="I429" s="109"/>
      <c r="J429" s="109"/>
      <c r="K429" s="117"/>
    </row>
    <row r="430" spans="2:11">
      <c r="B430" s="108"/>
      <c r="C430" s="117"/>
      <c r="D430" s="117"/>
      <c r="E430" s="117"/>
      <c r="F430" s="117"/>
      <c r="G430" s="117"/>
      <c r="H430" s="117"/>
      <c r="I430" s="109"/>
      <c r="J430" s="109"/>
      <c r="K430" s="117"/>
    </row>
    <row r="431" spans="2:11">
      <c r="B431" s="108"/>
      <c r="C431" s="117"/>
      <c r="D431" s="117"/>
      <c r="E431" s="117"/>
      <c r="F431" s="117"/>
      <c r="G431" s="117"/>
      <c r="H431" s="117"/>
      <c r="I431" s="109"/>
      <c r="J431" s="109"/>
      <c r="K431" s="117"/>
    </row>
    <row r="432" spans="2:11">
      <c r="B432" s="108"/>
      <c r="C432" s="117"/>
      <c r="D432" s="117"/>
      <c r="E432" s="117"/>
      <c r="F432" s="117"/>
      <c r="G432" s="117"/>
      <c r="H432" s="117"/>
      <c r="I432" s="109"/>
      <c r="J432" s="109"/>
      <c r="K432" s="117"/>
    </row>
    <row r="433" spans="2:11">
      <c r="B433" s="108"/>
      <c r="C433" s="117"/>
      <c r="D433" s="117"/>
      <c r="E433" s="117"/>
      <c r="F433" s="117"/>
      <c r="G433" s="117"/>
      <c r="H433" s="117"/>
      <c r="I433" s="109"/>
      <c r="J433" s="109"/>
      <c r="K433" s="117"/>
    </row>
    <row r="434" spans="2:11">
      <c r="B434" s="108"/>
      <c r="C434" s="117"/>
      <c r="D434" s="117"/>
      <c r="E434" s="117"/>
      <c r="F434" s="117"/>
      <c r="G434" s="117"/>
      <c r="H434" s="117"/>
      <c r="I434" s="109"/>
      <c r="J434" s="109"/>
      <c r="K434" s="117"/>
    </row>
    <row r="435" spans="2:11">
      <c r="B435" s="108"/>
      <c r="C435" s="117"/>
      <c r="D435" s="117"/>
      <c r="E435" s="117"/>
      <c r="F435" s="117"/>
      <c r="G435" s="117"/>
      <c r="H435" s="117"/>
      <c r="I435" s="109"/>
      <c r="J435" s="109"/>
      <c r="K435" s="117"/>
    </row>
    <row r="436" spans="2:11">
      <c r="B436" s="108"/>
      <c r="C436" s="117"/>
      <c r="D436" s="117"/>
      <c r="E436" s="117"/>
      <c r="F436" s="117"/>
      <c r="G436" s="117"/>
      <c r="H436" s="117"/>
      <c r="I436" s="109"/>
      <c r="J436" s="109"/>
      <c r="K436" s="117"/>
    </row>
    <row r="437" spans="2:11">
      <c r="B437" s="108"/>
      <c r="C437" s="117"/>
      <c r="D437" s="117"/>
      <c r="E437" s="117"/>
      <c r="F437" s="117"/>
      <c r="G437" s="117"/>
      <c r="H437" s="117"/>
      <c r="I437" s="109"/>
      <c r="J437" s="109"/>
      <c r="K437" s="117"/>
    </row>
    <row r="438" spans="2:11">
      <c r="B438" s="108"/>
      <c r="C438" s="117"/>
      <c r="D438" s="117"/>
      <c r="E438" s="117"/>
      <c r="F438" s="117"/>
      <c r="G438" s="117"/>
      <c r="H438" s="117"/>
      <c r="I438" s="109"/>
      <c r="J438" s="109"/>
      <c r="K438" s="117"/>
    </row>
    <row r="439" spans="2:11">
      <c r="B439" s="108"/>
      <c r="C439" s="117"/>
      <c r="D439" s="117"/>
      <c r="E439" s="117"/>
      <c r="F439" s="117"/>
      <c r="G439" s="117"/>
      <c r="H439" s="117"/>
      <c r="I439" s="109"/>
      <c r="J439" s="109"/>
      <c r="K439" s="117"/>
    </row>
    <row r="440" spans="2:11">
      <c r="B440" s="108"/>
      <c r="C440" s="117"/>
      <c r="D440" s="117"/>
      <c r="E440" s="117"/>
      <c r="F440" s="117"/>
      <c r="G440" s="117"/>
      <c r="H440" s="117"/>
      <c r="I440" s="109"/>
      <c r="J440" s="109"/>
      <c r="K440" s="117"/>
    </row>
    <row r="441" spans="2:11">
      <c r="B441" s="108"/>
      <c r="C441" s="117"/>
      <c r="D441" s="117"/>
      <c r="E441" s="117"/>
      <c r="F441" s="117"/>
      <c r="G441" s="117"/>
      <c r="H441" s="117"/>
      <c r="I441" s="109"/>
      <c r="J441" s="109"/>
      <c r="K441" s="117"/>
    </row>
    <row r="442" spans="2:11">
      <c r="B442" s="108"/>
      <c r="C442" s="117"/>
      <c r="D442" s="117"/>
      <c r="E442" s="117"/>
      <c r="F442" s="117"/>
      <c r="G442" s="117"/>
      <c r="H442" s="117"/>
      <c r="I442" s="109"/>
      <c r="J442" s="109"/>
      <c r="K442" s="117"/>
    </row>
    <row r="443" spans="2:11">
      <c r="B443" s="108"/>
      <c r="C443" s="117"/>
      <c r="D443" s="117"/>
      <c r="E443" s="117"/>
      <c r="F443" s="117"/>
      <c r="G443" s="117"/>
      <c r="H443" s="117"/>
      <c r="I443" s="109"/>
      <c r="J443" s="109"/>
      <c r="K443" s="117"/>
    </row>
    <row r="444" spans="2:11">
      <c r="B444" s="108"/>
      <c r="C444" s="117"/>
      <c r="D444" s="117"/>
      <c r="E444" s="117"/>
      <c r="F444" s="117"/>
      <c r="G444" s="117"/>
      <c r="H444" s="117"/>
      <c r="I444" s="109"/>
      <c r="J444" s="109"/>
      <c r="K444" s="117"/>
    </row>
    <row r="445" spans="2:11">
      <c r="B445" s="108"/>
      <c r="C445" s="117"/>
      <c r="D445" s="117"/>
      <c r="E445" s="117"/>
      <c r="F445" s="117"/>
      <c r="G445" s="117"/>
      <c r="H445" s="117"/>
      <c r="I445" s="109"/>
      <c r="J445" s="109"/>
      <c r="K445" s="117"/>
    </row>
    <row r="446" spans="2:11">
      <c r="B446" s="108"/>
      <c r="C446" s="117"/>
      <c r="D446" s="117"/>
      <c r="E446" s="117"/>
      <c r="F446" s="117"/>
      <c r="G446" s="117"/>
      <c r="H446" s="117"/>
      <c r="I446" s="109"/>
      <c r="J446" s="109"/>
      <c r="K446" s="117"/>
    </row>
    <row r="447" spans="2:11">
      <c r="B447" s="108"/>
      <c r="C447" s="117"/>
      <c r="D447" s="117"/>
      <c r="E447" s="117"/>
      <c r="F447" s="117"/>
      <c r="G447" s="117"/>
      <c r="H447" s="117"/>
      <c r="I447" s="109"/>
      <c r="J447" s="109"/>
      <c r="K447" s="117"/>
    </row>
    <row r="448" spans="2:11">
      <c r="B448" s="108"/>
      <c r="C448" s="117"/>
      <c r="D448" s="117"/>
      <c r="E448" s="117"/>
      <c r="F448" s="117"/>
      <c r="G448" s="117"/>
      <c r="H448" s="117"/>
      <c r="I448" s="109"/>
      <c r="J448" s="109"/>
      <c r="K448" s="117"/>
    </row>
    <row r="449" spans="2:11">
      <c r="B449" s="108"/>
      <c r="C449" s="117"/>
      <c r="D449" s="117"/>
      <c r="E449" s="117"/>
      <c r="F449" s="117"/>
      <c r="G449" s="117"/>
      <c r="H449" s="117"/>
      <c r="I449" s="109"/>
      <c r="J449" s="109"/>
      <c r="K449" s="117"/>
    </row>
    <row r="450" spans="2:11">
      <c r="B450" s="108"/>
      <c r="C450" s="117"/>
      <c r="D450" s="117"/>
      <c r="E450" s="117"/>
      <c r="F450" s="117"/>
      <c r="G450" s="117"/>
      <c r="H450" s="117"/>
      <c r="I450" s="109"/>
      <c r="J450" s="109"/>
      <c r="K450" s="117"/>
    </row>
    <row r="451" spans="2:11">
      <c r="B451" s="108"/>
      <c r="C451" s="117"/>
      <c r="D451" s="117"/>
      <c r="E451" s="117"/>
      <c r="F451" s="117"/>
      <c r="G451" s="117"/>
      <c r="H451" s="117"/>
      <c r="I451" s="109"/>
      <c r="J451" s="109"/>
      <c r="K451" s="117"/>
    </row>
    <row r="452" spans="2:11">
      <c r="B452" s="108"/>
      <c r="C452" s="117"/>
      <c r="D452" s="117"/>
      <c r="E452" s="117"/>
      <c r="F452" s="117"/>
      <c r="G452" s="117"/>
      <c r="H452" s="117"/>
      <c r="I452" s="109"/>
      <c r="J452" s="109"/>
      <c r="K452" s="117"/>
    </row>
    <row r="453" spans="2:11">
      <c r="B453" s="108"/>
      <c r="C453" s="117"/>
      <c r="D453" s="117"/>
      <c r="E453" s="117"/>
      <c r="F453" s="117"/>
      <c r="G453" s="117"/>
      <c r="H453" s="117"/>
      <c r="I453" s="109"/>
      <c r="J453" s="109"/>
      <c r="K453" s="117"/>
    </row>
    <row r="454" spans="2:11">
      <c r="B454" s="108"/>
      <c r="C454" s="117"/>
      <c r="D454" s="117"/>
      <c r="E454" s="117"/>
      <c r="F454" s="117"/>
      <c r="G454" s="117"/>
      <c r="H454" s="117"/>
      <c r="I454" s="109"/>
      <c r="J454" s="109"/>
      <c r="K454" s="117"/>
    </row>
    <row r="455" spans="2:11">
      <c r="B455" s="108"/>
      <c r="C455" s="117"/>
      <c r="D455" s="117"/>
      <c r="E455" s="117"/>
      <c r="F455" s="117"/>
      <c r="G455" s="117"/>
      <c r="H455" s="117"/>
      <c r="I455" s="109"/>
      <c r="J455" s="109"/>
      <c r="K455" s="117"/>
    </row>
    <row r="456" spans="2:11">
      <c r="B456" s="108"/>
      <c r="C456" s="117"/>
      <c r="D456" s="117"/>
      <c r="E456" s="117"/>
      <c r="F456" s="117"/>
      <c r="G456" s="117"/>
      <c r="H456" s="117"/>
      <c r="I456" s="109"/>
      <c r="J456" s="109"/>
      <c r="K456" s="117"/>
    </row>
    <row r="457" spans="2:11">
      <c r="B457" s="108"/>
      <c r="C457" s="117"/>
      <c r="D457" s="117"/>
      <c r="E457" s="117"/>
      <c r="F457" s="117"/>
      <c r="G457" s="117"/>
      <c r="H457" s="117"/>
      <c r="I457" s="109"/>
      <c r="J457" s="109"/>
      <c r="K457" s="117"/>
    </row>
    <row r="458" spans="2:11">
      <c r="B458" s="108"/>
      <c r="C458" s="117"/>
      <c r="D458" s="117"/>
      <c r="E458" s="117"/>
      <c r="F458" s="117"/>
      <c r="G458" s="117"/>
      <c r="H458" s="117"/>
      <c r="I458" s="109"/>
      <c r="J458" s="109"/>
      <c r="K458" s="117"/>
    </row>
    <row r="459" spans="2:11">
      <c r="B459" s="108"/>
      <c r="C459" s="117"/>
      <c r="D459" s="117"/>
      <c r="E459" s="117"/>
      <c r="F459" s="117"/>
      <c r="G459" s="117"/>
      <c r="H459" s="117"/>
      <c r="I459" s="109"/>
      <c r="J459" s="109"/>
      <c r="K459" s="117"/>
    </row>
    <row r="460" spans="2:11">
      <c r="B460" s="108"/>
      <c r="C460" s="117"/>
      <c r="D460" s="117"/>
      <c r="E460" s="117"/>
      <c r="F460" s="117"/>
      <c r="G460" s="117"/>
      <c r="H460" s="117"/>
      <c r="I460" s="109"/>
      <c r="J460" s="109"/>
      <c r="K460" s="117"/>
    </row>
    <row r="461" spans="2:11">
      <c r="B461" s="108"/>
      <c r="C461" s="117"/>
      <c r="D461" s="117"/>
      <c r="E461" s="117"/>
      <c r="F461" s="117"/>
      <c r="G461" s="117"/>
      <c r="H461" s="117"/>
      <c r="I461" s="109"/>
      <c r="J461" s="109"/>
      <c r="K461" s="117"/>
    </row>
    <row r="462" spans="2:11">
      <c r="B462" s="108"/>
      <c r="C462" s="117"/>
      <c r="D462" s="117"/>
      <c r="E462" s="117"/>
      <c r="F462" s="117"/>
      <c r="G462" s="117"/>
      <c r="H462" s="117"/>
      <c r="I462" s="109"/>
      <c r="J462" s="109"/>
      <c r="K462" s="117"/>
    </row>
    <row r="463" spans="2:11">
      <c r="B463" s="108"/>
      <c r="C463" s="117"/>
      <c r="D463" s="117"/>
      <c r="E463" s="117"/>
      <c r="F463" s="117"/>
      <c r="G463" s="117"/>
      <c r="H463" s="117"/>
      <c r="I463" s="109"/>
      <c r="J463" s="109"/>
      <c r="K463" s="117"/>
    </row>
    <row r="464" spans="2:11">
      <c r="B464" s="108"/>
      <c r="C464" s="117"/>
      <c r="D464" s="117"/>
      <c r="E464" s="117"/>
      <c r="F464" s="117"/>
      <c r="G464" s="117"/>
      <c r="H464" s="117"/>
      <c r="I464" s="109"/>
      <c r="J464" s="109"/>
      <c r="K464" s="117"/>
    </row>
    <row r="465" spans="2:11">
      <c r="B465" s="108"/>
      <c r="C465" s="117"/>
      <c r="D465" s="117"/>
      <c r="E465" s="117"/>
      <c r="F465" s="117"/>
      <c r="G465" s="117"/>
      <c r="H465" s="117"/>
      <c r="I465" s="109"/>
      <c r="J465" s="109"/>
      <c r="K465" s="117"/>
    </row>
    <row r="466" spans="2:11">
      <c r="B466" s="108"/>
      <c r="C466" s="117"/>
      <c r="D466" s="117"/>
      <c r="E466" s="117"/>
      <c r="F466" s="117"/>
      <c r="G466" s="117"/>
      <c r="H466" s="117"/>
      <c r="I466" s="109"/>
      <c r="J466" s="109"/>
      <c r="K466" s="117"/>
    </row>
    <row r="467" spans="2:11">
      <c r="B467" s="108"/>
      <c r="C467" s="117"/>
      <c r="D467" s="117"/>
      <c r="E467" s="117"/>
      <c r="F467" s="117"/>
      <c r="G467" s="117"/>
      <c r="H467" s="117"/>
      <c r="I467" s="109"/>
      <c r="J467" s="109"/>
      <c r="K467" s="117"/>
    </row>
    <row r="468" spans="2:11">
      <c r="B468" s="108"/>
      <c r="C468" s="117"/>
      <c r="D468" s="117"/>
      <c r="E468" s="117"/>
      <c r="F468" s="117"/>
      <c r="G468" s="117"/>
      <c r="H468" s="117"/>
      <c r="I468" s="109"/>
      <c r="J468" s="109"/>
      <c r="K468" s="117"/>
    </row>
    <row r="469" spans="2:11">
      <c r="B469" s="108"/>
      <c r="C469" s="117"/>
      <c r="D469" s="117"/>
      <c r="E469" s="117"/>
      <c r="F469" s="117"/>
      <c r="G469" s="117"/>
      <c r="H469" s="117"/>
      <c r="I469" s="109"/>
      <c r="J469" s="109"/>
      <c r="K469" s="117"/>
    </row>
    <row r="470" spans="2:11">
      <c r="B470" s="108"/>
      <c r="C470" s="117"/>
      <c r="D470" s="117"/>
      <c r="E470" s="117"/>
      <c r="F470" s="117"/>
      <c r="G470" s="117"/>
      <c r="H470" s="117"/>
      <c r="I470" s="109"/>
      <c r="J470" s="109"/>
      <c r="K470" s="117"/>
    </row>
    <row r="471" spans="2:11">
      <c r="B471" s="108"/>
      <c r="C471" s="117"/>
      <c r="D471" s="117"/>
      <c r="E471" s="117"/>
      <c r="F471" s="117"/>
      <c r="G471" s="117"/>
      <c r="H471" s="117"/>
      <c r="I471" s="109"/>
      <c r="J471" s="109"/>
      <c r="K471" s="117"/>
    </row>
    <row r="472" spans="2:11">
      <c r="B472" s="108"/>
      <c r="C472" s="117"/>
      <c r="D472" s="117"/>
      <c r="E472" s="117"/>
      <c r="F472" s="117"/>
      <c r="G472" s="117"/>
      <c r="H472" s="117"/>
      <c r="I472" s="109"/>
      <c r="J472" s="109"/>
      <c r="K472" s="117"/>
    </row>
    <row r="473" spans="2:11">
      <c r="B473" s="108"/>
      <c r="C473" s="117"/>
      <c r="D473" s="117"/>
      <c r="E473" s="117"/>
      <c r="F473" s="117"/>
      <c r="G473" s="117"/>
      <c r="H473" s="117"/>
      <c r="I473" s="109"/>
      <c r="J473" s="109"/>
      <c r="K473" s="117"/>
    </row>
    <row r="474" spans="2:11">
      <c r="B474" s="108"/>
      <c r="C474" s="117"/>
      <c r="D474" s="117"/>
      <c r="E474" s="117"/>
      <c r="F474" s="117"/>
      <c r="G474" s="117"/>
      <c r="H474" s="117"/>
      <c r="I474" s="109"/>
      <c r="J474" s="109"/>
      <c r="K474" s="117"/>
    </row>
    <row r="475" spans="2:11">
      <c r="B475" s="108"/>
      <c r="C475" s="117"/>
      <c r="D475" s="117"/>
      <c r="E475" s="117"/>
      <c r="F475" s="117"/>
      <c r="G475" s="117"/>
      <c r="H475" s="117"/>
      <c r="I475" s="109"/>
      <c r="J475" s="109"/>
      <c r="K475" s="117"/>
    </row>
    <row r="476" spans="2:11">
      <c r="B476" s="108"/>
      <c r="C476" s="117"/>
      <c r="D476" s="117"/>
      <c r="E476" s="117"/>
      <c r="F476" s="117"/>
      <c r="G476" s="117"/>
      <c r="H476" s="117"/>
      <c r="I476" s="109"/>
      <c r="J476" s="109"/>
      <c r="K476" s="117"/>
    </row>
    <row r="477" spans="2:11">
      <c r="B477" s="108"/>
      <c r="C477" s="117"/>
      <c r="D477" s="117"/>
      <c r="E477" s="117"/>
      <c r="F477" s="117"/>
      <c r="G477" s="117"/>
      <c r="H477" s="117"/>
      <c r="I477" s="109"/>
      <c r="J477" s="109"/>
      <c r="K477" s="117"/>
    </row>
    <row r="478" spans="2:11">
      <c r="B478" s="108"/>
      <c r="C478" s="117"/>
      <c r="D478" s="117"/>
      <c r="E478" s="117"/>
      <c r="F478" s="117"/>
      <c r="G478" s="117"/>
      <c r="H478" s="117"/>
      <c r="I478" s="109"/>
      <c r="J478" s="109"/>
      <c r="K478" s="117"/>
    </row>
    <row r="479" spans="2:11">
      <c r="B479" s="108"/>
      <c r="C479" s="117"/>
      <c r="D479" s="117"/>
      <c r="E479" s="117"/>
      <c r="F479" s="117"/>
      <c r="G479" s="117"/>
      <c r="H479" s="117"/>
      <c r="I479" s="109"/>
      <c r="J479" s="109"/>
      <c r="K479" s="117"/>
    </row>
    <row r="480" spans="2:11">
      <c r="B480" s="108"/>
      <c r="C480" s="117"/>
      <c r="D480" s="117"/>
      <c r="E480" s="117"/>
      <c r="F480" s="117"/>
      <c r="G480" s="117"/>
      <c r="H480" s="117"/>
      <c r="I480" s="109"/>
      <c r="J480" s="109"/>
      <c r="K480" s="117"/>
    </row>
    <row r="481" spans="2:11">
      <c r="B481" s="108"/>
      <c r="C481" s="117"/>
      <c r="D481" s="117"/>
      <c r="E481" s="117"/>
      <c r="F481" s="117"/>
      <c r="G481" s="117"/>
      <c r="H481" s="117"/>
      <c r="I481" s="109"/>
      <c r="J481" s="109"/>
      <c r="K481" s="117"/>
    </row>
    <row r="482" spans="2:11">
      <c r="B482" s="108"/>
      <c r="C482" s="117"/>
      <c r="D482" s="117"/>
      <c r="E482" s="117"/>
      <c r="F482" s="117"/>
      <c r="G482" s="117"/>
      <c r="H482" s="117"/>
      <c r="I482" s="109"/>
      <c r="J482" s="109"/>
      <c r="K482" s="117"/>
    </row>
    <row r="483" spans="2:11">
      <c r="B483" s="108"/>
      <c r="C483" s="117"/>
      <c r="D483" s="117"/>
      <c r="E483" s="117"/>
      <c r="F483" s="117"/>
      <c r="G483" s="117"/>
      <c r="H483" s="117"/>
      <c r="I483" s="109"/>
      <c r="J483" s="109"/>
      <c r="K483" s="117"/>
    </row>
    <row r="484" spans="2:11">
      <c r="B484" s="108"/>
      <c r="C484" s="117"/>
      <c r="D484" s="117"/>
      <c r="E484" s="117"/>
      <c r="F484" s="117"/>
      <c r="G484" s="117"/>
      <c r="H484" s="117"/>
      <c r="I484" s="109"/>
      <c r="J484" s="109"/>
      <c r="K484" s="117"/>
    </row>
    <row r="485" spans="2:11">
      <c r="B485" s="108"/>
      <c r="C485" s="117"/>
      <c r="D485" s="117"/>
      <c r="E485" s="117"/>
      <c r="F485" s="117"/>
      <c r="G485" s="117"/>
      <c r="H485" s="117"/>
      <c r="I485" s="109"/>
      <c r="J485" s="109"/>
      <c r="K485" s="117"/>
    </row>
    <row r="486" spans="2:11">
      <c r="B486" s="108"/>
      <c r="C486" s="117"/>
      <c r="D486" s="117"/>
      <c r="E486" s="117"/>
      <c r="F486" s="117"/>
      <c r="G486" s="117"/>
      <c r="H486" s="117"/>
      <c r="I486" s="109"/>
      <c r="J486" s="109"/>
      <c r="K486" s="117"/>
    </row>
    <row r="487" spans="2:11">
      <c r="B487" s="108"/>
      <c r="C487" s="117"/>
      <c r="D487" s="117"/>
      <c r="E487" s="117"/>
      <c r="F487" s="117"/>
      <c r="G487" s="117"/>
      <c r="H487" s="117"/>
      <c r="I487" s="109"/>
      <c r="J487" s="109"/>
      <c r="K487" s="117"/>
    </row>
    <row r="488" spans="2:11">
      <c r="B488" s="108"/>
      <c r="C488" s="117"/>
      <c r="D488" s="117"/>
      <c r="E488" s="117"/>
      <c r="F488" s="117"/>
      <c r="G488" s="117"/>
      <c r="H488" s="117"/>
      <c r="I488" s="109"/>
      <c r="J488" s="109"/>
      <c r="K488" s="117"/>
    </row>
    <row r="489" spans="2:11">
      <c r="B489" s="108"/>
      <c r="C489" s="117"/>
      <c r="D489" s="117"/>
      <c r="E489" s="117"/>
      <c r="F489" s="117"/>
      <c r="G489" s="117"/>
      <c r="H489" s="117"/>
      <c r="I489" s="109"/>
      <c r="J489" s="109"/>
      <c r="K489" s="117"/>
    </row>
    <row r="490" spans="2:11">
      <c r="B490" s="108"/>
      <c r="C490" s="117"/>
      <c r="D490" s="117"/>
      <c r="E490" s="117"/>
      <c r="F490" s="117"/>
      <c r="G490" s="117"/>
      <c r="H490" s="117"/>
      <c r="I490" s="109"/>
      <c r="J490" s="109"/>
      <c r="K490" s="117"/>
    </row>
    <row r="491" spans="2:11">
      <c r="B491" s="108"/>
      <c r="C491" s="117"/>
      <c r="D491" s="117"/>
      <c r="E491" s="117"/>
      <c r="F491" s="117"/>
      <c r="G491" s="117"/>
      <c r="H491" s="117"/>
      <c r="I491" s="109"/>
      <c r="J491" s="109"/>
      <c r="K491" s="117"/>
    </row>
    <row r="492" spans="2:11">
      <c r="B492" s="108"/>
      <c r="C492" s="117"/>
      <c r="D492" s="117"/>
      <c r="E492" s="117"/>
      <c r="F492" s="117"/>
      <c r="G492" s="117"/>
      <c r="H492" s="117"/>
      <c r="I492" s="109"/>
      <c r="J492" s="109"/>
      <c r="K492" s="117"/>
    </row>
    <row r="493" spans="2:11">
      <c r="B493" s="108"/>
      <c r="C493" s="117"/>
      <c r="D493" s="117"/>
      <c r="E493" s="117"/>
      <c r="F493" s="117"/>
      <c r="G493" s="117"/>
      <c r="H493" s="117"/>
      <c r="I493" s="109"/>
      <c r="J493" s="109"/>
      <c r="K493" s="117"/>
    </row>
    <row r="494" spans="2:11">
      <c r="B494" s="108"/>
      <c r="C494" s="117"/>
      <c r="D494" s="117"/>
      <c r="E494" s="117"/>
      <c r="F494" s="117"/>
      <c r="G494" s="117"/>
      <c r="H494" s="117"/>
      <c r="I494" s="109"/>
      <c r="J494" s="109"/>
      <c r="K494" s="117"/>
    </row>
    <row r="495" spans="2:11">
      <c r="B495" s="108"/>
      <c r="C495" s="117"/>
      <c r="D495" s="117"/>
      <c r="E495" s="117"/>
      <c r="F495" s="117"/>
      <c r="G495" s="117"/>
      <c r="H495" s="117"/>
      <c r="I495" s="109"/>
      <c r="J495" s="109"/>
      <c r="K495" s="117"/>
    </row>
    <row r="496" spans="2:11">
      <c r="B496" s="108"/>
      <c r="C496" s="117"/>
      <c r="D496" s="117"/>
      <c r="E496" s="117"/>
      <c r="F496" s="117"/>
      <c r="G496" s="117"/>
      <c r="H496" s="117"/>
      <c r="I496" s="109"/>
      <c r="J496" s="109"/>
      <c r="K496" s="117"/>
    </row>
    <row r="497" spans="2:11">
      <c r="B497" s="108"/>
      <c r="C497" s="117"/>
      <c r="D497" s="117"/>
      <c r="E497" s="117"/>
      <c r="F497" s="117"/>
      <c r="G497" s="117"/>
      <c r="H497" s="117"/>
      <c r="I497" s="109"/>
      <c r="J497" s="109"/>
      <c r="K497" s="117"/>
    </row>
    <row r="498" spans="2:11">
      <c r="B498" s="108"/>
      <c r="C498" s="117"/>
      <c r="D498" s="117"/>
      <c r="E498" s="117"/>
      <c r="F498" s="117"/>
      <c r="G498" s="117"/>
      <c r="H498" s="117"/>
      <c r="I498" s="109"/>
      <c r="J498" s="109"/>
      <c r="K498" s="117"/>
    </row>
    <row r="499" spans="2:11">
      <c r="B499" s="108"/>
      <c r="C499" s="117"/>
      <c r="D499" s="117"/>
      <c r="E499" s="117"/>
      <c r="F499" s="117"/>
      <c r="G499" s="117"/>
      <c r="H499" s="117"/>
      <c r="I499" s="109"/>
      <c r="J499" s="109"/>
      <c r="K499" s="117"/>
    </row>
    <row r="500" spans="2:11">
      <c r="B500" s="108"/>
      <c r="C500" s="117"/>
      <c r="D500" s="117"/>
      <c r="E500" s="117"/>
      <c r="F500" s="117"/>
      <c r="G500" s="117"/>
      <c r="H500" s="117"/>
      <c r="I500" s="109"/>
      <c r="J500" s="109"/>
      <c r="K500" s="117"/>
    </row>
    <row r="501" spans="2:11">
      <c r="B501" s="108"/>
      <c r="C501" s="117"/>
      <c r="D501" s="117"/>
      <c r="E501" s="117"/>
      <c r="F501" s="117"/>
      <c r="G501" s="117"/>
      <c r="H501" s="117"/>
      <c r="I501" s="109"/>
      <c r="J501" s="109"/>
      <c r="K501" s="117"/>
    </row>
    <row r="502" spans="2:11">
      <c r="B502" s="108"/>
      <c r="C502" s="117"/>
      <c r="D502" s="117"/>
      <c r="E502" s="117"/>
      <c r="F502" s="117"/>
      <c r="G502" s="117"/>
      <c r="H502" s="117"/>
      <c r="I502" s="109"/>
      <c r="J502" s="109"/>
      <c r="K502" s="117"/>
    </row>
    <row r="503" spans="2:11">
      <c r="B503" s="108"/>
      <c r="C503" s="117"/>
      <c r="D503" s="117"/>
      <c r="E503" s="117"/>
      <c r="F503" s="117"/>
      <c r="G503" s="117"/>
      <c r="H503" s="117"/>
      <c r="I503" s="109"/>
      <c r="J503" s="109"/>
      <c r="K503" s="117"/>
    </row>
    <row r="504" spans="2:11">
      <c r="B504" s="108"/>
      <c r="C504" s="117"/>
      <c r="D504" s="117"/>
      <c r="E504" s="117"/>
      <c r="F504" s="117"/>
      <c r="G504" s="117"/>
      <c r="H504" s="117"/>
      <c r="I504" s="109"/>
      <c r="J504" s="109"/>
      <c r="K504" s="117"/>
    </row>
    <row r="505" spans="2:11">
      <c r="B505" s="108"/>
      <c r="C505" s="117"/>
      <c r="D505" s="117"/>
      <c r="E505" s="117"/>
      <c r="F505" s="117"/>
      <c r="G505" s="117"/>
      <c r="H505" s="117"/>
      <c r="I505" s="109"/>
      <c r="J505" s="109"/>
      <c r="K505" s="117"/>
    </row>
    <row r="506" spans="2:11">
      <c r="B506" s="108"/>
      <c r="C506" s="117"/>
      <c r="D506" s="117"/>
      <c r="E506" s="117"/>
      <c r="F506" s="117"/>
      <c r="G506" s="117"/>
      <c r="H506" s="117"/>
      <c r="I506" s="109"/>
      <c r="J506" s="109"/>
      <c r="K506" s="117"/>
    </row>
    <row r="507" spans="2:11">
      <c r="B507" s="108"/>
      <c r="C507" s="117"/>
      <c r="D507" s="117"/>
      <c r="E507" s="117"/>
      <c r="F507" s="117"/>
      <c r="G507" s="117"/>
      <c r="H507" s="117"/>
      <c r="I507" s="109"/>
      <c r="J507" s="109"/>
      <c r="K507" s="117"/>
    </row>
    <row r="508" spans="2:11">
      <c r="B508" s="108"/>
      <c r="C508" s="117"/>
      <c r="D508" s="117"/>
      <c r="E508" s="117"/>
      <c r="F508" s="117"/>
      <c r="G508" s="117"/>
      <c r="H508" s="117"/>
      <c r="I508" s="109"/>
      <c r="J508" s="109"/>
      <c r="K508" s="117"/>
    </row>
    <row r="509" spans="2:11">
      <c r="B509" s="108"/>
      <c r="C509" s="117"/>
      <c r="D509" s="117"/>
      <c r="E509" s="117"/>
      <c r="F509" s="117"/>
      <c r="G509" s="117"/>
      <c r="H509" s="117"/>
      <c r="I509" s="109"/>
      <c r="J509" s="109"/>
      <c r="K509" s="117"/>
    </row>
    <row r="510" spans="2:11">
      <c r="B510" s="108"/>
      <c r="C510" s="117"/>
      <c r="D510" s="117"/>
      <c r="E510" s="117"/>
      <c r="F510" s="117"/>
      <c r="G510" s="117"/>
      <c r="H510" s="117"/>
      <c r="I510" s="109"/>
      <c r="J510" s="109"/>
      <c r="K510" s="117"/>
    </row>
    <row r="511" spans="2:11">
      <c r="B511" s="108"/>
      <c r="C511" s="117"/>
      <c r="D511" s="117"/>
      <c r="E511" s="117"/>
      <c r="F511" s="117"/>
      <c r="G511" s="117"/>
      <c r="H511" s="117"/>
      <c r="I511" s="109"/>
      <c r="J511" s="109"/>
      <c r="K511" s="117"/>
    </row>
    <row r="512" spans="2:11">
      <c r="B512" s="108"/>
      <c r="C512" s="117"/>
      <c r="D512" s="117"/>
      <c r="E512" s="117"/>
      <c r="F512" s="117"/>
      <c r="G512" s="117"/>
      <c r="H512" s="117"/>
      <c r="I512" s="109"/>
      <c r="J512" s="109"/>
      <c r="K512" s="117"/>
    </row>
    <row r="513" spans="2:11">
      <c r="B513" s="108"/>
      <c r="C513" s="117"/>
      <c r="D513" s="117"/>
      <c r="E513" s="117"/>
      <c r="F513" s="117"/>
      <c r="G513" s="117"/>
      <c r="H513" s="117"/>
      <c r="I513" s="109"/>
      <c r="J513" s="109"/>
      <c r="K513" s="117"/>
    </row>
    <row r="514" spans="2:11">
      <c r="B514" s="108"/>
      <c r="C514" s="117"/>
      <c r="D514" s="117"/>
      <c r="E514" s="117"/>
      <c r="F514" s="117"/>
      <c r="G514" s="117"/>
      <c r="H514" s="117"/>
      <c r="I514" s="109"/>
      <c r="J514" s="109"/>
      <c r="K514" s="117"/>
    </row>
    <row r="515" spans="2:11">
      <c r="B515" s="108"/>
      <c r="C515" s="117"/>
      <c r="D515" s="117"/>
      <c r="E515" s="117"/>
      <c r="F515" s="117"/>
      <c r="G515" s="117"/>
      <c r="H515" s="117"/>
      <c r="I515" s="109"/>
      <c r="J515" s="109"/>
      <c r="K515" s="117"/>
    </row>
    <row r="516" spans="2:11">
      <c r="B516" s="108"/>
      <c r="C516" s="117"/>
      <c r="D516" s="117"/>
      <c r="E516" s="117"/>
      <c r="F516" s="117"/>
      <c r="G516" s="117"/>
      <c r="H516" s="117"/>
      <c r="I516" s="109"/>
      <c r="J516" s="109"/>
      <c r="K516" s="117"/>
    </row>
    <row r="517" spans="2:11">
      <c r="B517" s="108"/>
      <c r="C517" s="117"/>
      <c r="D517" s="117"/>
      <c r="E517" s="117"/>
      <c r="F517" s="117"/>
      <c r="G517" s="117"/>
      <c r="H517" s="117"/>
      <c r="I517" s="109"/>
      <c r="J517" s="109"/>
      <c r="K517" s="117"/>
    </row>
    <row r="518" spans="2:11">
      <c r="B518" s="108"/>
      <c r="C518" s="117"/>
      <c r="D518" s="117"/>
      <c r="E518" s="117"/>
      <c r="F518" s="117"/>
      <c r="G518" s="117"/>
      <c r="H518" s="117"/>
      <c r="I518" s="109"/>
      <c r="J518" s="109"/>
      <c r="K518" s="117"/>
    </row>
    <row r="519" spans="2:11">
      <c r="B519" s="108"/>
      <c r="C519" s="117"/>
      <c r="D519" s="117"/>
      <c r="E519" s="117"/>
      <c r="F519" s="117"/>
      <c r="G519" s="117"/>
      <c r="H519" s="117"/>
      <c r="I519" s="109"/>
      <c r="J519" s="109"/>
      <c r="K519" s="117"/>
    </row>
    <row r="520" spans="2:11">
      <c r="B520" s="108"/>
      <c r="C520" s="117"/>
      <c r="D520" s="117"/>
      <c r="E520" s="117"/>
      <c r="F520" s="117"/>
      <c r="G520" s="117"/>
      <c r="H520" s="117"/>
      <c r="I520" s="109"/>
      <c r="J520" s="109"/>
      <c r="K520" s="117"/>
    </row>
    <row r="521" spans="2:11">
      <c r="B521" s="108"/>
      <c r="C521" s="117"/>
      <c r="D521" s="117"/>
      <c r="E521" s="117"/>
      <c r="F521" s="117"/>
      <c r="G521" s="117"/>
      <c r="H521" s="117"/>
      <c r="I521" s="109"/>
      <c r="J521" s="109"/>
      <c r="K521" s="117"/>
    </row>
    <row r="522" spans="2:11">
      <c r="B522" s="108"/>
      <c r="C522" s="117"/>
      <c r="D522" s="117"/>
      <c r="E522" s="117"/>
      <c r="F522" s="117"/>
      <c r="G522" s="117"/>
      <c r="H522" s="117"/>
      <c r="I522" s="109"/>
      <c r="J522" s="109"/>
      <c r="K522" s="117"/>
    </row>
    <row r="523" spans="2:11">
      <c r="B523" s="108"/>
      <c r="C523" s="117"/>
      <c r="D523" s="117"/>
      <c r="E523" s="117"/>
      <c r="F523" s="117"/>
      <c r="G523" s="117"/>
      <c r="H523" s="117"/>
      <c r="I523" s="109"/>
      <c r="J523" s="109"/>
      <c r="K523" s="117"/>
    </row>
    <row r="524" spans="2:11">
      <c r="B524" s="108"/>
      <c r="C524" s="117"/>
      <c r="D524" s="117"/>
      <c r="E524" s="117"/>
      <c r="F524" s="117"/>
      <c r="G524" s="117"/>
      <c r="H524" s="117"/>
      <c r="I524" s="109"/>
      <c r="J524" s="109"/>
      <c r="K524" s="117"/>
    </row>
    <row r="525" spans="2:11">
      <c r="B525" s="108"/>
      <c r="C525" s="117"/>
      <c r="D525" s="117"/>
      <c r="E525" s="117"/>
      <c r="F525" s="117"/>
      <c r="G525" s="117"/>
      <c r="H525" s="117"/>
      <c r="I525" s="109"/>
      <c r="J525" s="109"/>
      <c r="K525" s="117"/>
    </row>
    <row r="526" spans="2:11">
      <c r="B526" s="108"/>
      <c r="C526" s="117"/>
      <c r="D526" s="117"/>
      <c r="E526" s="117"/>
      <c r="F526" s="117"/>
      <c r="G526" s="117"/>
      <c r="H526" s="117"/>
      <c r="I526" s="109"/>
      <c r="J526" s="109"/>
      <c r="K526" s="117"/>
    </row>
    <row r="527" spans="2:11">
      <c r="B527" s="108"/>
      <c r="C527" s="117"/>
      <c r="D527" s="117"/>
      <c r="E527" s="117"/>
      <c r="F527" s="117"/>
      <c r="G527" s="117"/>
      <c r="H527" s="117"/>
      <c r="I527" s="109"/>
      <c r="J527" s="109"/>
      <c r="K527" s="117"/>
    </row>
    <row r="528" spans="2:11">
      <c r="B528" s="108"/>
      <c r="C528" s="117"/>
      <c r="D528" s="117"/>
      <c r="E528" s="117"/>
      <c r="F528" s="117"/>
      <c r="G528" s="117"/>
      <c r="H528" s="117"/>
      <c r="I528" s="109"/>
      <c r="J528" s="109"/>
      <c r="K528" s="117"/>
    </row>
    <row r="529" spans="2:11">
      <c r="B529" s="108"/>
      <c r="C529" s="117"/>
      <c r="D529" s="117"/>
      <c r="E529" s="117"/>
      <c r="F529" s="117"/>
      <c r="G529" s="117"/>
      <c r="H529" s="117"/>
      <c r="I529" s="109"/>
      <c r="J529" s="109"/>
      <c r="K529" s="117"/>
    </row>
    <row r="530" spans="2:11">
      <c r="B530" s="108"/>
      <c r="C530" s="117"/>
      <c r="D530" s="117"/>
      <c r="E530" s="117"/>
      <c r="F530" s="117"/>
      <c r="G530" s="117"/>
      <c r="H530" s="117"/>
      <c r="I530" s="109"/>
      <c r="J530" s="109"/>
      <c r="K530" s="117"/>
    </row>
    <row r="531" spans="2:11">
      <c r="B531" s="108"/>
      <c r="C531" s="117"/>
      <c r="D531" s="117"/>
      <c r="E531" s="117"/>
      <c r="F531" s="117"/>
      <c r="G531" s="117"/>
      <c r="H531" s="117"/>
      <c r="I531" s="109"/>
      <c r="J531" s="109"/>
      <c r="K531" s="117"/>
    </row>
    <row r="532" spans="2:11">
      <c r="B532" s="108"/>
      <c r="C532" s="117"/>
      <c r="D532" s="117"/>
      <c r="E532" s="117"/>
      <c r="F532" s="117"/>
      <c r="G532" s="117"/>
      <c r="H532" s="117"/>
      <c r="I532" s="109"/>
      <c r="J532" s="109"/>
      <c r="K532" s="117"/>
    </row>
    <row r="533" spans="2:11">
      <c r="B533" s="108"/>
      <c r="C533" s="117"/>
      <c r="D533" s="117"/>
      <c r="E533" s="117"/>
      <c r="F533" s="117"/>
      <c r="G533" s="117"/>
      <c r="H533" s="117"/>
      <c r="I533" s="109"/>
      <c r="J533" s="109"/>
      <c r="K533" s="117"/>
    </row>
    <row r="534" spans="2:11">
      <c r="B534" s="108"/>
      <c r="C534" s="117"/>
      <c r="D534" s="117"/>
      <c r="E534" s="117"/>
      <c r="F534" s="117"/>
      <c r="G534" s="117"/>
      <c r="H534" s="117"/>
      <c r="I534" s="109"/>
      <c r="J534" s="109"/>
      <c r="K534" s="117"/>
    </row>
    <row r="535" spans="2:11">
      <c r="B535" s="108"/>
      <c r="C535" s="117"/>
      <c r="D535" s="117"/>
      <c r="E535" s="117"/>
      <c r="F535" s="117"/>
      <c r="G535" s="117"/>
      <c r="H535" s="117"/>
      <c r="I535" s="109"/>
      <c r="J535" s="109"/>
      <c r="K535" s="117"/>
    </row>
    <row r="536" spans="2:11">
      <c r="B536" s="108"/>
      <c r="C536" s="117"/>
      <c r="D536" s="117"/>
      <c r="E536" s="117"/>
      <c r="F536" s="117"/>
      <c r="G536" s="117"/>
      <c r="H536" s="117"/>
      <c r="I536" s="109"/>
      <c r="J536" s="109"/>
      <c r="K536" s="117"/>
    </row>
    <row r="537" spans="2:11">
      <c r="B537" s="108"/>
      <c r="C537" s="117"/>
      <c r="D537" s="117"/>
      <c r="E537" s="117"/>
      <c r="F537" s="117"/>
      <c r="G537" s="117"/>
      <c r="H537" s="117"/>
      <c r="I537" s="109"/>
      <c r="J537" s="109"/>
      <c r="K537" s="117"/>
    </row>
    <row r="538" spans="2:11">
      <c r="B538" s="108"/>
      <c r="C538" s="117"/>
      <c r="D538" s="117"/>
      <c r="E538" s="117"/>
      <c r="F538" s="117"/>
      <c r="G538" s="117"/>
      <c r="H538" s="117"/>
      <c r="I538" s="109"/>
      <c r="J538" s="109"/>
      <c r="K538" s="117"/>
    </row>
    <row r="539" spans="2:11">
      <c r="B539" s="108"/>
      <c r="C539" s="117"/>
      <c r="D539" s="117"/>
      <c r="E539" s="117"/>
      <c r="F539" s="117"/>
      <c r="G539" s="117"/>
      <c r="H539" s="117"/>
      <c r="I539" s="109"/>
      <c r="J539" s="109"/>
      <c r="K539" s="117"/>
    </row>
    <row r="540" spans="2:11">
      <c r="B540" s="108"/>
      <c r="C540" s="117"/>
      <c r="D540" s="117"/>
      <c r="E540" s="117"/>
      <c r="F540" s="117"/>
      <c r="G540" s="117"/>
      <c r="H540" s="117"/>
      <c r="I540" s="109"/>
      <c r="J540" s="109"/>
      <c r="K540" s="117"/>
    </row>
    <row r="541" spans="2:11">
      <c r="B541" s="108"/>
      <c r="C541" s="117"/>
      <c r="D541" s="117"/>
      <c r="E541" s="117"/>
      <c r="F541" s="117"/>
      <c r="G541" s="117"/>
      <c r="H541" s="117"/>
      <c r="I541" s="109"/>
      <c r="J541" s="109"/>
      <c r="K541" s="117"/>
    </row>
    <row r="542" spans="2:11">
      <c r="B542" s="108"/>
      <c r="C542" s="117"/>
      <c r="D542" s="117"/>
      <c r="E542" s="117"/>
      <c r="F542" s="117"/>
      <c r="G542" s="117"/>
      <c r="H542" s="117"/>
      <c r="I542" s="109"/>
      <c r="J542" s="109"/>
      <c r="K542" s="117"/>
    </row>
    <row r="543" spans="2:11">
      <c r="B543" s="108"/>
      <c r="C543" s="117"/>
      <c r="D543" s="117"/>
      <c r="E543" s="117"/>
      <c r="F543" s="117"/>
      <c r="G543" s="117"/>
      <c r="H543" s="117"/>
      <c r="I543" s="109"/>
      <c r="J543" s="109"/>
      <c r="K543" s="117"/>
    </row>
    <row r="544" spans="2:11">
      <c r="B544" s="108"/>
      <c r="C544" s="117"/>
      <c r="D544" s="117"/>
      <c r="E544" s="117"/>
      <c r="F544" s="117"/>
      <c r="G544" s="117"/>
      <c r="H544" s="117"/>
      <c r="I544" s="109"/>
      <c r="J544" s="109"/>
      <c r="K544" s="117"/>
    </row>
    <row r="545" spans="2:11">
      <c r="B545" s="108"/>
      <c r="C545" s="117"/>
      <c r="D545" s="117"/>
      <c r="E545" s="117"/>
      <c r="F545" s="117"/>
      <c r="G545" s="117"/>
      <c r="H545" s="117"/>
      <c r="I545" s="109"/>
      <c r="J545" s="109"/>
      <c r="K545" s="117"/>
    </row>
    <row r="546" spans="2:11">
      <c r="B546" s="108"/>
      <c r="C546" s="117"/>
      <c r="D546" s="117"/>
      <c r="E546" s="117"/>
      <c r="F546" s="117"/>
      <c r="G546" s="117"/>
      <c r="H546" s="117"/>
      <c r="I546" s="109"/>
      <c r="J546" s="109"/>
      <c r="K546" s="117"/>
    </row>
    <row r="547" spans="2:11">
      <c r="B547" s="108"/>
      <c r="C547" s="117"/>
      <c r="D547" s="117"/>
      <c r="E547" s="117"/>
      <c r="F547" s="117"/>
      <c r="G547" s="117"/>
      <c r="H547" s="117"/>
      <c r="I547" s="109"/>
      <c r="J547" s="109"/>
      <c r="K547" s="117"/>
    </row>
    <row r="548" spans="2:11">
      <c r="B548" s="108"/>
      <c r="C548" s="117"/>
      <c r="D548" s="117"/>
      <c r="E548" s="117"/>
      <c r="F548" s="117"/>
      <c r="G548" s="117"/>
      <c r="H548" s="117"/>
      <c r="I548" s="109"/>
      <c r="J548" s="109"/>
      <c r="K548" s="117"/>
    </row>
    <row r="549" spans="2:11">
      <c r="B549" s="108"/>
      <c r="C549" s="117"/>
      <c r="D549" s="117"/>
      <c r="E549" s="117"/>
      <c r="F549" s="117"/>
      <c r="G549" s="117"/>
      <c r="H549" s="117"/>
      <c r="I549" s="109"/>
      <c r="J549" s="109"/>
      <c r="K549" s="117"/>
    </row>
    <row r="550" spans="2:11">
      <c r="B550" s="108"/>
      <c r="C550" s="117"/>
      <c r="D550" s="117"/>
      <c r="E550" s="117"/>
      <c r="F550" s="117"/>
      <c r="G550" s="117"/>
      <c r="H550" s="117"/>
      <c r="I550" s="109"/>
      <c r="J550" s="109"/>
      <c r="K550" s="117"/>
    </row>
    <row r="551" spans="2:11">
      <c r="B551" s="108"/>
      <c r="C551" s="117"/>
      <c r="D551" s="117"/>
      <c r="E551" s="117"/>
      <c r="F551" s="117"/>
      <c r="G551" s="117"/>
      <c r="H551" s="117"/>
      <c r="I551" s="109"/>
      <c r="J551" s="109"/>
      <c r="K551" s="117"/>
    </row>
    <row r="552" spans="2:11">
      <c r="B552" s="108"/>
      <c r="C552" s="117"/>
      <c r="D552" s="117"/>
      <c r="E552" s="117"/>
      <c r="F552" s="117"/>
      <c r="G552" s="117"/>
      <c r="H552" s="117"/>
      <c r="I552" s="109"/>
      <c r="J552" s="109"/>
      <c r="K552" s="117"/>
    </row>
    <row r="553" spans="2:11">
      <c r="B553" s="108"/>
      <c r="C553" s="117"/>
      <c r="D553" s="117"/>
      <c r="E553" s="117"/>
      <c r="F553" s="117"/>
      <c r="G553" s="117"/>
      <c r="H553" s="117"/>
      <c r="I553" s="109"/>
      <c r="J553" s="109"/>
      <c r="K553" s="117"/>
    </row>
    <row r="554" spans="2:11">
      <c r="B554" s="108"/>
      <c r="C554" s="117"/>
      <c r="D554" s="117"/>
      <c r="E554" s="117"/>
      <c r="F554" s="117"/>
      <c r="G554" s="117"/>
      <c r="H554" s="117"/>
      <c r="I554" s="109"/>
      <c r="J554" s="109"/>
      <c r="K554" s="117"/>
    </row>
    <row r="555" spans="2:11">
      <c r="B555" s="108"/>
      <c r="C555" s="117"/>
      <c r="D555" s="117"/>
      <c r="E555" s="117"/>
      <c r="F555" s="117"/>
      <c r="G555" s="117"/>
      <c r="H555" s="117"/>
      <c r="I555" s="109"/>
      <c r="J555" s="109"/>
      <c r="K555" s="117"/>
    </row>
    <row r="556" spans="2:11">
      <c r="B556" s="108"/>
      <c r="C556" s="117"/>
      <c r="D556" s="117"/>
      <c r="E556" s="117"/>
      <c r="F556" s="117"/>
      <c r="G556" s="117"/>
      <c r="H556" s="117"/>
      <c r="I556" s="109"/>
      <c r="J556" s="109"/>
      <c r="K556" s="117"/>
    </row>
    <row r="557" spans="2:11">
      <c r="B557" s="108"/>
      <c r="C557" s="117"/>
      <c r="D557" s="117"/>
      <c r="E557" s="117"/>
      <c r="F557" s="117"/>
      <c r="G557" s="117"/>
      <c r="H557" s="117"/>
      <c r="I557" s="109"/>
      <c r="J557" s="109"/>
      <c r="K557" s="117"/>
    </row>
    <row r="558" spans="2:11">
      <c r="B558" s="108"/>
      <c r="C558" s="117"/>
      <c r="D558" s="117"/>
      <c r="E558" s="117"/>
      <c r="F558" s="117"/>
      <c r="G558" s="117"/>
      <c r="H558" s="117"/>
      <c r="I558" s="109"/>
      <c r="J558" s="109"/>
      <c r="K558" s="117"/>
    </row>
    <row r="559" spans="2:11">
      <c r="B559" s="108"/>
      <c r="C559" s="117"/>
      <c r="D559" s="117"/>
      <c r="E559" s="117"/>
      <c r="F559" s="117"/>
      <c r="G559" s="117"/>
      <c r="H559" s="117"/>
      <c r="I559" s="109"/>
      <c r="J559" s="109"/>
      <c r="K559" s="117"/>
    </row>
    <row r="560" spans="2:11">
      <c r="B560" s="108"/>
      <c r="C560" s="117"/>
      <c r="D560" s="117"/>
      <c r="E560" s="117"/>
      <c r="F560" s="117"/>
      <c r="G560" s="117"/>
      <c r="H560" s="117"/>
      <c r="I560" s="109"/>
      <c r="J560" s="109"/>
      <c r="K560" s="117"/>
    </row>
    <row r="561" spans="2:11">
      <c r="B561" s="108"/>
      <c r="C561" s="117"/>
      <c r="D561" s="117"/>
      <c r="E561" s="117"/>
      <c r="F561" s="117"/>
      <c r="G561" s="117"/>
      <c r="H561" s="117"/>
      <c r="I561" s="109"/>
      <c r="J561" s="109"/>
      <c r="K561" s="117"/>
    </row>
    <row r="562" spans="2:11">
      <c r="B562" s="108"/>
      <c r="C562" s="117"/>
      <c r="D562" s="117"/>
      <c r="E562" s="117"/>
      <c r="F562" s="117"/>
      <c r="G562" s="117"/>
      <c r="H562" s="117"/>
      <c r="I562" s="109"/>
      <c r="J562" s="109"/>
      <c r="K562" s="117"/>
    </row>
    <row r="563" spans="2:11">
      <c r="B563" s="108"/>
      <c r="C563" s="117"/>
      <c r="D563" s="117"/>
      <c r="E563" s="117"/>
      <c r="F563" s="117"/>
      <c r="G563" s="117"/>
      <c r="H563" s="117"/>
      <c r="I563" s="109"/>
      <c r="J563" s="109"/>
      <c r="K563" s="117"/>
    </row>
    <row r="564" spans="2:11">
      <c r="B564" s="108"/>
      <c r="C564" s="117"/>
      <c r="D564" s="117"/>
      <c r="E564" s="117"/>
      <c r="F564" s="117"/>
      <c r="G564" s="117"/>
      <c r="H564" s="117"/>
      <c r="I564" s="109"/>
      <c r="J564" s="109"/>
      <c r="K564" s="117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139</v>
      </c>
      <c r="C1" s="67" t="s" vm="1">
        <v>220</v>
      </c>
    </row>
    <row r="2" spans="2:35">
      <c r="B2" s="46" t="s">
        <v>138</v>
      </c>
      <c r="C2" s="67" t="s">
        <v>221</v>
      </c>
    </row>
    <row r="3" spans="2:35">
      <c r="B3" s="46" t="s">
        <v>140</v>
      </c>
      <c r="C3" s="67" t="s">
        <v>222</v>
      </c>
      <c r="E3" s="2"/>
    </row>
    <row r="4" spans="2:35">
      <c r="B4" s="46" t="s">
        <v>141</v>
      </c>
      <c r="C4" s="67">
        <v>2208</v>
      </c>
    </row>
    <row r="6" spans="2:35" ht="26.25" customHeight="1">
      <c r="B6" s="122" t="s">
        <v>167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35" ht="26.25" customHeight="1">
      <c r="B7" s="122" t="s">
        <v>90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2:35" s="3" customFormat="1" ht="63">
      <c r="B8" s="21" t="s">
        <v>109</v>
      </c>
      <c r="C8" s="29" t="s">
        <v>42</v>
      </c>
      <c r="D8" s="12" t="s">
        <v>48</v>
      </c>
      <c r="E8" s="29" t="s">
        <v>14</v>
      </c>
      <c r="F8" s="29" t="s">
        <v>63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59</v>
      </c>
      <c r="O8" s="29" t="s">
        <v>56</v>
      </c>
      <c r="P8" s="29" t="s">
        <v>142</v>
      </c>
      <c r="Q8" s="30" t="s">
        <v>144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204</v>
      </c>
      <c r="M9" s="31"/>
      <c r="N9" s="31" t="s">
        <v>200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35" s="4" customFormat="1" ht="18" customHeight="1">
      <c r="B11" s="113" t="s">
        <v>2090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4">
        <v>0</v>
      </c>
      <c r="O11" s="68"/>
      <c r="P11" s="68"/>
      <c r="Q11" s="68"/>
      <c r="AI11" s="1"/>
    </row>
    <row r="12" spans="2:35" ht="21.75" customHeight="1">
      <c r="B12" s="110" t="s">
        <v>212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0" t="s">
        <v>105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0" t="s">
        <v>195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0" t="s">
        <v>203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8"/>
      <c r="C111" s="10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>
      <c r="B112" s="108"/>
      <c r="C112" s="108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>
      <c r="B113" s="108"/>
      <c r="C113" s="108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>
      <c r="B114" s="108"/>
      <c r="C114" s="108"/>
      <c r="D114" s="10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>
      <c r="B115" s="108"/>
      <c r="C115" s="108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>
      <c r="B116" s="108"/>
      <c r="C116" s="108"/>
      <c r="D116" s="10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>
      <c r="B117" s="108"/>
      <c r="C117" s="108"/>
      <c r="D117" s="10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>
      <c r="B118" s="108"/>
      <c r="C118" s="108"/>
      <c r="D118" s="10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>
      <c r="B119" s="108"/>
      <c r="C119" s="108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>
      <c r="B120" s="108"/>
      <c r="C120" s="108"/>
      <c r="D120" s="10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>
      <c r="B121" s="108"/>
      <c r="C121" s="108"/>
      <c r="D121" s="10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>
      <c r="B122" s="108"/>
      <c r="C122" s="108"/>
      <c r="D122" s="10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>
      <c r="B123" s="108"/>
      <c r="C123" s="108"/>
      <c r="D123" s="10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>
      <c r="B124" s="108"/>
      <c r="C124" s="108"/>
      <c r="D124" s="10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>
      <c r="B125" s="108"/>
      <c r="C125" s="108"/>
      <c r="D125" s="10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>
      <c r="B126" s="108"/>
      <c r="C126" s="108"/>
      <c r="D126" s="10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>
      <c r="B127" s="108"/>
      <c r="C127" s="108"/>
      <c r="D127" s="10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>
      <c r="B128" s="108"/>
      <c r="C128" s="108"/>
      <c r="D128" s="10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>
      <c r="B129" s="108"/>
      <c r="C129" s="108"/>
      <c r="D129" s="10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>
      <c r="B130" s="108"/>
      <c r="C130" s="108"/>
      <c r="D130" s="10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>
      <c r="B131" s="108"/>
      <c r="C131" s="108"/>
      <c r="D131" s="10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>
      <c r="B132" s="108"/>
      <c r="C132" s="108"/>
      <c r="D132" s="10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>
      <c r="B133" s="108"/>
      <c r="C133" s="108"/>
      <c r="D133" s="10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>
      <c r="B134" s="108"/>
      <c r="C134" s="108"/>
      <c r="D134" s="10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>
      <c r="B135" s="108"/>
      <c r="C135" s="108"/>
      <c r="D135" s="10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>
      <c r="B136" s="108"/>
      <c r="C136" s="108"/>
      <c r="D136" s="10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>
      <c r="B137" s="108"/>
      <c r="C137" s="108"/>
      <c r="D137" s="10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>
      <c r="B138" s="108"/>
      <c r="C138" s="108"/>
      <c r="D138" s="10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>
      <c r="B139" s="108"/>
      <c r="C139" s="108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>
      <c r="B140" s="108"/>
      <c r="C140" s="108"/>
      <c r="D140" s="10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>
      <c r="B141" s="108"/>
      <c r="C141" s="108"/>
      <c r="D141" s="10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>
      <c r="B142" s="108"/>
      <c r="C142" s="108"/>
      <c r="D142" s="10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>
      <c r="B143" s="108"/>
      <c r="C143" s="108"/>
      <c r="D143" s="10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>
      <c r="B144" s="108"/>
      <c r="C144" s="108"/>
      <c r="D144" s="10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>
      <c r="B145" s="108"/>
      <c r="C145" s="108"/>
      <c r="D145" s="10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>
      <c r="B146" s="108"/>
      <c r="C146" s="108"/>
      <c r="D146" s="10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>
      <c r="B147" s="108"/>
      <c r="C147" s="108"/>
      <c r="D147" s="10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>
      <c r="B148" s="108"/>
      <c r="C148" s="108"/>
      <c r="D148" s="10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>
      <c r="B149" s="108"/>
      <c r="C149" s="108"/>
      <c r="D149" s="10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>
      <c r="B150" s="108"/>
      <c r="C150" s="108"/>
      <c r="D150" s="10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>
      <c r="B151" s="108"/>
      <c r="C151" s="108"/>
      <c r="D151" s="10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>
      <c r="B152" s="108"/>
      <c r="C152" s="108"/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>
      <c r="B160" s="108"/>
      <c r="C160" s="108"/>
      <c r="D160" s="10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>
      <c r="B161" s="108"/>
      <c r="C161" s="108"/>
      <c r="D161" s="10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>
      <c r="B162" s="108"/>
      <c r="C162" s="108"/>
      <c r="D162" s="10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>
      <c r="B163" s="108"/>
      <c r="C163" s="108"/>
      <c r="D163" s="10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>
      <c r="B164" s="108"/>
      <c r="C164" s="108"/>
      <c r="D164" s="10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>
      <c r="B165" s="108"/>
      <c r="C165" s="108"/>
      <c r="D165" s="10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>
      <c r="B166" s="108"/>
      <c r="C166" s="108"/>
      <c r="D166" s="10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>
      <c r="B167" s="108"/>
      <c r="C167" s="108"/>
      <c r="D167" s="10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>
      <c r="B168" s="108"/>
      <c r="C168" s="108"/>
      <c r="D168" s="10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>
      <c r="B169" s="108"/>
      <c r="C169" s="108"/>
      <c r="D169" s="10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>
      <c r="B170" s="108"/>
      <c r="C170" s="108"/>
      <c r="D170" s="10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>
      <c r="B171" s="108"/>
      <c r="C171" s="108"/>
      <c r="D171" s="10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>
      <c r="B172" s="108"/>
      <c r="C172" s="108"/>
      <c r="D172" s="10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>
      <c r="B173" s="108"/>
      <c r="C173" s="108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>
      <c r="B174" s="108"/>
      <c r="C174" s="108"/>
      <c r="D174" s="10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>
      <c r="B175" s="108"/>
      <c r="C175" s="108"/>
      <c r="D175" s="10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>
      <c r="B176" s="108"/>
      <c r="C176" s="108"/>
      <c r="D176" s="10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71.42578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139</v>
      </c>
      <c r="C1" s="67" t="s" vm="1">
        <v>220</v>
      </c>
    </row>
    <row r="2" spans="2:16">
      <c r="B2" s="46" t="s">
        <v>138</v>
      </c>
      <c r="C2" s="67" t="s">
        <v>221</v>
      </c>
    </row>
    <row r="3" spans="2:16">
      <c r="B3" s="46" t="s">
        <v>140</v>
      </c>
      <c r="C3" s="67" t="s">
        <v>222</v>
      </c>
    </row>
    <row r="4" spans="2:16">
      <c r="B4" s="46" t="s">
        <v>141</v>
      </c>
      <c r="C4" s="67">
        <v>2208</v>
      </c>
    </row>
    <row r="6" spans="2:16" ht="26.25" customHeight="1">
      <c r="B6" s="122" t="s">
        <v>168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ht="26.25" customHeight="1">
      <c r="B7" s="122" t="s">
        <v>82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2:16" s="3" customFormat="1" ht="78.75">
      <c r="B8" s="21" t="s">
        <v>109</v>
      </c>
      <c r="C8" s="29" t="s">
        <v>42</v>
      </c>
      <c r="D8" s="29" t="s">
        <v>14</v>
      </c>
      <c r="E8" s="29" t="s">
        <v>63</v>
      </c>
      <c r="F8" s="29" t="s">
        <v>97</v>
      </c>
      <c r="G8" s="29" t="s">
        <v>17</v>
      </c>
      <c r="H8" s="29" t="s">
        <v>96</v>
      </c>
      <c r="I8" s="29" t="s">
        <v>16</v>
      </c>
      <c r="J8" s="29" t="s">
        <v>18</v>
      </c>
      <c r="K8" s="29" t="s">
        <v>197</v>
      </c>
      <c r="L8" s="29" t="s">
        <v>196</v>
      </c>
      <c r="M8" s="29" t="s">
        <v>104</v>
      </c>
      <c r="N8" s="29" t="s">
        <v>56</v>
      </c>
      <c r="O8" s="29" t="s">
        <v>142</v>
      </c>
      <c r="P8" s="30" t="s">
        <v>144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204</v>
      </c>
      <c r="L9" s="31"/>
      <c r="M9" s="31" t="s">
        <v>200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3" t="s">
        <v>25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14">
        <v>0</v>
      </c>
      <c r="N11" s="68"/>
      <c r="O11" s="68"/>
      <c r="P11" s="68"/>
    </row>
    <row r="12" spans="2:16" ht="21.75" customHeight="1">
      <c r="B12" s="110" t="s">
        <v>105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195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110" t="s">
        <v>203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</row>
    <row r="351" spans="2:16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</row>
    <row r="352" spans="2:16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2:16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</row>
    <row r="354" spans="2:16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</row>
    <row r="355" spans="2:16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</row>
    <row r="356" spans="2:16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</row>
    <row r="357" spans="2:16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</row>
    <row r="358" spans="2:16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</row>
    <row r="359" spans="2:16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</row>
    <row r="360" spans="2:16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</row>
    <row r="361" spans="2:16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</row>
    <row r="363" spans="2:16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</row>
    <row r="364" spans="2:16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</row>
    <row r="365" spans="2:16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</row>
    <row r="366" spans="2:16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</row>
    <row r="367" spans="2:16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</row>
    <row r="368" spans="2:16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</row>
    <row r="369" spans="2:16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</row>
    <row r="370" spans="2:16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</row>
    <row r="371" spans="2:16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</row>
    <row r="372" spans="2:16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</row>
    <row r="373" spans="2:16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</row>
    <row r="374" spans="2:16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</row>
    <row r="375" spans="2:16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</row>
    <row r="376" spans="2:16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2:16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</row>
    <row r="378" spans="2:16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</row>
    <row r="379" spans="2:16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</row>
    <row r="380" spans="2:16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</row>
    <row r="381" spans="2:16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</row>
    <row r="382" spans="2:16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</row>
    <row r="383" spans="2:16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</row>
    <row r="384" spans="2:16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</row>
    <row r="385" spans="2:16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</row>
    <row r="386" spans="2:16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</row>
    <row r="387" spans="2:16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</row>
    <row r="388" spans="2:16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</row>
    <row r="389" spans="2:16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</row>
    <row r="390" spans="2:16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</row>
    <row r="391" spans="2:16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</row>
    <row r="392" spans="2:16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</row>
    <row r="393" spans="2:16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</row>
    <row r="394" spans="2:16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</row>
    <row r="395" spans="2:16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</row>
    <row r="396" spans="2:16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</row>
    <row r="397" spans="2:16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</row>
    <row r="398" spans="2:16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</row>
    <row r="399" spans="2:16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</row>
    <row r="400" spans="2:16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</row>
    <row r="401" spans="2:16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</row>
    <row r="402" spans="2:16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</row>
    <row r="403" spans="2:16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</row>
    <row r="404" spans="2:16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</row>
    <row r="405" spans="2:16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</row>
    <row r="406" spans="2:16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</row>
    <row r="407" spans="2:16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</row>
    <row r="408" spans="2:16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</row>
    <row r="409" spans="2:16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</row>
    <row r="410" spans="2:16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</row>
    <row r="411" spans="2:16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</row>
    <row r="412" spans="2:16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</row>
    <row r="413" spans="2:16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</row>
    <row r="414" spans="2:16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</row>
    <row r="415" spans="2:16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</row>
    <row r="416" spans="2:16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</row>
    <row r="417" spans="2:16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</row>
    <row r="418" spans="2:16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</row>
    <row r="419" spans="2:16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</row>
    <row r="420" spans="2:16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</row>
    <row r="421" spans="2:16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</row>
    <row r="422" spans="2:16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</row>
    <row r="423" spans="2:16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</row>
    <row r="424" spans="2:16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</row>
    <row r="425" spans="2:16">
      <c r="B425" s="108"/>
      <c r="C425" s="108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</row>
    <row r="426" spans="2:16">
      <c r="B426" s="108"/>
      <c r="C426" s="108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</row>
    <row r="427" spans="2:16">
      <c r="B427" s="108"/>
      <c r="C427" s="108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</row>
    <row r="428" spans="2:16">
      <c r="B428" s="108"/>
      <c r="C428" s="108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</row>
    <row r="429" spans="2:16">
      <c r="B429" s="108"/>
      <c r="C429" s="108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</row>
    <row r="430" spans="2:16">
      <c r="B430" s="108"/>
      <c r="C430" s="108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</row>
    <row r="431" spans="2:16">
      <c r="B431" s="108"/>
      <c r="C431" s="108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</row>
    <row r="432" spans="2:16">
      <c r="B432" s="108"/>
      <c r="C432" s="108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</row>
    <row r="433" spans="2:16">
      <c r="B433" s="108"/>
      <c r="C433" s="108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</row>
    <row r="434" spans="2:16">
      <c r="B434" s="108"/>
      <c r="C434" s="108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</row>
    <row r="435" spans="2:16">
      <c r="B435" s="108"/>
      <c r="C435" s="108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</row>
    <row r="436" spans="2:16">
      <c r="B436" s="108"/>
      <c r="C436" s="108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</row>
    <row r="437" spans="2:16">
      <c r="B437" s="108"/>
      <c r="C437" s="108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</row>
    <row r="438" spans="2:16">
      <c r="B438" s="108"/>
      <c r="C438" s="108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</row>
    <row r="439" spans="2:16">
      <c r="B439" s="108"/>
      <c r="C439" s="108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</row>
    <row r="440" spans="2:16">
      <c r="B440" s="108"/>
      <c r="C440" s="108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</row>
    <row r="441" spans="2:16">
      <c r="B441" s="108"/>
      <c r="C441" s="108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</row>
    <row r="442" spans="2:16">
      <c r="B442" s="108"/>
      <c r="C442" s="108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</row>
    <row r="443" spans="2:16">
      <c r="B443" s="108"/>
      <c r="C443" s="108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</row>
    <row r="444" spans="2:16">
      <c r="B444" s="108"/>
      <c r="C444" s="108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</row>
    <row r="445" spans="2:16">
      <c r="B445" s="108"/>
      <c r="C445" s="108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</row>
    <row r="446" spans="2:16">
      <c r="B446" s="108"/>
      <c r="C446" s="108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</row>
    <row r="447" spans="2:16">
      <c r="B447" s="108"/>
      <c r="C447" s="108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</row>
    <row r="448" spans="2:16">
      <c r="B448" s="108"/>
      <c r="C448" s="108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</row>
    <row r="449" spans="2:16">
      <c r="B449" s="108"/>
      <c r="C449" s="108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</row>
    <row r="450" spans="2:16">
      <c r="B450" s="108"/>
      <c r="C450" s="108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</row>
    <row r="451" spans="2:16">
      <c r="B451" s="108"/>
      <c r="C451" s="108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</row>
    <row r="452" spans="2:16">
      <c r="B452" s="108"/>
      <c r="C452" s="108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139</v>
      </c>
      <c r="C1" s="67" t="s" vm="1">
        <v>220</v>
      </c>
    </row>
    <row r="2" spans="2:19">
      <c r="B2" s="46" t="s">
        <v>138</v>
      </c>
      <c r="C2" s="67" t="s">
        <v>221</v>
      </c>
    </row>
    <row r="3" spans="2:19">
      <c r="B3" s="46" t="s">
        <v>140</v>
      </c>
      <c r="C3" s="67" t="s">
        <v>222</v>
      </c>
    </row>
    <row r="4" spans="2:19">
      <c r="B4" s="46" t="s">
        <v>141</v>
      </c>
      <c r="C4" s="67">
        <v>2208</v>
      </c>
    </row>
    <row r="6" spans="2:19" ht="26.25" customHeight="1">
      <c r="B6" s="122" t="s">
        <v>168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2:19" ht="26.25" customHeight="1">
      <c r="B7" s="122" t="s">
        <v>83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2:19" s="3" customFormat="1" ht="78.75">
      <c r="B8" s="21" t="s">
        <v>109</v>
      </c>
      <c r="C8" s="29" t="s">
        <v>42</v>
      </c>
      <c r="D8" s="29" t="s">
        <v>111</v>
      </c>
      <c r="E8" s="29" t="s">
        <v>110</v>
      </c>
      <c r="F8" s="29" t="s">
        <v>62</v>
      </c>
      <c r="G8" s="29" t="s">
        <v>14</v>
      </c>
      <c r="H8" s="29" t="s">
        <v>63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29" t="s">
        <v>197</v>
      </c>
      <c r="O8" s="29" t="s">
        <v>196</v>
      </c>
      <c r="P8" s="29" t="s">
        <v>104</v>
      </c>
      <c r="Q8" s="29" t="s">
        <v>56</v>
      </c>
      <c r="R8" s="29" t="s">
        <v>142</v>
      </c>
      <c r="S8" s="30" t="s">
        <v>144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204</v>
      </c>
      <c r="O9" s="31"/>
      <c r="P9" s="31" t="s">
        <v>200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145</v>
      </c>
    </row>
    <row r="11" spans="2:19" s="4" customFormat="1" ht="18" customHeight="1">
      <c r="B11" s="113" t="s">
        <v>2089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4">
        <v>0</v>
      </c>
      <c r="Q11" s="68"/>
      <c r="R11" s="68"/>
      <c r="S11" s="68"/>
    </row>
    <row r="12" spans="2:19" ht="20.25" customHeight="1">
      <c r="B12" s="110" t="s">
        <v>212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0" t="s">
        <v>105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0" t="s">
        <v>195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0" t="s">
        <v>203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2:19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</row>
    <row r="113" spans="2:19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</row>
    <row r="114" spans="2:19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</row>
    <row r="115" spans="2:19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</row>
    <row r="116" spans="2:19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spans="2:19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</row>
    <row r="118" spans="2:19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2:19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2:19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2:19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</row>
    <row r="122" spans="2:19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</row>
    <row r="123" spans="2:19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2:19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2:19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2:19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</row>
    <row r="127" spans="2:19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2:19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</row>
    <row r="129" spans="2:19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2:19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2:19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2:19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2:19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2:19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2:19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2:19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2:19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2:19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2:19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</row>
    <row r="140" spans="2:19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1" spans="2:19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</row>
    <row r="142" spans="2:19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</row>
    <row r="143" spans="2:19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  <row r="144" spans="2:19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2:19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</row>
    <row r="146" spans="2:19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spans="2:19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spans="2:19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</row>
    <row r="149" spans="2:19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</row>
    <row r="150" spans="2:19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2:19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</row>
    <row r="152" spans="2:19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</row>
    <row r="153" spans="2:19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</row>
    <row r="154" spans="2:19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</row>
    <row r="155" spans="2:19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</row>
    <row r="156" spans="2:19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</row>
    <row r="157" spans="2:19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</row>
    <row r="158" spans="2:19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</row>
    <row r="159" spans="2:19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</row>
    <row r="160" spans="2:19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1" spans="2:19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</row>
    <row r="162" spans="2:19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</row>
    <row r="163" spans="2:19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</row>
    <row r="164" spans="2:19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</row>
    <row r="165" spans="2:19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</row>
    <row r="166" spans="2:19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</row>
    <row r="167" spans="2:19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</row>
    <row r="168" spans="2:19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</row>
    <row r="169" spans="2:19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</row>
    <row r="170" spans="2:19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</row>
    <row r="171" spans="2:19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</row>
    <row r="172" spans="2:19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</row>
    <row r="173" spans="2:19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</row>
    <row r="174" spans="2:19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2:19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  <row r="176" spans="2:19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</row>
    <row r="177" spans="2:19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</row>
    <row r="178" spans="2:19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</row>
    <row r="179" spans="2:19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</row>
    <row r="180" spans="2:19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</row>
    <row r="181" spans="2:19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</row>
    <row r="182" spans="2:19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</row>
    <row r="183" spans="2:19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</row>
    <row r="184" spans="2:19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</row>
    <row r="185" spans="2:19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</row>
    <row r="186" spans="2:19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</row>
    <row r="187" spans="2:19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</row>
    <row r="188" spans="2:19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</row>
    <row r="189" spans="2:19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</row>
    <row r="190" spans="2:19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</row>
    <row r="191" spans="2:19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</row>
    <row r="192" spans="2:19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</row>
    <row r="193" spans="2:19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</row>
    <row r="194" spans="2:19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</row>
    <row r="195" spans="2:19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</row>
    <row r="196" spans="2:19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</row>
    <row r="197" spans="2:19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</row>
    <row r="198" spans="2:19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</row>
    <row r="199" spans="2:19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</row>
    <row r="200" spans="2:19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</row>
    <row r="201" spans="2:19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</row>
    <row r="202" spans="2:19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</row>
    <row r="203" spans="2:19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</row>
    <row r="204" spans="2:19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</row>
    <row r="205" spans="2:19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</row>
    <row r="206" spans="2:19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</row>
    <row r="207" spans="2:19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</row>
    <row r="208" spans="2:19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</row>
    <row r="209" spans="2:19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</row>
    <row r="210" spans="2:19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</row>
    <row r="211" spans="2:19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</row>
    <row r="212" spans="2:19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</row>
    <row r="213" spans="2:19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</row>
    <row r="214" spans="2:19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</row>
    <row r="215" spans="2:19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</row>
    <row r="216" spans="2:19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</row>
    <row r="217" spans="2:19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</row>
    <row r="218" spans="2:19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</row>
    <row r="219" spans="2:19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</row>
    <row r="220" spans="2:19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</row>
    <row r="221" spans="2:19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</row>
    <row r="222" spans="2:19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</row>
    <row r="223" spans="2:19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</row>
    <row r="224" spans="2:19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</row>
    <row r="225" spans="2:19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</row>
    <row r="226" spans="2:19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</row>
    <row r="227" spans="2:19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</row>
    <row r="228" spans="2:19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</row>
    <row r="229" spans="2:19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</row>
    <row r="230" spans="2:19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</row>
    <row r="231" spans="2:19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</row>
    <row r="232" spans="2:19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</row>
    <row r="233" spans="2:19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</row>
    <row r="234" spans="2:19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</row>
    <row r="235" spans="2:19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</row>
    <row r="236" spans="2:19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</row>
    <row r="237" spans="2:19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</row>
    <row r="238" spans="2:19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</row>
    <row r="239" spans="2:19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</row>
    <row r="240" spans="2:19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</row>
    <row r="241" spans="2:19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</row>
    <row r="242" spans="2:19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</row>
    <row r="243" spans="2:19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</row>
    <row r="244" spans="2:19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</row>
    <row r="245" spans="2:19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</row>
    <row r="246" spans="2:19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</row>
    <row r="247" spans="2:19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</row>
    <row r="248" spans="2:19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</row>
    <row r="249" spans="2:19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</row>
    <row r="250" spans="2:19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</row>
    <row r="251" spans="2:19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</row>
    <row r="252" spans="2:19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</row>
    <row r="253" spans="2:19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</row>
    <row r="254" spans="2:19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</row>
    <row r="255" spans="2:19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</row>
    <row r="256" spans="2:19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</row>
    <row r="257" spans="2:19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</row>
    <row r="258" spans="2:19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</row>
    <row r="259" spans="2:19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</row>
    <row r="260" spans="2:19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</row>
    <row r="261" spans="2:19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</row>
    <row r="262" spans="2:19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</row>
    <row r="263" spans="2:19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</row>
    <row r="264" spans="2:19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</row>
    <row r="265" spans="2:19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</row>
    <row r="266" spans="2:19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</row>
    <row r="267" spans="2:19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</row>
    <row r="268" spans="2:19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</row>
    <row r="269" spans="2:19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</row>
    <row r="270" spans="2:19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</row>
    <row r="271" spans="2:19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</row>
    <row r="272" spans="2:19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</row>
    <row r="273" spans="2:19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</row>
    <row r="274" spans="2:19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</row>
    <row r="275" spans="2:19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</row>
    <row r="276" spans="2:19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</row>
    <row r="277" spans="2:19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</row>
    <row r="278" spans="2:19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</row>
    <row r="279" spans="2:19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</row>
    <row r="280" spans="2:19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</row>
    <row r="281" spans="2:19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</row>
    <row r="282" spans="2:19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</row>
    <row r="283" spans="2:19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</row>
    <row r="284" spans="2:19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</row>
    <row r="285" spans="2:19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</row>
    <row r="286" spans="2:19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</row>
    <row r="287" spans="2:19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</row>
    <row r="288" spans="2:19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</row>
    <row r="289" spans="2:19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</row>
    <row r="290" spans="2:19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</row>
    <row r="291" spans="2:19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</row>
    <row r="292" spans="2:19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</row>
    <row r="293" spans="2:19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</row>
    <row r="294" spans="2:19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</row>
    <row r="295" spans="2:19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</row>
    <row r="296" spans="2:19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</row>
    <row r="297" spans="2:19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</row>
    <row r="298" spans="2:19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</row>
    <row r="299" spans="2:19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</row>
    <row r="300" spans="2:19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</row>
    <row r="301" spans="2:19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</row>
    <row r="302" spans="2:19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</row>
    <row r="303" spans="2:19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</row>
    <row r="304" spans="2:19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</row>
    <row r="305" spans="2:19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</row>
    <row r="306" spans="2:19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</row>
    <row r="307" spans="2:19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</row>
    <row r="308" spans="2:19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</row>
    <row r="309" spans="2:19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</row>
    <row r="310" spans="2:19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</row>
    <row r="311" spans="2:19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zoomScale="85" zoomScaleNormal="85" workbookViewId="0">
      <selection activeCell="M47" sqref="M47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2.710937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139</v>
      </c>
      <c r="C1" s="67" t="s" vm="1">
        <v>220</v>
      </c>
    </row>
    <row r="2" spans="2:30">
      <c r="B2" s="46" t="s">
        <v>138</v>
      </c>
      <c r="C2" s="67" t="s">
        <v>221</v>
      </c>
    </row>
    <row r="3" spans="2:30">
      <c r="B3" s="46" t="s">
        <v>140</v>
      </c>
      <c r="C3" s="67" t="s">
        <v>222</v>
      </c>
    </row>
    <row r="4" spans="2:30">
      <c r="B4" s="46" t="s">
        <v>141</v>
      </c>
      <c r="C4" s="67">
        <v>2208</v>
      </c>
    </row>
    <row r="6" spans="2:30" ht="26.25" customHeight="1">
      <c r="B6" s="122" t="s">
        <v>168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2:30" ht="26.25" customHeight="1">
      <c r="B7" s="122" t="s">
        <v>84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2:30" s="3" customFormat="1" ht="78.75">
      <c r="B8" s="21" t="s">
        <v>109</v>
      </c>
      <c r="C8" s="29" t="s">
        <v>42</v>
      </c>
      <c r="D8" s="29" t="s">
        <v>111</v>
      </c>
      <c r="E8" s="29" t="s">
        <v>110</v>
      </c>
      <c r="F8" s="29" t="s">
        <v>62</v>
      </c>
      <c r="G8" s="29" t="s">
        <v>14</v>
      </c>
      <c r="H8" s="29" t="s">
        <v>63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58" t="s">
        <v>197</v>
      </c>
      <c r="O8" s="29" t="s">
        <v>196</v>
      </c>
      <c r="P8" s="29" t="s">
        <v>104</v>
      </c>
      <c r="Q8" s="29" t="s">
        <v>56</v>
      </c>
      <c r="R8" s="29" t="s">
        <v>142</v>
      </c>
      <c r="S8" s="30" t="s">
        <v>144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204</v>
      </c>
      <c r="O9" s="31"/>
      <c r="P9" s="31" t="s">
        <v>200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145</v>
      </c>
      <c r="AA10" s="1"/>
    </row>
    <row r="11" spans="2:30" s="4" customFormat="1" ht="18" customHeight="1">
      <c r="B11" s="94" t="s">
        <v>49</v>
      </c>
      <c r="C11" s="85"/>
      <c r="D11" s="85"/>
      <c r="E11" s="85"/>
      <c r="F11" s="85"/>
      <c r="G11" s="85"/>
      <c r="H11" s="85"/>
      <c r="I11" s="85"/>
      <c r="J11" s="89">
        <v>5.5458657392931467</v>
      </c>
      <c r="K11" s="85"/>
      <c r="L11" s="85"/>
      <c r="M11" s="90">
        <v>5.0826397920638228E-2</v>
      </c>
      <c r="N11" s="87"/>
      <c r="O11" s="89"/>
      <c r="P11" s="87">
        <v>1473.0623957280004</v>
      </c>
      <c r="Q11" s="85"/>
      <c r="R11" s="90">
        <f>P11/$P$11</f>
        <v>1</v>
      </c>
      <c r="S11" s="90">
        <f>P11/'סכום נכסי הקרן'!$C$42</f>
        <v>1.247972246102225E-2</v>
      </c>
      <c r="AA11" s="1"/>
      <c r="AD11" s="1"/>
    </row>
    <row r="12" spans="2:30" ht="17.25" customHeight="1">
      <c r="B12" s="95" t="s">
        <v>191</v>
      </c>
      <c r="C12" s="71"/>
      <c r="D12" s="71"/>
      <c r="E12" s="71"/>
      <c r="F12" s="71"/>
      <c r="G12" s="71"/>
      <c r="H12" s="71"/>
      <c r="I12" s="71"/>
      <c r="J12" s="81">
        <v>5.6612472511322274</v>
      </c>
      <c r="K12" s="71"/>
      <c r="L12" s="71"/>
      <c r="M12" s="80">
        <v>5.1463379230954204E-2</v>
      </c>
      <c r="N12" s="79"/>
      <c r="O12" s="81"/>
      <c r="P12" s="79">
        <v>1434.7065657280004</v>
      </c>
      <c r="Q12" s="71"/>
      <c r="R12" s="80">
        <f t="shared" ref="R12:R25" si="0">P12/$P$11</f>
        <v>0.97396184295299715</v>
      </c>
      <c r="S12" s="80">
        <f>P12/'סכום נכסי הקרן'!$C$42</f>
        <v>1.2154773487679144E-2</v>
      </c>
    </row>
    <row r="13" spans="2:30">
      <c r="B13" s="96" t="s">
        <v>57</v>
      </c>
      <c r="C13" s="71"/>
      <c r="D13" s="71"/>
      <c r="E13" s="71"/>
      <c r="F13" s="71"/>
      <c r="G13" s="71"/>
      <c r="H13" s="71"/>
      <c r="I13" s="71"/>
      <c r="J13" s="81">
        <v>6.635954290625639</v>
      </c>
      <c r="K13" s="71"/>
      <c r="L13" s="71"/>
      <c r="M13" s="80">
        <v>6.4422862715146523E-2</v>
      </c>
      <c r="N13" s="79"/>
      <c r="O13" s="81"/>
      <c r="P13" s="79">
        <v>967.02207845000009</v>
      </c>
      <c r="Q13" s="71"/>
      <c r="R13" s="80">
        <f t="shared" si="0"/>
        <v>0.65647054819567863</v>
      </c>
      <c r="S13" s="80">
        <f>P13/'סכום נכסי הקרן'!$C$42</f>
        <v>8.1925702453172003E-3</v>
      </c>
    </row>
    <row r="14" spans="2:30">
      <c r="B14" s="97" t="s">
        <v>1590</v>
      </c>
      <c r="C14" s="69" t="s">
        <v>1591</v>
      </c>
      <c r="D14" s="82" t="s">
        <v>1592</v>
      </c>
      <c r="E14" s="69" t="s">
        <v>283</v>
      </c>
      <c r="F14" s="82" t="s">
        <v>122</v>
      </c>
      <c r="G14" s="69" t="s">
        <v>251</v>
      </c>
      <c r="H14" s="69" t="s">
        <v>252</v>
      </c>
      <c r="I14" s="99">
        <v>39076</v>
      </c>
      <c r="J14" s="78">
        <v>7.2499999999779661</v>
      </c>
      <c r="K14" s="82" t="s">
        <v>126</v>
      </c>
      <c r="L14" s="83">
        <v>4.9000000000000002E-2</v>
      </c>
      <c r="M14" s="77">
        <v>7.4999999999999989E-3</v>
      </c>
      <c r="N14" s="76">
        <v>82638.712322000021</v>
      </c>
      <c r="O14" s="78">
        <v>164.76</v>
      </c>
      <c r="P14" s="76">
        <v>136.15553534400004</v>
      </c>
      <c r="Q14" s="77">
        <v>4.2096116566419513E-5</v>
      </c>
      <c r="R14" s="77">
        <f t="shared" si="0"/>
        <v>9.2430256680818182E-2</v>
      </c>
      <c r="S14" s="77">
        <f>P14/'סכום נכסי הקרן'!$C$42</f>
        <v>1.1535039503776585E-3</v>
      </c>
    </row>
    <row r="15" spans="2:30">
      <c r="B15" s="97" t="s">
        <v>1593</v>
      </c>
      <c r="C15" s="69" t="s">
        <v>1594</v>
      </c>
      <c r="D15" s="82" t="s">
        <v>1592</v>
      </c>
      <c r="E15" s="69" t="s">
        <v>283</v>
      </c>
      <c r="F15" s="82" t="s">
        <v>122</v>
      </c>
      <c r="G15" s="69" t="s">
        <v>251</v>
      </c>
      <c r="H15" s="69" t="s">
        <v>252</v>
      </c>
      <c r="I15" s="99">
        <v>40738</v>
      </c>
      <c r="J15" s="78">
        <v>11.870000000008403</v>
      </c>
      <c r="K15" s="82" t="s">
        <v>126</v>
      </c>
      <c r="L15" s="83">
        <v>4.0999999999999995E-2</v>
      </c>
      <c r="M15" s="77">
        <v>1.200000000001124E-2</v>
      </c>
      <c r="N15" s="76">
        <v>249250.19470700005</v>
      </c>
      <c r="O15" s="78">
        <v>142.76</v>
      </c>
      <c r="P15" s="76">
        <v>355.82958982300005</v>
      </c>
      <c r="Q15" s="77">
        <v>6.128545942642703E-5</v>
      </c>
      <c r="R15" s="77">
        <f t="shared" si="0"/>
        <v>0.24155771734784251</v>
      </c>
      <c r="S15" s="77">
        <f>P15/'סכום נכסי הקרן'!$C$42</f>
        <v>3.014573270819134E-3</v>
      </c>
    </row>
    <row r="16" spans="2:30">
      <c r="B16" s="97" t="s">
        <v>1595</v>
      </c>
      <c r="C16" s="69" t="s">
        <v>1596</v>
      </c>
      <c r="D16" s="82" t="s">
        <v>1592</v>
      </c>
      <c r="E16" s="69" t="s">
        <v>1597</v>
      </c>
      <c r="F16" s="82" t="s">
        <v>122</v>
      </c>
      <c r="G16" s="69" t="s">
        <v>251</v>
      </c>
      <c r="H16" s="69" t="s">
        <v>252</v>
      </c>
      <c r="I16" s="99">
        <v>38918</v>
      </c>
      <c r="J16" s="78">
        <v>0.49999999625464708</v>
      </c>
      <c r="K16" s="82" t="s">
        <v>126</v>
      </c>
      <c r="L16" s="83">
        <v>0.05</v>
      </c>
      <c r="M16" s="77">
        <v>8.9999999775278814E-3</v>
      </c>
      <c r="N16" s="76">
        <v>110.08391600000003</v>
      </c>
      <c r="O16" s="78">
        <v>121.27</v>
      </c>
      <c r="P16" s="76">
        <v>0.13349876700000002</v>
      </c>
      <c r="Q16" s="77">
        <v>1.9104726203678161E-5</v>
      </c>
      <c r="R16" s="77">
        <f t="shared" si="0"/>
        <v>9.0626688582341925E-5</v>
      </c>
      <c r="S16" s="77">
        <f>P16/'סכום נכסי הקרן'!$C$42</f>
        <v>1.1309959210691213E-6</v>
      </c>
    </row>
    <row r="17" spans="2:19">
      <c r="B17" s="97" t="s">
        <v>1598</v>
      </c>
      <c r="C17" s="69" t="s">
        <v>1599</v>
      </c>
      <c r="D17" s="82" t="s">
        <v>1592</v>
      </c>
      <c r="E17" s="69" t="s">
        <v>1600</v>
      </c>
      <c r="F17" s="82" t="s">
        <v>1022</v>
      </c>
      <c r="G17" s="69" t="s">
        <v>266</v>
      </c>
      <c r="H17" s="69" t="s">
        <v>124</v>
      </c>
      <c r="I17" s="99">
        <v>42795</v>
      </c>
      <c r="J17" s="78">
        <v>7.0700000000086289</v>
      </c>
      <c r="K17" s="82" t="s">
        <v>126</v>
      </c>
      <c r="L17" s="83">
        <v>2.1400000000000002E-2</v>
      </c>
      <c r="M17" s="77">
        <v>4.2000000000714226E-3</v>
      </c>
      <c r="N17" s="76">
        <v>58838.193474000014</v>
      </c>
      <c r="O17" s="78">
        <v>114.22</v>
      </c>
      <c r="P17" s="76">
        <v>67.204982906000026</v>
      </c>
      <c r="Q17" s="77">
        <v>2.4277831771708628E-4</v>
      </c>
      <c r="R17" s="77">
        <f t="shared" si="0"/>
        <v>4.5622631533395928E-2</v>
      </c>
      <c r="S17" s="77">
        <f>P17/'סכום נכסי הקרן'!$C$42</f>
        <v>5.6935777947826312E-4</v>
      </c>
    </row>
    <row r="18" spans="2:19">
      <c r="B18" s="97" t="s">
        <v>1601</v>
      </c>
      <c r="C18" s="69" t="s">
        <v>1602</v>
      </c>
      <c r="D18" s="82" t="s">
        <v>1592</v>
      </c>
      <c r="E18" s="69" t="s">
        <v>271</v>
      </c>
      <c r="F18" s="82" t="s">
        <v>258</v>
      </c>
      <c r="G18" s="69" t="s">
        <v>305</v>
      </c>
      <c r="H18" s="69" t="s">
        <v>252</v>
      </c>
      <c r="I18" s="99">
        <v>36489</v>
      </c>
      <c r="J18" s="78">
        <v>4.2100000188183957</v>
      </c>
      <c r="K18" s="82" t="s">
        <v>126</v>
      </c>
      <c r="L18" s="83">
        <v>6.0499999999999998E-2</v>
      </c>
      <c r="M18" s="77">
        <v>1.1999999505501997E-3</v>
      </c>
      <c r="N18" s="76">
        <v>41.643459</v>
      </c>
      <c r="O18" s="78">
        <v>174.82</v>
      </c>
      <c r="P18" s="76">
        <v>7.2801103000000006E-2</v>
      </c>
      <c r="Q18" s="69"/>
      <c r="R18" s="77">
        <f t="shared" si="0"/>
        <v>4.9421601699377477E-5</v>
      </c>
      <c r="S18" s="77">
        <f>P18/'סכום נכסי הקרן'!$C$42</f>
        <v>6.1676787278741654E-7</v>
      </c>
    </row>
    <row r="19" spans="2:19">
      <c r="B19" s="97" t="s">
        <v>1603</v>
      </c>
      <c r="C19" s="69" t="s">
        <v>1604</v>
      </c>
      <c r="D19" s="82" t="s">
        <v>1592</v>
      </c>
      <c r="E19" s="69" t="s">
        <v>315</v>
      </c>
      <c r="F19" s="82" t="s">
        <v>122</v>
      </c>
      <c r="G19" s="69" t="s">
        <v>295</v>
      </c>
      <c r="H19" s="69" t="s">
        <v>124</v>
      </c>
      <c r="I19" s="99">
        <v>39084</v>
      </c>
      <c r="J19" s="78">
        <v>3.2900000000304286</v>
      </c>
      <c r="K19" s="82" t="s">
        <v>126</v>
      </c>
      <c r="L19" s="83">
        <v>5.5999999999999994E-2</v>
      </c>
      <c r="M19" s="77">
        <v>1.9000000000331402E-3</v>
      </c>
      <c r="N19" s="76">
        <v>22844.237729</v>
      </c>
      <c r="O19" s="78">
        <v>145.30000000000001</v>
      </c>
      <c r="P19" s="76">
        <v>33.192676831</v>
      </c>
      <c r="Q19" s="77">
        <v>3.2325005068664834E-5</v>
      </c>
      <c r="R19" s="77">
        <f t="shared" si="0"/>
        <v>2.2533109885407052E-2</v>
      </c>
      <c r="S19" s="77">
        <f>P19/'סכום נכסי הקרן'!$C$42</f>
        <v>2.812069575535969E-4</v>
      </c>
    </row>
    <row r="20" spans="2:19">
      <c r="B20" s="97" t="s">
        <v>1605</v>
      </c>
      <c r="C20" s="69" t="s">
        <v>1606</v>
      </c>
      <c r="D20" s="82" t="s">
        <v>1592</v>
      </c>
      <c r="E20" s="69" t="s">
        <v>367</v>
      </c>
      <c r="F20" s="82" t="s">
        <v>368</v>
      </c>
      <c r="G20" s="69" t="s">
        <v>340</v>
      </c>
      <c r="H20" s="69" t="s">
        <v>124</v>
      </c>
      <c r="I20" s="99">
        <v>40561</v>
      </c>
      <c r="J20" s="78">
        <v>1.260000000002915</v>
      </c>
      <c r="K20" s="82" t="s">
        <v>126</v>
      </c>
      <c r="L20" s="83">
        <v>0.06</v>
      </c>
      <c r="M20" s="77">
        <v>1.4200000000009715E-2</v>
      </c>
      <c r="N20" s="76">
        <v>127560.00688000002</v>
      </c>
      <c r="O20" s="78">
        <v>112.96</v>
      </c>
      <c r="P20" s="76">
        <v>144.091781083</v>
      </c>
      <c r="Q20" s="77">
        <v>4.13624390039841E-5</v>
      </c>
      <c r="R20" s="77">
        <f t="shared" si="0"/>
        <v>9.7817839557155062E-2</v>
      </c>
      <c r="S20" s="77">
        <f>P20/'סכום נכסי הקרן'!$C$42</f>
        <v>1.2207394894100988E-3</v>
      </c>
    </row>
    <row r="21" spans="2:19">
      <c r="B21" s="97" t="s">
        <v>1607</v>
      </c>
      <c r="C21" s="69" t="s">
        <v>1608</v>
      </c>
      <c r="D21" s="82" t="s">
        <v>1592</v>
      </c>
      <c r="E21" s="69" t="s">
        <v>870</v>
      </c>
      <c r="F21" s="82" t="s">
        <v>258</v>
      </c>
      <c r="G21" s="69" t="s">
        <v>421</v>
      </c>
      <c r="H21" s="69" t="s">
        <v>252</v>
      </c>
      <c r="I21" s="99">
        <v>39387</v>
      </c>
      <c r="J21" s="78">
        <v>1.9700000000032944</v>
      </c>
      <c r="K21" s="82" t="s">
        <v>126</v>
      </c>
      <c r="L21" s="83">
        <v>5.7500000000000002E-2</v>
      </c>
      <c r="M21" s="77">
        <v>4.2999999999941314E-3</v>
      </c>
      <c r="N21" s="76">
        <v>167524.48466000002</v>
      </c>
      <c r="O21" s="78">
        <v>132.26</v>
      </c>
      <c r="P21" s="76">
        <v>221.56788219100008</v>
      </c>
      <c r="Q21" s="77">
        <v>1.2866703890937023E-4</v>
      </c>
      <c r="R21" s="77">
        <f t="shared" si="0"/>
        <v>0.15041310051330126</v>
      </c>
      <c r="S21" s="77">
        <f>P21/'סכום נכסי הקרן'!$C$42</f>
        <v>1.877113748907843E-3</v>
      </c>
    </row>
    <row r="22" spans="2:19">
      <c r="B22" s="97" t="s">
        <v>1609</v>
      </c>
      <c r="C22" s="69" t="s">
        <v>1610</v>
      </c>
      <c r="D22" s="82" t="s">
        <v>26</v>
      </c>
      <c r="E22" s="69">
        <v>1229</v>
      </c>
      <c r="F22" s="82" t="s">
        <v>543</v>
      </c>
      <c r="G22" s="69" t="s">
        <v>1611</v>
      </c>
      <c r="H22" s="69" t="s">
        <v>252</v>
      </c>
      <c r="I22" s="99">
        <v>38445</v>
      </c>
      <c r="J22" s="78">
        <v>0.20999999982495191</v>
      </c>
      <c r="K22" s="82" t="s">
        <v>126</v>
      </c>
      <c r="L22" s="83">
        <v>6.7000000000000004E-2</v>
      </c>
      <c r="M22" s="77">
        <v>1.7798999995892932</v>
      </c>
      <c r="N22" s="76">
        <v>1812.4989830000004</v>
      </c>
      <c r="O22" s="78">
        <v>100.859031</v>
      </c>
      <c r="P22" s="76">
        <v>1.8280688920000003</v>
      </c>
      <c r="Q22" s="77">
        <v>9.0108783510853974E-5</v>
      </c>
      <c r="R22" s="77">
        <f t="shared" si="0"/>
        <v>1.2409989538131904E-3</v>
      </c>
      <c r="S22" s="77">
        <f>P22/'סכום נכסי הקרן'!$C$42</f>
        <v>1.5487322518007587E-5</v>
      </c>
    </row>
    <row r="23" spans="2:19">
      <c r="B23" s="97" t="s">
        <v>1612</v>
      </c>
      <c r="C23" s="69" t="s">
        <v>1613</v>
      </c>
      <c r="D23" s="82" t="s">
        <v>26</v>
      </c>
      <c r="E23" s="69">
        <v>1229</v>
      </c>
      <c r="F23" s="82" t="s">
        <v>543</v>
      </c>
      <c r="G23" s="69" t="s">
        <v>1611</v>
      </c>
      <c r="H23" s="69" t="s">
        <v>252</v>
      </c>
      <c r="I23" s="99">
        <v>38573</v>
      </c>
      <c r="J23" s="78">
        <v>0.340000002837136</v>
      </c>
      <c r="K23" s="82" t="s">
        <v>126</v>
      </c>
      <c r="L23" s="83">
        <v>6.7000000000000004E-2</v>
      </c>
      <c r="M23" s="77">
        <v>0.98680000181772376</v>
      </c>
      <c r="N23" s="76">
        <v>203.85110000000003</v>
      </c>
      <c r="O23" s="78">
        <v>100.284722</v>
      </c>
      <c r="P23" s="76">
        <v>0.20443151300000004</v>
      </c>
      <c r="Q23" s="77">
        <v>1.4601012388696981E-5</v>
      </c>
      <c r="R23" s="77">
        <f t="shared" si="0"/>
        <v>1.3877994142873234E-4</v>
      </c>
      <c r="S23" s="77">
        <f>P23/'סכום נכסי הקרן'!$C$42</f>
        <v>1.7319351521875032E-6</v>
      </c>
    </row>
    <row r="24" spans="2:19">
      <c r="B24" s="97" t="s">
        <v>1614</v>
      </c>
      <c r="C24" s="69" t="s">
        <v>1615</v>
      </c>
      <c r="D24" s="82" t="s">
        <v>26</v>
      </c>
      <c r="E24" s="69">
        <v>1229</v>
      </c>
      <c r="F24" s="82" t="s">
        <v>543</v>
      </c>
      <c r="G24" s="69" t="s">
        <v>1611</v>
      </c>
      <c r="H24" s="69" t="s">
        <v>252</v>
      </c>
      <c r="I24" s="99">
        <v>38376</v>
      </c>
      <c r="J24" s="78">
        <v>0.17000000227586334</v>
      </c>
      <c r="K24" s="82" t="s">
        <v>126</v>
      </c>
      <c r="L24" s="83">
        <v>7.0000000000000007E-2</v>
      </c>
      <c r="M24" s="77">
        <v>2.7073000097634541</v>
      </c>
      <c r="N24" s="76">
        <v>87.768204000000011</v>
      </c>
      <c r="O24" s="78">
        <v>100.125936</v>
      </c>
      <c r="P24" s="76">
        <v>8.7878739999999997E-2</v>
      </c>
      <c r="Q24" s="77">
        <v>9.6292359987857082E-6</v>
      </c>
      <c r="R24" s="77">
        <f t="shared" si="0"/>
        <v>5.9657174234340255E-5</v>
      </c>
      <c r="S24" s="77">
        <f>P24/'סכום נכסי הקרן'!$C$42</f>
        <v>7.4450497725341392E-7</v>
      </c>
    </row>
    <row r="25" spans="2:19">
      <c r="B25" s="97" t="s">
        <v>1616</v>
      </c>
      <c r="C25" s="69" t="s">
        <v>1617</v>
      </c>
      <c r="D25" s="82" t="s">
        <v>26</v>
      </c>
      <c r="E25" s="69" t="s">
        <v>1618</v>
      </c>
      <c r="F25" s="82" t="s">
        <v>596</v>
      </c>
      <c r="G25" s="69" t="s">
        <v>582</v>
      </c>
      <c r="H25" s="69"/>
      <c r="I25" s="99">
        <v>39104</v>
      </c>
      <c r="J25" s="78">
        <v>0.45999999996693208</v>
      </c>
      <c r="K25" s="82" t="s">
        <v>126</v>
      </c>
      <c r="L25" s="83">
        <v>5.5999999999999994E-2</v>
      </c>
      <c r="M25" s="77">
        <v>7.5107000004810054</v>
      </c>
      <c r="N25" s="76">
        <v>27246.650333000009</v>
      </c>
      <c r="O25" s="78">
        <v>24.417504000000001</v>
      </c>
      <c r="P25" s="76">
        <v>6.6529512570000007</v>
      </c>
      <c r="Q25" s="77">
        <v>4.7401794290281018E-5</v>
      </c>
      <c r="R25" s="77">
        <f t="shared" si="0"/>
        <v>4.5164083180007138E-3</v>
      </c>
      <c r="S25" s="77">
        <f>P25/'סכום נכסי הקרן'!$C$42</f>
        <v>5.6363522329301233E-5</v>
      </c>
    </row>
    <row r="26" spans="2:19">
      <c r="B26" s="98"/>
      <c r="C26" s="69"/>
      <c r="D26" s="69"/>
      <c r="E26" s="69"/>
      <c r="F26" s="69"/>
      <c r="G26" s="69"/>
      <c r="H26" s="69"/>
      <c r="I26" s="69"/>
      <c r="J26" s="78"/>
      <c r="K26" s="69"/>
      <c r="L26" s="69"/>
      <c r="M26" s="77"/>
      <c r="N26" s="76"/>
      <c r="O26" s="78"/>
      <c r="P26" s="69"/>
      <c r="Q26" s="69"/>
      <c r="R26" s="77"/>
      <c r="S26" s="69"/>
    </row>
    <row r="27" spans="2:19">
      <c r="B27" s="96" t="s">
        <v>58</v>
      </c>
      <c r="C27" s="71"/>
      <c r="D27" s="71"/>
      <c r="E27" s="71"/>
      <c r="F27" s="71"/>
      <c r="G27" s="71"/>
      <c r="H27" s="71"/>
      <c r="I27" s="71"/>
      <c r="J27" s="81">
        <v>4.1659626744195979</v>
      </c>
      <c r="K27" s="71"/>
      <c r="L27" s="71"/>
      <c r="M27" s="80">
        <v>1.657119311668848E-2</v>
      </c>
      <c r="N27" s="79"/>
      <c r="O27" s="81"/>
      <c r="P27" s="79">
        <v>360.81022727800007</v>
      </c>
      <c r="Q27" s="71"/>
      <c r="R27" s="80">
        <f t="shared" ref="R27:R34" si="1">P27/$P$11</f>
        <v>0.24493886228063305</v>
      </c>
      <c r="S27" s="80">
        <f>P27/'סכום נכסי הקרן'!$C$42</f>
        <v>3.0567690211808518E-3</v>
      </c>
    </row>
    <row r="28" spans="2:19">
      <c r="B28" s="97" t="s">
        <v>1619</v>
      </c>
      <c r="C28" s="69" t="s">
        <v>1620</v>
      </c>
      <c r="D28" s="82" t="s">
        <v>1592</v>
      </c>
      <c r="E28" s="69" t="s">
        <v>1600</v>
      </c>
      <c r="F28" s="82" t="s">
        <v>1022</v>
      </c>
      <c r="G28" s="69" t="s">
        <v>266</v>
      </c>
      <c r="H28" s="69" t="s">
        <v>124</v>
      </c>
      <c r="I28" s="99">
        <v>42795</v>
      </c>
      <c r="J28" s="78">
        <v>6.6799999999716917</v>
      </c>
      <c r="K28" s="82" t="s">
        <v>126</v>
      </c>
      <c r="L28" s="83">
        <v>3.7400000000000003E-2</v>
      </c>
      <c r="M28" s="77">
        <v>1.6199999999971213E-2</v>
      </c>
      <c r="N28" s="76">
        <v>72634.080534000008</v>
      </c>
      <c r="O28" s="78">
        <v>114.78</v>
      </c>
      <c r="P28" s="76">
        <v>83.369399252000022</v>
      </c>
      <c r="Q28" s="77">
        <v>1.5108331652418725E-4</v>
      </c>
      <c r="R28" s="77">
        <f t="shared" si="1"/>
        <v>5.6595972780092679E-2</v>
      </c>
      <c r="S28" s="77">
        <f>P28/'סכום נכסי הקרן'!$C$42</f>
        <v>7.0630203270712652E-4</v>
      </c>
    </row>
    <row r="29" spans="2:19">
      <c r="B29" s="97" t="s">
        <v>1621</v>
      </c>
      <c r="C29" s="69" t="s">
        <v>1622</v>
      </c>
      <c r="D29" s="82" t="s">
        <v>1592</v>
      </c>
      <c r="E29" s="69" t="s">
        <v>1600</v>
      </c>
      <c r="F29" s="82" t="s">
        <v>1022</v>
      </c>
      <c r="G29" s="69" t="s">
        <v>266</v>
      </c>
      <c r="H29" s="69" t="s">
        <v>124</v>
      </c>
      <c r="I29" s="99">
        <v>42795</v>
      </c>
      <c r="J29" s="78">
        <v>2.8799999999931418</v>
      </c>
      <c r="K29" s="82" t="s">
        <v>126</v>
      </c>
      <c r="L29" s="83">
        <v>2.5000000000000001E-2</v>
      </c>
      <c r="M29" s="77">
        <v>8.399999999944275E-3</v>
      </c>
      <c r="N29" s="76">
        <v>88938.131759000011</v>
      </c>
      <c r="O29" s="78">
        <v>104.92</v>
      </c>
      <c r="P29" s="76">
        <v>93.313888828000003</v>
      </c>
      <c r="Q29" s="77">
        <v>1.4306757811443529E-4</v>
      </c>
      <c r="R29" s="77">
        <f t="shared" si="1"/>
        <v>6.334686778959113E-2</v>
      </c>
      <c r="S29" s="77">
        <f>P29/'סכום נכסי הקרן'!$C$42</f>
        <v>7.9055132878916724E-4</v>
      </c>
    </row>
    <row r="30" spans="2:19">
      <c r="B30" s="97" t="s">
        <v>1623</v>
      </c>
      <c r="C30" s="69" t="s">
        <v>1624</v>
      </c>
      <c r="D30" s="82" t="s">
        <v>1592</v>
      </c>
      <c r="E30" s="69" t="s">
        <v>1625</v>
      </c>
      <c r="F30" s="82" t="s">
        <v>304</v>
      </c>
      <c r="G30" s="69" t="s">
        <v>340</v>
      </c>
      <c r="H30" s="69" t="s">
        <v>124</v>
      </c>
      <c r="I30" s="99">
        <v>42598</v>
      </c>
      <c r="J30" s="78">
        <v>4.5499999999825063</v>
      </c>
      <c r="K30" s="82" t="s">
        <v>126</v>
      </c>
      <c r="L30" s="83">
        <v>3.1E-2</v>
      </c>
      <c r="M30" s="77">
        <v>1.7999999999939148E-2</v>
      </c>
      <c r="N30" s="76">
        <v>61958.526760000008</v>
      </c>
      <c r="O30" s="78">
        <v>106.1</v>
      </c>
      <c r="P30" s="76">
        <v>65.737996893000016</v>
      </c>
      <c r="Q30" s="77">
        <v>7.1392837917057066E-5</v>
      </c>
      <c r="R30" s="77">
        <f t="shared" si="1"/>
        <v>4.4626756533630553E-2</v>
      </c>
      <c r="S30" s="77">
        <f>P30/'סכום נכסי הקרן'!$C$42</f>
        <v>5.5692953587532063E-4</v>
      </c>
    </row>
    <row r="31" spans="2:19">
      <c r="B31" s="97" t="s">
        <v>1626</v>
      </c>
      <c r="C31" s="69" t="s">
        <v>1627</v>
      </c>
      <c r="D31" s="82" t="s">
        <v>1592</v>
      </c>
      <c r="E31" s="69" t="s">
        <v>806</v>
      </c>
      <c r="F31" s="82" t="s">
        <v>149</v>
      </c>
      <c r="G31" s="69" t="s">
        <v>421</v>
      </c>
      <c r="H31" s="69" t="s">
        <v>252</v>
      </c>
      <c r="I31" s="99">
        <v>44007</v>
      </c>
      <c r="J31" s="78">
        <v>5.5100000000100229</v>
      </c>
      <c r="K31" s="82" t="s">
        <v>126</v>
      </c>
      <c r="L31" s="83">
        <v>3.3500000000000002E-2</v>
      </c>
      <c r="M31" s="77">
        <v>3.3299999999966585E-2</v>
      </c>
      <c r="N31" s="76">
        <v>29613.865350000007</v>
      </c>
      <c r="O31" s="78">
        <v>101.07</v>
      </c>
      <c r="P31" s="76">
        <v>29.930732370000005</v>
      </c>
      <c r="Q31" s="77">
        <v>2.9613865350000006E-5</v>
      </c>
      <c r="R31" s="77">
        <f t="shared" si="1"/>
        <v>2.0318713217309423E-2</v>
      </c>
      <c r="S31" s="77">
        <f>P31/'סכום נכסי הקרן'!$C$42</f>
        <v>2.5357190171712606E-4</v>
      </c>
    </row>
    <row r="32" spans="2:19">
      <c r="B32" s="97" t="s">
        <v>1628</v>
      </c>
      <c r="C32" s="69" t="s">
        <v>1629</v>
      </c>
      <c r="D32" s="82" t="s">
        <v>1592</v>
      </c>
      <c r="E32" s="69" t="s">
        <v>1630</v>
      </c>
      <c r="F32" s="82" t="s">
        <v>123</v>
      </c>
      <c r="G32" s="69" t="s">
        <v>425</v>
      </c>
      <c r="H32" s="69" t="s">
        <v>124</v>
      </c>
      <c r="I32" s="99">
        <v>43741</v>
      </c>
      <c r="J32" s="78">
        <v>1.2399999999981253</v>
      </c>
      <c r="K32" s="82" t="s">
        <v>126</v>
      </c>
      <c r="L32" s="83">
        <v>1.34E-2</v>
      </c>
      <c r="M32" s="77">
        <v>1.7600000000018746E-2</v>
      </c>
      <c r="N32" s="76">
        <v>42888.150997000004</v>
      </c>
      <c r="O32" s="78">
        <v>99.5</v>
      </c>
      <c r="P32" s="76">
        <v>42.673710242000006</v>
      </c>
      <c r="Q32" s="77">
        <v>8.2225624549810163E-5</v>
      </c>
      <c r="R32" s="77">
        <f t="shared" si="1"/>
        <v>2.8969384030002533E-2</v>
      </c>
      <c r="S32" s="77">
        <f>P32/'סכום נכסי הקרן'!$C$42</f>
        <v>3.6152987256120187E-4</v>
      </c>
    </row>
    <row r="33" spans="2:19">
      <c r="B33" s="97" t="s">
        <v>1631</v>
      </c>
      <c r="C33" s="69" t="s">
        <v>1632</v>
      </c>
      <c r="D33" s="82" t="s">
        <v>1592</v>
      </c>
      <c r="E33" s="69" t="s">
        <v>1633</v>
      </c>
      <c r="F33" s="82" t="s">
        <v>304</v>
      </c>
      <c r="G33" s="69" t="s">
        <v>693</v>
      </c>
      <c r="H33" s="69" t="s">
        <v>252</v>
      </c>
      <c r="I33" s="99">
        <v>43310</v>
      </c>
      <c r="J33" s="78">
        <v>3.599999999981915</v>
      </c>
      <c r="K33" s="82" t="s">
        <v>126</v>
      </c>
      <c r="L33" s="83">
        <v>3.5499999999999997E-2</v>
      </c>
      <c r="M33" s="77">
        <v>2.00999999999254E-2</v>
      </c>
      <c r="N33" s="76">
        <v>41510.688000000009</v>
      </c>
      <c r="O33" s="78">
        <v>106.56</v>
      </c>
      <c r="P33" s="76">
        <v>44.233789133000002</v>
      </c>
      <c r="Q33" s="77">
        <v>1.3512593750000004E-4</v>
      </c>
      <c r="R33" s="77">
        <f t="shared" si="1"/>
        <v>3.0028455862617601E-2</v>
      </c>
      <c r="S33" s="77">
        <f>P33/'סכום נכסי הקרן'!$C$42</f>
        <v>3.7474679509852415E-4</v>
      </c>
    </row>
    <row r="34" spans="2:19">
      <c r="B34" s="97" t="s">
        <v>1634</v>
      </c>
      <c r="C34" s="69" t="s">
        <v>1635</v>
      </c>
      <c r="D34" s="82" t="s">
        <v>1592</v>
      </c>
      <c r="E34" s="69" t="s">
        <v>1636</v>
      </c>
      <c r="F34" s="82" t="s">
        <v>304</v>
      </c>
      <c r="G34" s="69" t="s">
        <v>571</v>
      </c>
      <c r="H34" s="69" t="s">
        <v>124</v>
      </c>
      <c r="I34" s="99">
        <v>41903</v>
      </c>
      <c r="J34" s="78">
        <v>0.83000000012897313</v>
      </c>
      <c r="K34" s="82" t="s">
        <v>126</v>
      </c>
      <c r="L34" s="83">
        <v>5.1500000000000004E-2</v>
      </c>
      <c r="M34" s="77">
        <v>1.580000000128973E-2</v>
      </c>
      <c r="N34" s="76">
        <v>1494.0847020000003</v>
      </c>
      <c r="O34" s="78">
        <v>103.79</v>
      </c>
      <c r="P34" s="76">
        <v>1.5507105600000002</v>
      </c>
      <c r="Q34" s="77">
        <v>9.9605301501621486E-5</v>
      </c>
      <c r="R34" s="77">
        <f t="shared" si="1"/>
        <v>1.0527120673891246E-3</v>
      </c>
      <c r="S34" s="77">
        <f>P34/'סכום נכסי הקרן'!$C$42</f>
        <v>1.3137554432385227E-5</v>
      </c>
    </row>
    <row r="35" spans="2:19">
      <c r="B35" s="98"/>
      <c r="C35" s="69"/>
      <c r="D35" s="69"/>
      <c r="E35" s="69"/>
      <c r="F35" s="69"/>
      <c r="G35" s="69"/>
      <c r="H35" s="69"/>
      <c r="I35" s="69"/>
      <c r="J35" s="78"/>
      <c r="K35" s="69"/>
      <c r="L35" s="69"/>
      <c r="M35" s="77"/>
      <c r="N35" s="76"/>
      <c r="O35" s="78"/>
      <c r="P35" s="69"/>
      <c r="Q35" s="69"/>
      <c r="R35" s="77"/>
      <c r="S35" s="69"/>
    </row>
    <row r="36" spans="2:19">
      <c r="B36" s="96" t="s">
        <v>44</v>
      </c>
      <c r="C36" s="71"/>
      <c r="D36" s="71"/>
      <c r="E36" s="71"/>
      <c r="F36" s="71"/>
      <c r="G36" s="71"/>
      <c r="H36" s="71"/>
      <c r="I36" s="71"/>
      <c r="J36" s="81">
        <v>1.89</v>
      </c>
      <c r="K36" s="71"/>
      <c r="L36" s="71"/>
      <c r="M36" s="80">
        <v>5.2000000000000005E-2</v>
      </c>
      <c r="N36" s="79"/>
      <c r="O36" s="81"/>
      <c r="P36" s="79">
        <v>106.87426000000002</v>
      </c>
      <c r="Q36" s="71"/>
      <c r="R36" s="80">
        <f t="shared" ref="R36:R41" si="2">P36/$P$11</f>
        <v>7.2552432476685288E-2</v>
      </c>
      <c r="S36" s="80">
        <f>P36/'סכום נכסי הקרן'!$C$42</f>
        <v>9.054342211810896E-4</v>
      </c>
    </row>
    <row r="37" spans="2:19">
      <c r="B37" s="97" t="s">
        <v>1637</v>
      </c>
      <c r="C37" s="69" t="s">
        <v>1638</v>
      </c>
      <c r="D37" s="82" t="s">
        <v>1592</v>
      </c>
      <c r="E37" s="69" t="s">
        <v>806</v>
      </c>
      <c r="F37" s="82" t="s">
        <v>149</v>
      </c>
      <c r="G37" s="69" t="s">
        <v>421</v>
      </c>
      <c r="H37" s="69" t="s">
        <v>252</v>
      </c>
      <c r="I37" s="99">
        <v>42625</v>
      </c>
      <c r="J37" s="78">
        <v>1.89</v>
      </c>
      <c r="K37" s="82" t="s">
        <v>125</v>
      </c>
      <c r="L37" s="83">
        <v>4.4500000000000005E-2</v>
      </c>
      <c r="M37" s="77">
        <v>5.2000000000000005E-2</v>
      </c>
      <c r="N37" s="76">
        <v>31395.000000000004</v>
      </c>
      <c r="O37" s="78">
        <v>98.93</v>
      </c>
      <c r="P37" s="76">
        <v>106.87426000000002</v>
      </c>
      <c r="Q37" s="77">
        <v>1.4399800689696103E-4</v>
      </c>
      <c r="R37" s="77">
        <f t="shared" si="2"/>
        <v>7.2552432476685288E-2</v>
      </c>
      <c r="S37" s="77">
        <f>P37/'סכום נכסי הקרן'!$C$42</f>
        <v>9.054342211810896E-4</v>
      </c>
    </row>
    <row r="38" spans="2:19">
      <c r="B38" s="98"/>
      <c r="C38" s="69"/>
      <c r="D38" s="69"/>
      <c r="E38" s="69"/>
      <c r="F38" s="69"/>
      <c r="G38" s="69"/>
      <c r="H38" s="69"/>
      <c r="I38" s="69"/>
      <c r="J38" s="78"/>
      <c r="K38" s="69"/>
      <c r="L38" s="69"/>
      <c r="M38" s="77"/>
      <c r="N38" s="76"/>
      <c r="O38" s="78"/>
      <c r="P38" s="69"/>
      <c r="Q38" s="69"/>
      <c r="R38" s="77"/>
      <c r="S38" s="69"/>
    </row>
    <row r="39" spans="2:19">
      <c r="B39" s="95" t="s">
        <v>190</v>
      </c>
      <c r="C39" s="71"/>
      <c r="D39" s="71"/>
      <c r="E39" s="71"/>
      <c r="F39" s="71"/>
      <c r="G39" s="71"/>
      <c r="H39" s="71"/>
      <c r="I39" s="71"/>
      <c r="J39" s="81">
        <v>1.2299999999999998</v>
      </c>
      <c r="K39" s="71"/>
      <c r="L39" s="71"/>
      <c r="M39" s="80">
        <v>2.6999999999999996E-2</v>
      </c>
      <c r="N39" s="79"/>
      <c r="O39" s="81"/>
      <c r="P39" s="79">
        <v>38.355830000000012</v>
      </c>
      <c r="Q39" s="71"/>
      <c r="R39" s="80">
        <f t="shared" si="2"/>
        <v>2.6038157047002901E-2</v>
      </c>
      <c r="S39" s="80">
        <f>P39/'סכום נכסי הקרן'!$C$42</f>
        <v>3.2494897334310689E-4</v>
      </c>
    </row>
    <row r="40" spans="2:19">
      <c r="B40" s="96" t="s">
        <v>64</v>
      </c>
      <c r="C40" s="71"/>
      <c r="D40" s="71"/>
      <c r="E40" s="71"/>
      <c r="F40" s="71"/>
      <c r="G40" s="71"/>
      <c r="H40" s="71"/>
      <c r="I40" s="71"/>
      <c r="J40" s="81">
        <v>1.2299999999999998</v>
      </c>
      <c r="K40" s="71"/>
      <c r="L40" s="71"/>
      <c r="M40" s="80">
        <v>2.6999999999999996E-2</v>
      </c>
      <c r="N40" s="79"/>
      <c r="O40" s="81"/>
      <c r="P40" s="79">
        <v>38.355830000000012</v>
      </c>
      <c r="Q40" s="71"/>
      <c r="R40" s="80">
        <f t="shared" si="2"/>
        <v>2.6038157047002901E-2</v>
      </c>
      <c r="S40" s="80">
        <f>P40/'סכום נכסי הקרן'!$C$42</f>
        <v>3.2494897334310689E-4</v>
      </c>
    </row>
    <row r="41" spans="2:19">
      <c r="B41" s="97" t="s">
        <v>1639</v>
      </c>
      <c r="C41" s="69">
        <v>4279</v>
      </c>
      <c r="D41" s="82" t="s">
        <v>1592</v>
      </c>
      <c r="E41" s="69"/>
      <c r="F41" s="82" t="s">
        <v>1640</v>
      </c>
      <c r="G41" s="69" t="s">
        <v>2123</v>
      </c>
      <c r="H41" s="69" t="s">
        <v>1641</v>
      </c>
      <c r="I41" s="99">
        <v>40949</v>
      </c>
      <c r="J41" s="78">
        <v>1.2299999999999998</v>
      </c>
      <c r="K41" s="82" t="s">
        <v>125</v>
      </c>
      <c r="L41" s="83">
        <v>7.0000000000000007E-2</v>
      </c>
      <c r="M41" s="77">
        <v>2.6999999999999996E-2</v>
      </c>
      <c r="N41" s="76">
        <v>10227.280000000002</v>
      </c>
      <c r="O41" s="78">
        <v>108.99</v>
      </c>
      <c r="P41" s="76">
        <v>38.355830000000012</v>
      </c>
      <c r="Q41" s="77">
        <v>1.2396703030303033E-5</v>
      </c>
      <c r="R41" s="77">
        <f t="shared" si="2"/>
        <v>2.6038157047002901E-2</v>
      </c>
      <c r="S41" s="77">
        <f>P41/'סכום נכסי הקרן'!$C$42</f>
        <v>3.2494897334310689E-4</v>
      </c>
    </row>
    <row r="42" spans="2:19"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</row>
    <row r="43" spans="2:19"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</row>
    <row r="44" spans="2:19">
      <c r="B44" s="108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2:19">
      <c r="B45" s="110" t="s">
        <v>212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2:19">
      <c r="B46" s="110" t="s">
        <v>105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2:19">
      <c r="B47" s="110" t="s">
        <v>195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2:19">
      <c r="B48" s="110" t="s">
        <v>203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  <row r="49" spans="2:19"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</row>
    <row r="50" spans="2:19"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</row>
    <row r="51" spans="2:19"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</row>
    <row r="52" spans="2:19"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2:19"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4" spans="2:19"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</row>
    <row r="55" spans="2:19">
      <c r="B55" s="108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</row>
    <row r="56" spans="2:19"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</row>
    <row r="57" spans="2:19"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</row>
    <row r="58" spans="2:19"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</row>
    <row r="59" spans="2:19"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</row>
    <row r="60" spans="2:19">
      <c r="B60" s="108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</row>
    <row r="61" spans="2:19">
      <c r="B61" s="10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</row>
    <row r="62" spans="2:19">
      <c r="B62" s="10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</row>
    <row r="63" spans="2:19">
      <c r="B63" s="108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</row>
    <row r="64" spans="2:19">
      <c r="B64" s="108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</row>
    <row r="65" spans="2:19">
      <c r="B65" s="108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</row>
    <row r="66" spans="2:19">
      <c r="B66" s="108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</row>
    <row r="67" spans="2:19">
      <c r="B67" s="108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</row>
    <row r="68" spans="2:19">
      <c r="B68" s="108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</row>
    <row r="69" spans="2:19">
      <c r="B69" s="108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</row>
    <row r="70" spans="2:19">
      <c r="B70" s="108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</row>
    <row r="71" spans="2:19">
      <c r="B71" s="108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</row>
    <row r="72" spans="2:19">
      <c r="B72" s="108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</row>
    <row r="73" spans="2:19">
      <c r="B73" s="108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</row>
    <row r="74" spans="2:19"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</row>
    <row r="75" spans="2:19"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</row>
    <row r="76" spans="2:19">
      <c r="B76" s="108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</row>
    <row r="77" spans="2:19">
      <c r="B77" s="108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</row>
    <row r="78" spans="2:19">
      <c r="B78" s="108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</row>
    <row r="79" spans="2:19">
      <c r="B79" s="108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</row>
    <row r="80" spans="2:19">
      <c r="B80" s="108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</row>
    <row r="81" spans="2:19">
      <c r="B81" s="108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</row>
    <row r="82" spans="2:19">
      <c r="B82" s="108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</row>
    <row r="83" spans="2:19">
      <c r="B83" s="108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</row>
    <row r="84" spans="2:19">
      <c r="B84" s="108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</row>
    <row r="85" spans="2:19">
      <c r="B85" s="108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</row>
    <row r="86" spans="2:19"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</row>
    <row r="87" spans="2:19">
      <c r="B87" s="108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</row>
    <row r="88" spans="2:19">
      <c r="B88" s="108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</row>
    <row r="89" spans="2:19">
      <c r="B89" s="108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</row>
    <row r="90" spans="2:19">
      <c r="B90" s="108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</row>
    <row r="91" spans="2:19">
      <c r="B91" s="108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</row>
    <row r="92" spans="2:19">
      <c r="B92" s="108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</row>
    <row r="93" spans="2:19">
      <c r="B93" s="108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</row>
    <row r="94" spans="2:19">
      <c r="B94" s="108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</row>
    <row r="95" spans="2:19">
      <c r="B95" s="108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</row>
    <row r="96" spans="2:19">
      <c r="B96" s="108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</row>
    <row r="97" spans="2:19">
      <c r="B97" s="108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</row>
    <row r="98" spans="2:19">
      <c r="B98" s="108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</row>
    <row r="99" spans="2:19">
      <c r="B99" s="108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</row>
    <row r="100" spans="2:19">
      <c r="B100" s="108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</row>
    <row r="101" spans="2:19">
      <c r="B101" s="108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</row>
    <row r="102" spans="2:19">
      <c r="B102" s="108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</row>
    <row r="103" spans="2:19">
      <c r="B103" s="108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</row>
    <row r="104" spans="2:19"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</row>
    <row r="105" spans="2:19">
      <c r="B105" s="108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</row>
    <row r="106" spans="2:19">
      <c r="B106" s="108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</row>
    <row r="107" spans="2:19">
      <c r="B107" s="108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</row>
    <row r="108" spans="2:19">
      <c r="B108" s="108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</row>
    <row r="109" spans="2:19">
      <c r="B109" s="108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</row>
    <row r="110" spans="2:19">
      <c r="B110" s="108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</row>
    <row r="111" spans="2:19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2:19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</row>
    <row r="113" spans="2:19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</row>
    <row r="114" spans="2:19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</row>
    <row r="115" spans="2:19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</row>
    <row r="116" spans="2:19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spans="2:19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</row>
    <row r="118" spans="2:19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2:19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2:19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2:19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</row>
    <row r="122" spans="2:19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</row>
    <row r="123" spans="2:19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2:19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2:19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2:19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</row>
    <row r="127" spans="2:19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2:19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</row>
    <row r="129" spans="2:19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2:19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2:19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2:19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2:19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2:19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2:19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2:19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2:19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2:19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2:19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</row>
    <row r="140" spans="2:19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1" spans="2:19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</row>
    <row r="142" spans="2:19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</row>
    <row r="143" spans="2:19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  <row r="144" spans="2:19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2:19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</row>
    <row r="146" spans="2:19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spans="2:19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spans="2:19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</row>
    <row r="149" spans="2:19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</row>
    <row r="150" spans="2:19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2:19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</row>
    <row r="152" spans="2:19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</row>
    <row r="153" spans="2:19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</row>
    <row r="154" spans="2:19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</row>
    <row r="155" spans="2:19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</row>
    <row r="156" spans="2:19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</row>
    <row r="157" spans="2:19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</row>
    <row r="158" spans="2:19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</row>
    <row r="159" spans="2:19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</row>
    <row r="160" spans="2:19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1" spans="2:19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</row>
    <row r="162" spans="2:19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</row>
    <row r="163" spans="2:19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</row>
    <row r="164" spans="2:19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</row>
    <row r="165" spans="2:19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</row>
    <row r="166" spans="2:19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</row>
    <row r="167" spans="2:19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</row>
    <row r="168" spans="2:19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</row>
    <row r="169" spans="2:19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</row>
    <row r="170" spans="2:19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</row>
    <row r="171" spans="2:19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</row>
    <row r="172" spans="2:19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</row>
    <row r="173" spans="2:19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</row>
    <row r="174" spans="2:19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2:19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  <row r="176" spans="2:19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</row>
    <row r="177" spans="2:19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</row>
    <row r="178" spans="2:19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</row>
    <row r="179" spans="2:19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</row>
    <row r="180" spans="2:19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</row>
    <row r="181" spans="2:19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</row>
    <row r="182" spans="2:19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</row>
    <row r="183" spans="2:19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</row>
    <row r="184" spans="2:19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</row>
    <row r="185" spans="2:19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</row>
    <row r="186" spans="2:19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</row>
    <row r="187" spans="2:19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</row>
    <row r="188" spans="2:19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</row>
    <row r="189" spans="2:19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</row>
    <row r="190" spans="2:19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</row>
    <row r="191" spans="2:19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</row>
    <row r="192" spans="2:19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</row>
    <row r="193" spans="2:19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</row>
    <row r="194" spans="2:19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</row>
    <row r="195" spans="2:19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</row>
    <row r="196" spans="2:19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</row>
    <row r="197" spans="2:19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</row>
    <row r="198" spans="2:19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</row>
    <row r="199" spans="2:19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</row>
    <row r="200" spans="2:19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</row>
    <row r="201" spans="2:19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</row>
    <row r="202" spans="2:19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</row>
    <row r="203" spans="2:19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</row>
    <row r="204" spans="2:19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</row>
    <row r="205" spans="2:19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</row>
    <row r="206" spans="2:19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</row>
    <row r="207" spans="2:19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</row>
    <row r="208" spans="2:19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</row>
    <row r="209" spans="2:19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</row>
    <row r="210" spans="2:19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</row>
    <row r="211" spans="2:19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</row>
    <row r="212" spans="2:19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</row>
    <row r="213" spans="2:19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</row>
    <row r="214" spans="2:19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</row>
    <row r="215" spans="2:19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</row>
    <row r="216" spans="2:19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</row>
    <row r="217" spans="2:19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</row>
    <row r="218" spans="2:19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</row>
    <row r="219" spans="2:19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</row>
    <row r="220" spans="2:19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</row>
    <row r="221" spans="2:19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</row>
    <row r="222" spans="2:19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</row>
    <row r="223" spans="2:19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</row>
    <row r="224" spans="2:19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</row>
    <row r="225" spans="2:19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</row>
    <row r="226" spans="2:19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</row>
    <row r="227" spans="2:19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</row>
    <row r="228" spans="2:19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</row>
    <row r="229" spans="2:19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</row>
    <row r="230" spans="2:19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</row>
    <row r="231" spans="2:19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</row>
    <row r="232" spans="2:19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</row>
    <row r="233" spans="2:19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</row>
    <row r="234" spans="2:19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</row>
    <row r="235" spans="2:19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</row>
    <row r="236" spans="2:19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</row>
    <row r="237" spans="2:19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</row>
    <row r="238" spans="2:19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</row>
    <row r="239" spans="2:19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</row>
    <row r="240" spans="2:19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</row>
    <row r="241" spans="2:19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</row>
    <row r="242" spans="2:19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</row>
    <row r="243" spans="2:19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</row>
    <row r="244" spans="2:19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</row>
    <row r="245" spans="2:19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</row>
    <row r="246" spans="2:19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</row>
    <row r="247" spans="2:19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</row>
    <row r="248" spans="2:19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</row>
    <row r="249" spans="2:19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</row>
    <row r="250" spans="2:19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</row>
    <row r="251" spans="2:19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</row>
    <row r="252" spans="2:19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</row>
    <row r="253" spans="2:19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</row>
    <row r="254" spans="2:19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</row>
    <row r="255" spans="2:19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</row>
    <row r="256" spans="2:19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</row>
    <row r="257" spans="2:19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</row>
    <row r="258" spans="2:19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</row>
    <row r="259" spans="2:19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</row>
    <row r="260" spans="2:19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</row>
    <row r="261" spans="2:19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</row>
    <row r="262" spans="2:19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</row>
    <row r="263" spans="2:19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</row>
    <row r="264" spans="2:19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</row>
    <row r="265" spans="2:19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</row>
    <row r="266" spans="2:19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</row>
    <row r="267" spans="2:19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</row>
    <row r="268" spans="2:19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</row>
    <row r="269" spans="2:19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</row>
    <row r="270" spans="2:19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</row>
    <row r="271" spans="2:19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</row>
    <row r="272" spans="2:19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</row>
    <row r="273" spans="2:19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</row>
    <row r="274" spans="2:19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</row>
    <row r="275" spans="2:19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</row>
    <row r="276" spans="2:19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</row>
    <row r="277" spans="2:19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</row>
    <row r="278" spans="2:19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</row>
    <row r="279" spans="2:19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</row>
    <row r="280" spans="2:19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</row>
    <row r="281" spans="2:19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</row>
    <row r="282" spans="2:19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</row>
    <row r="283" spans="2:19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</row>
    <row r="284" spans="2:19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</row>
    <row r="285" spans="2:19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</row>
    <row r="286" spans="2:19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</row>
    <row r="287" spans="2:19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</row>
    <row r="288" spans="2:19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</row>
    <row r="289" spans="2:19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</row>
    <row r="290" spans="2:19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</row>
    <row r="291" spans="2:19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</row>
    <row r="292" spans="2:19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</row>
    <row r="293" spans="2:19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</row>
    <row r="294" spans="2:19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</row>
    <row r="295" spans="2:19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</row>
    <row r="296" spans="2:19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</row>
    <row r="297" spans="2:19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</row>
    <row r="298" spans="2:19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</row>
    <row r="299" spans="2:19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</row>
    <row r="300" spans="2:19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</row>
    <row r="301" spans="2:19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</row>
    <row r="302" spans="2:19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</row>
    <row r="303" spans="2:19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</row>
    <row r="304" spans="2:19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</row>
    <row r="305" spans="2:19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</row>
    <row r="306" spans="2:19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</row>
    <row r="307" spans="2:19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</row>
    <row r="308" spans="2:19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</row>
    <row r="309" spans="2:19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</row>
    <row r="310" spans="2:19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</row>
    <row r="311" spans="2:19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</row>
    <row r="312" spans="2:19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</row>
    <row r="313" spans="2:19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</row>
    <row r="314" spans="2:19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</row>
    <row r="315" spans="2:19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</row>
    <row r="316" spans="2:19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</row>
    <row r="317" spans="2:19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</row>
    <row r="318" spans="2:19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</row>
    <row r="319" spans="2:19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</row>
    <row r="320" spans="2:19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</row>
    <row r="321" spans="2:19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</row>
    <row r="322" spans="2:19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</row>
    <row r="323" spans="2:19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</row>
    <row r="324" spans="2:19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</row>
    <row r="325" spans="2:19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</row>
    <row r="326" spans="2:19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</row>
    <row r="327" spans="2:19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</row>
    <row r="328" spans="2:19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</row>
    <row r="329" spans="2:19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</row>
    <row r="330" spans="2:19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</row>
    <row r="331" spans="2:19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</row>
    <row r="332" spans="2:19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</row>
    <row r="333" spans="2:19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</row>
    <row r="334" spans="2:19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</row>
    <row r="335" spans="2:19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</row>
    <row r="336" spans="2:19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</row>
    <row r="337" spans="2:19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</row>
    <row r="338" spans="2:19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2:19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2:19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2:19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2:19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2:19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2:19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2:19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2:19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2:19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2:19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2:19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2:19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2:19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2:19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2:19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2:19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2:19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2:19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2:19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2:19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2:19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2:19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2:19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2:19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2:19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2:19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  <row r="365" spans="2:19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</row>
    <row r="366" spans="2:19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</row>
    <row r="367" spans="2:19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</row>
    <row r="368" spans="2:19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</row>
    <row r="369" spans="2:19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</row>
    <row r="370" spans="2:19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</row>
    <row r="371" spans="2:19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</row>
    <row r="372" spans="2:19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</row>
    <row r="373" spans="2:19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</row>
    <row r="374" spans="2:19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</row>
    <row r="375" spans="2:19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</row>
    <row r="376" spans="2:19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</row>
    <row r="377" spans="2:19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</row>
    <row r="378" spans="2:19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</row>
    <row r="379" spans="2:19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</row>
    <row r="380" spans="2:19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</row>
    <row r="381" spans="2:19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</row>
    <row r="382" spans="2:19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</row>
    <row r="383" spans="2:19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</row>
    <row r="384" spans="2:19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</row>
    <row r="385" spans="2:19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</row>
    <row r="386" spans="2:19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</row>
    <row r="387" spans="2:19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</row>
    <row r="388" spans="2:19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</row>
    <row r="389" spans="2:19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</row>
    <row r="390" spans="2:19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</row>
    <row r="391" spans="2:19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</row>
    <row r="392" spans="2:19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</row>
    <row r="393" spans="2:19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</row>
    <row r="394" spans="2:19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</row>
    <row r="395" spans="2:19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</row>
    <row r="396" spans="2:19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</row>
    <row r="397" spans="2:19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</row>
    <row r="398" spans="2:19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</row>
    <row r="399" spans="2:19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</row>
    <row r="400" spans="2:19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</row>
    <row r="401" spans="2:19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</row>
    <row r="402" spans="2:19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</row>
    <row r="403" spans="2:19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</row>
    <row r="404" spans="2:19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</row>
    <row r="405" spans="2:19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</row>
    <row r="406" spans="2:19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</row>
    <row r="407" spans="2:19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</row>
    <row r="408" spans="2:19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</row>
    <row r="409" spans="2:19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</row>
    <row r="410" spans="2:19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</row>
    <row r="411" spans="2:19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</row>
    <row r="412" spans="2:19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</row>
    <row r="413" spans="2:19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</row>
    <row r="414" spans="2:19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</row>
    <row r="415" spans="2:19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</row>
    <row r="416" spans="2:19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</row>
    <row r="417" spans="2:19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</row>
    <row r="418" spans="2:19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</row>
    <row r="419" spans="2:19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</row>
    <row r="420" spans="2:19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</row>
    <row r="421" spans="2:19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</row>
    <row r="422" spans="2:19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</row>
    <row r="423" spans="2:19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</row>
    <row r="424" spans="2:19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</row>
    <row r="425" spans="2:19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</row>
    <row r="426" spans="2:19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</row>
    <row r="427" spans="2:19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</row>
    <row r="428" spans="2:19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</row>
    <row r="429" spans="2:19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</row>
    <row r="430" spans="2:19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</row>
    <row r="431" spans="2:19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</row>
    <row r="432" spans="2:19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</row>
    <row r="433" spans="2:19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</row>
    <row r="434" spans="2:19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</row>
    <row r="435" spans="2:19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</row>
    <row r="436" spans="2:19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</row>
    <row r="437" spans="2:19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</row>
    <row r="438" spans="2:19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</row>
    <row r="439" spans="2:19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</row>
    <row r="440" spans="2:19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</row>
    <row r="441" spans="2:19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</row>
    <row r="442" spans="2:19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</row>
    <row r="443" spans="2:19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</row>
    <row r="444" spans="2:19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</row>
    <row r="445" spans="2:19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</row>
    <row r="446" spans="2:19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</row>
    <row r="447" spans="2:19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</row>
    <row r="448" spans="2:19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</row>
    <row r="449" spans="2:19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</row>
    <row r="450" spans="2:19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</row>
    <row r="451" spans="2:19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</row>
    <row r="452" spans="2:19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</row>
    <row r="453" spans="2:19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</row>
    <row r="454" spans="2:19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</row>
    <row r="455" spans="2:19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</row>
    <row r="456" spans="2:19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</row>
    <row r="457" spans="2:19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</row>
    <row r="458" spans="2:19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</row>
    <row r="459" spans="2:19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</row>
    <row r="460" spans="2:19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</row>
    <row r="461" spans="2:19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</row>
    <row r="462" spans="2:19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</row>
    <row r="463" spans="2:19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</row>
    <row r="464" spans="2:19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</row>
    <row r="465" spans="2:19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</row>
    <row r="466" spans="2:19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</row>
    <row r="467" spans="2:19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</row>
    <row r="468" spans="2:19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</row>
    <row r="469" spans="2:19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</row>
    <row r="470" spans="2:19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</row>
    <row r="471" spans="2:19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</row>
    <row r="472" spans="2:19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</row>
    <row r="473" spans="2:19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</row>
    <row r="474" spans="2:19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</row>
    <row r="475" spans="2:19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</row>
    <row r="476" spans="2:19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</row>
    <row r="477" spans="2:19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</row>
    <row r="478" spans="2:19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</row>
    <row r="479" spans="2:19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</row>
    <row r="480" spans="2:19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</row>
    <row r="481" spans="2:19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</row>
    <row r="482" spans="2:19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</row>
    <row r="483" spans="2:19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</row>
    <row r="484" spans="2:19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</row>
    <row r="485" spans="2:19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</row>
    <row r="486" spans="2:19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</row>
    <row r="487" spans="2:19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</row>
    <row r="488" spans="2:19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</row>
    <row r="489" spans="2:19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</row>
    <row r="490" spans="2:19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</row>
    <row r="491" spans="2:19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</row>
    <row r="492" spans="2:19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</row>
    <row r="493" spans="2:19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</row>
    <row r="494" spans="2:19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</row>
    <row r="495" spans="2:19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</row>
    <row r="496" spans="2:19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</row>
    <row r="497" spans="2:19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</row>
    <row r="498" spans="2:19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</row>
    <row r="499" spans="2:19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</row>
    <row r="500" spans="2:19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</row>
    <row r="501" spans="2:19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</row>
    <row r="502" spans="2:19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</row>
    <row r="503" spans="2:19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</row>
    <row r="504" spans="2:19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</row>
    <row r="505" spans="2:19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</row>
    <row r="506" spans="2:19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</row>
    <row r="507" spans="2:19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</row>
    <row r="508" spans="2:19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</row>
    <row r="509" spans="2:19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</row>
    <row r="510" spans="2:19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</row>
    <row r="511" spans="2:19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</row>
    <row r="512" spans="2:19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</row>
    <row r="513" spans="2:19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</row>
    <row r="514" spans="2:19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</row>
    <row r="515" spans="2:19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</row>
    <row r="516" spans="2:19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</row>
    <row r="517" spans="2:19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</row>
    <row r="518" spans="2:19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</row>
    <row r="519" spans="2:19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</row>
    <row r="520" spans="2:19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</row>
    <row r="521" spans="2:19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</row>
    <row r="522" spans="2:19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</row>
    <row r="523" spans="2:19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</row>
    <row r="524" spans="2:19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</row>
    <row r="525" spans="2:19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</row>
    <row r="526" spans="2:19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</row>
    <row r="527" spans="2:19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</row>
    <row r="528" spans="2:19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</row>
    <row r="529" spans="2:19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</row>
    <row r="530" spans="2:19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</row>
    <row r="531" spans="2:19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</row>
    <row r="532" spans="2:19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</row>
    <row r="533" spans="2:19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</row>
    <row r="534" spans="2:19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</row>
    <row r="535" spans="2:19">
      <c r="B535" s="108"/>
      <c r="C535" s="108"/>
      <c r="D535" s="108"/>
      <c r="E535" s="108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</row>
    <row r="536" spans="2:19">
      <c r="B536" s="108"/>
      <c r="C536" s="108"/>
      <c r="D536" s="108"/>
      <c r="E536" s="108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</row>
    <row r="537" spans="2:19">
      <c r="B537" s="108"/>
      <c r="C537" s="108"/>
      <c r="D537" s="108"/>
      <c r="E537" s="108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</row>
    <row r="538" spans="2:19">
      <c r="B538" s="116"/>
      <c r="C538" s="108"/>
      <c r="D538" s="108"/>
      <c r="E538" s="108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</row>
    <row r="539" spans="2:19">
      <c r="B539" s="116"/>
      <c r="C539" s="108"/>
      <c r="D539" s="108"/>
      <c r="E539" s="108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</row>
    <row r="540" spans="2:19">
      <c r="B540" s="117"/>
      <c r="C540" s="108"/>
      <c r="D540" s="108"/>
      <c r="E540" s="108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</row>
    <row r="541" spans="2:19">
      <c r="B541" s="108"/>
      <c r="C541" s="108"/>
      <c r="D541" s="108"/>
      <c r="E541" s="108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</row>
    <row r="542" spans="2:19">
      <c r="B542" s="108"/>
      <c r="C542" s="108"/>
      <c r="D542" s="108"/>
      <c r="E542" s="108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</row>
    <row r="543" spans="2:19">
      <c r="B543" s="108"/>
      <c r="C543" s="108"/>
      <c r="D543" s="108"/>
      <c r="E543" s="108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</row>
    <row r="544" spans="2:19">
      <c r="B544" s="108"/>
      <c r="C544" s="108"/>
      <c r="D544" s="108"/>
      <c r="E544" s="108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</row>
    <row r="545" spans="2:19">
      <c r="B545" s="108"/>
      <c r="C545" s="108"/>
      <c r="D545" s="108"/>
      <c r="E545" s="108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</row>
    <row r="546" spans="2:19">
      <c r="B546" s="108"/>
      <c r="C546" s="108"/>
      <c r="D546" s="108"/>
      <c r="E546" s="108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</row>
    <row r="547" spans="2:19">
      <c r="B547" s="108"/>
      <c r="C547" s="108"/>
      <c r="D547" s="108"/>
      <c r="E547" s="108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</row>
    <row r="548" spans="2:19">
      <c r="B548" s="108"/>
      <c r="C548" s="108"/>
      <c r="D548" s="108"/>
      <c r="E548" s="108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</row>
    <row r="549" spans="2:19">
      <c r="B549" s="108"/>
      <c r="C549" s="108"/>
      <c r="D549" s="108"/>
      <c r="E549" s="108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</row>
    <row r="550" spans="2:19">
      <c r="B550" s="108"/>
      <c r="C550" s="108"/>
      <c r="D550" s="108"/>
      <c r="E550" s="108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</row>
    <row r="551" spans="2:19">
      <c r="B551" s="108"/>
      <c r="C551" s="108"/>
      <c r="D551" s="108"/>
      <c r="E551" s="108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</row>
    <row r="552" spans="2:19">
      <c r="B552" s="108"/>
      <c r="C552" s="108"/>
      <c r="D552" s="108"/>
      <c r="E552" s="108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</row>
    <row r="553" spans="2:19">
      <c r="B553" s="108"/>
      <c r="C553" s="108"/>
      <c r="D553" s="108"/>
      <c r="E553" s="108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</row>
    <row r="554" spans="2:19">
      <c r="B554" s="108"/>
      <c r="C554" s="108"/>
      <c r="D554" s="108"/>
      <c r="E554" s="108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</row>
    <row r="555" spans="2:19">
      <c r="B555" s="108"/>
      <c r="C555" s="108"/>
      <c r="D555" s="108"/>
      <c r="E555" s="108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</row>
    <row r="556" spans="2:19">
      <c r="B556" s="108"/>
      <c r="C556" s="108"/>
      <c r="D556" s="108"/>
      <c r="E556" s="108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</row>
    <row r="557" spans="2:19">
      <c r="B557" s="108"/>
      <c r="C557" s="108"/>
      <c r="D557" s="108"/>
      <c r="E557" s="108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</row>
    <row r="558" spans="2:19">
      <c r="B558" s="108"/>
      <c r="C558" s="108"/>
      <c r="D558" s="108"/>
      <c r="E558" s="108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</row>
    <row r="559" spans="2:19">
      <c r="B559" s="108"/>
      <c r="C559" s="108"/>
      <c r="D559" s="108"/>
      <c r="E559" s="108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</row>
    <row r="560" spans="2:19">
      <c r="B560" s="108"/>
      <c r="C560" s="108"/>
      <c r="D560" s="108"/>
      <c r="E560" s="108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</row>
    <row r="561" spans="2:19">
      <c r="B561" s="108"/>
      <c r="C561" s="108"/>
      <c r="D561" s="108"/>
      <c r="E561" s="108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</row>
    <row r="562" spans="2:19">
      <c r="B562" s="108"/>
      <c r="C562" s="108"/>
      <c r="D562" s="108"/>
      <c r="E562" s="108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</row>
    <row r="563" spans="2:19">
      <c r="B563" s="108"/>
      <c r="C563" s="108"/>
      <c r="D563" s="108"/>
      <c r="E563" s="108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</row>
    <row r="564" spans="2:19">
      <c r="B564" s="108"/>
      <c r="C564" s="108"/>
      <c r="D564" s="108"/>
      <c r="E564" s="108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</row>
    <row r="565" spans="2:19">
      <c r="B565" s="108"/>
      <c r="C565" s="108"/>
      <c r="D565" s="108"/>
      <c r="E565" s="108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</row>
    <row r="566" spans="2:19">
      <c r="B566" s="108"/>
      <c r="C566" s="108"/>
      <c r="D566" s="108"/>
      <c r="E566" s="108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</row>
    <row r="567" spans="2:19">
      <c r="B567" s="108"/>
      <c r="C567" s="108"/>
      <c r="D567" s="108"/>
      <c r="E567" s="108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</row>
    <row r="568" spans="2:19">
      <c r="B568" s="108"/>
      <c r="C568" s="108"/>
      <c r="D568" s="108"/>
      <c r="E568" s="108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</row>
    <row r="569" spans="2:19">
      <c r="B569" s="108"/>
      <c r="C569" s="108"/>
      <c r="D569" s="108"/>
      <c r="E569" s="108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</row>
    <row r="570" spans="2:19">
      <c r="B570" s="108"/>
      <c r="C570" s="108"/>
      <c r="D570" s="108"/>
      <c r="E570" s="108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</row>
    <row r="571" spans="2:19">
      <c r="B571" s="108"/>
      <c r="C571" s="108"/>
      <c r="D571" s="108"/>
      <c r="E571" s="108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</row>
    <row r="572" spans="2:19">
      <c r="B572" s="108"/>
      <c r="C572" s="108"/>
      <c r="D572" s="108"/>
      <c r="E572" s="108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</row>
    <row r="573" spans="2:19">
      <c r="B573" s="108"/>
      <c r="C573" s="108"/>
      <c r="D573" s="108"/>
      <c r="E573" s="108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</row>
    <row r="574" spans="2:19">
      <c r="B574" s="108"/>
      <c r="C574" s="108"/>
      <c r="D574" s="108"/>
      <c r="E574" s="108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</row>
    <row r="575" spans="2:19">
      <c r="B575" s="108"/>
      <c r="C575" s="108"/>
      <c r="D575" s="108"/>
      <c r="E575" s="108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</row>
    <row r="576" spans="2:19">
      <c r="B576" s="108"/>
      <c r="C576" s="108"/>
      <c r="D576" s="108"/>
      <c r="E576" s="108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</row>
    <row r="577" spans="2:19">
      <c r="B577" s="108"/>
      <c r="C577" s="108"/>
      <c r="D577" s="108"/>
      <c r="E577" s="108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</row>
    <row r="578" spans="2:19">
      <c r="B578" s="108"/>
      <c r="C578" s="108"/>
      <c r="D578" s="108"/>
      <c r="E578" s="108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</row>
    <row r="579" spans="2:19">
      <c r="B579" s="108"/>
      <c r="C579" s="108"/>
      <c r="D579" s="108"/>
      <c r="E579" s="108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</row>
    <row r="580" spans="2:19">
      <c r="B580" s="108"/>
      <c r="C580" s="108"/>
      <c r="D580" s="108"/>
      <c r="E580" s="108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</row>
    <row r="581" spans="2:19">
      <c r="B581" s="108"/>
      <c r="C581" s="108"/>
      <c r="D581" s="108"/>
      <c r="E581" s="108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</row>
    <row r="582" spans="2:19">
      <c r="B582" s="108"/>
      <c r="C582" s="108"/>
      <c r="D582" s="108"/>
      <c r="E582" s="108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</row>
    <row r="583" spans="2:19">
      <c r="B583" s="108"/>
      <c r="C583" s="108"/>
      <c r="D583" s="108"/>
      <c r="E583" s="108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</row>
    <row r="584" spans="2:19">
      <c r="B584" s="108"/>
      <c r="C584" s="108"/>
      <c r="D584" s="108"/>
      <c r="E584" s="108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</row>
    <row r="585" spans="2:19">
      <c r="B585" s="108"/>
      <c r="C585" s="108"/>
      <c r="D585" s="108"/>
      <c r="E585" s="108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</row>
    <row r="586" spans="2:19">
      <c r="B586" s="108"/>
      <c r="C586" s="108"/>
      <c r="D586" s="108"/>
      <c r="E586" s="108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</row>
    <row r="587" spans="2:19">
      <c r="B587" s="108"/>
      <c r="C587" s="108"/>
      <c r="D587" s="108"/>
      <c r="E587" s="108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</row>
    <row r="588" spans="2:19">
      <c r="B588" s="108"/>
      <c r="C588" s="108"/>
      <c r="D588" s="108"/>
      <c r="E588" s="108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</row>
    <row r="589" spans="2:19">
      <c r="B589" s="108"/>
      <c r="C589" s="108"/>
      <c r="D589" s="108"/>
      <c r="E589" s="108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</row>
    <row r="590" spans="2:19">
      <c r="B590" s="108"/>
      <c r="C590" s="108"/>
      <c r="D590" s="108"/>
      <c r="E590" s="108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</row>
    <row r="591" spans="2:19">
      <c r="B591" s="108"/>
      <c r="C591" s="108"/>
      <c r="D591" s="108"/>
      <c r="E591" s="108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</row>
    <row r="592" spans="2:19">
      <c r="B592" s="108"/>
      <c r="C592" s="108"/>
      <c r="D592" s="108"/>
      <c r="E592" s="108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</row>
    <row r="593" spans="2:19">
      <c r="B593" s="108"/>
      <c r="C593" s="108"/>
      <c r="D593" s="108"/>
      <c r="E593" s="108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</row>
    <row r="594" spans="2:19">
      <c r="B594" s="108"/>
      <c r="C594" s="108"/>
      <c r="D594" s="108"/>
      <c r="E594" s="108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</row>
    <row r="595" spans="2:19">
      <c r="B595" s="108"/>
      <c r="C595" s="108"/>
      <c r="D595" s="108"/>
      <c r="E595" s="108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</row>
    <row r="596" spans="2:19">
      <c r="B596" s="108"/>
      <c r="C596" s="108"/>
      <c r="D596" s="108"/>
      <c r="E596" s="108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</row>
    <row r="597" spans="2:19">
      <c r="B597" s="108"/>
      <c r="C597" s="108"/>
      <c r="D597" s="108"/>
      <c r="E597" s="108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</row>
    <row r="598" spans="2:19">
      <c r="B598" s="108"/>
      <c r="C598" s="108"/>
      <c r="D598" s="108"/>
      <c r="E598" s="108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</row>
    <row r="599" spans="2:19">
      <c r="B599" s="108"/>
      <c r="C599" s="108"/>
      <c r="D599" s="108"/>
      <c r="E599" s="108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</row>
    <row r="600" spans="2:19">
      <c r="B600" s="108"/>
      <c r="C600" s="108"/>
      <c r="D600" s="108"/>
      <c r="E600" s="108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</row>
    <row r="601" spans="2:19">
      <c r="B601" s="108"/>
      <c r="C601" s="108"/>
      <c r="D601" s="108"/>
      <c r="E601" s="108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</row>
    <row r="602" spans="2:19">
      <c r="B602" s="108"/>
      <c r="C602" s="108"/>
      <c r="D602" s="108"/>
      <c r="E602" s="108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</row>
    <row r="603" spans="2:19">
      <c r="B603" s="108"/>
      <c r="C603" s="108"/>
      <c r="D603" s="108"/>
      <c r="E603" s="108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</row>
    <row r="604" spans="2:19">
      <c r="B604" s="108"/>
      <c r="C604" s="108"/>
      <c r="D604" s="108"/>
      <c r="E604" s="108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</row>
    <row r="605" spans="2:19">
      <c r="B605" s="108"/>
      <c r="C605" s="108"/>
      <c r="D605" s="108"/>
      <c r="E605" s="108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</row>
    <row r="606" spans="2:19">
      <c r="B606" s="108"/>
      <c r="C606" s="108"/>
      <c r="D606" s="108"/>
      <c r="E606" s="108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</row>
    <row r="607" spans="2:19">
      <c r="B607" s="108"/>
      <c r="C607" s="108"/>
      <c r="D607" s="108"/>
      <c r="E607" s="108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</row>
    <row r="608" spans="2:19">
      <c r="B608" s="108"/>
      <c r="C608" s="108"/>
      <c r="D608" s="108"/>
      <c r="E608" s="108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</row>
    <row r="609" spans="2:19">
      <c r="B609" s="108"/>
      <c r="C609" s="108"/>
      <c r="D609" s="108"/>
      <c r="E609" s="108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</row>
    <row r="610" spans="2:19">
      <c r="B610" s="108"/>
      <c r="C610" s="108"/>
      <c r="D610" s="108"/>
      <c r="E610" s="108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</row>
    <row r="611" spans="2:19">
      <c r="B611" s="108"/>
      <c r="C611" s="108"/>
      <c r="D611" s="108"/>
      <c r="E611" s="108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</row>
    <row r="612" spans="2:19">
      <c r="B612" s="108"/>
      <c r="C612" s="108"/>
      <c r="D612" s="108"/>
      <c r="E612" s="108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</row>
    <row r="613" spans="2:19">
      <c r="B613" s="108"/>
      <c r="C613" s="108"/>
      <c r="D613" s="108"/>
      <c r="E613" s="108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</row>
    <row r="614" spans="2:19">
      <c r="B614" s="108"/>
      <c r="C614" s="108"/>
      <c r="D614" s="108"/>
      <c r="E614" s="108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</row>
    <row r="615" spans="2:19">
      <c r="B615" s="108"/>
      <c r="C615" s="108"/>
      <c r="D615" s="108"/>
      <c r="E615" s="108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</row>
    <row r="616" spans="2:19">
      <c r="B616" s="108"/>
      <c r="C616" s="108"/>
      <c r="D616" s="108"/>
      <c r="E616" s="108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</row>
    <row r="617" spans="2:19">
      <c r="B617" s="108"/>
      <c r="C617" s="108"/>
      <c r="D617" s="108"/>
      <c r="E617" s="108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</row>
    <row r="618" spans="2:19">
      <c r="B618" s="108"/>
      <c r="C618" s="108"/>
      <c r="D618" s="108"/>
      <c r="E618" s="108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</row>
    <row r="619" spans="2:19">
      <c r="B619" s="108"/>
      <c r="C619" s="108"/>
      <c r="D619" s="108"/>
      <c r="E619" s="108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</row>
    <row r="620" spans="2:19">
      <c r="B620" s="108"/>
      <c r="C620" s="108"/>
      <c r="D620" s="108"/>
      <c r="E620" s="108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</row>
    <row r="621" spans="2:19">
      <c r="B621" s="108"/>
      <c r="C621" s="108"/>
      <c r="D621" s="108"/>
      <c r="E621" s="108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</row>
    <row r="622" spans="2:19">
      <c r="B622" s="108"/>
      <c r="C622" s="108"/>
      <c r="D622" s="108"/>
      <c r="E622" s="108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</row>
    <row r="623" spans="2:19">
      <c r="B623" s="108"/>
      <c r="C623" s="108"/>
      <c r="D623" s="108"/>
      <c r="E623" s="108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</row>
    <row r="624" spans="2:19">
      <c r="B624" s="108"/>
      <c r="C624" s="108"/>
      <c r="D624" s="108"/>
      <c r="E624" s="108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</row>
    <row r="625" spans="2:19">
      <c r="B625" s="108"/>
      <c r="C625" s="108"/>
      <c r="D625" s="108"/>
      <c r="E625" s="108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</row>
    <row r="626" spans="2:19">
      <c r="B626" s="108"/>
      <c r="C626" s="108"/>
      <c r="D626" s="108"/>
      <c r="E626" s="108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</row>
    <row r="627" spans="2:19">
      <c r="B627" s="108"/>
      <c r="C627" s="108"/>
      <c r="D627" s="108"/>
      <c r="E627" s="108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</row>
    <row r="628" spans="2:19">
      <c r="B628" s="108"/>
      <c r="C628" s="108"/>
      <c r="D628" s="108"/>
      <c r="E628" s="108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</row>
    <row r="629" spans="2:19">
      <c r="B629" s="108"/>
      <c r="C629" s="108"/>
      <c r="D629" s="108"/>
      <c r="E629" s="108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</row>
    <row r="630" spans="2:19">
      <c r="B630" s="108"/>
      <c r="C630" s="108"/>
      <c r="D630" s="108"/>
      <c r="E630" s="108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</row>
    <row r="631" spans="2:19">
      <c r="B631" s="108"/>
      <c r="C631" s="108"/>
      <c r="D631" s="108"/>
      <c r="E631" s="108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</row>
    <row r="632" spans="2:19">
      <c r="B632" s="108"/>
      <c r="C632" s="108"/>
      <c r="D632" s="108"/>
      <c r="E632" s="108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</row>
    <row r="633" spans="2:19">
      <c r="B633" s="108"/>
      <c r="C633" s="108"/>
      <c r="D633" s="108"/>
      <c r="E633" s="108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</row>
    <row r="634" spans="2:19">
      <c r="B634" s="108"/>
      <c r="C634" s="108"/>
      <c r="D634" s="108"/>
      <c r="E634" s="108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</row>
    <row r="635" spans="2:19">
      <c r="B635" s="108"/>
      <c r="C635" s="108"/>
      <c r="D635" s="108"/>
      <c r="E635" s="108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</row>
    <row r="636" spans="2:19">
      <c r="B636" s="108"/>
      <c r="C636" s="108"/>
      <c r="D636" s="108"/>
      <c r="E636" s="108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</row>
    <row r="637" spans="2:19">
      <c r="B637" s="108"/>
      <c r="C637" s="108"/>
      <c r="D637" s="108"/>
      <c r="E637" s="108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</row>
    <row r="638" spans="2:19">
      <c r="B638" s="108"/>
      <c r="C638" s="108"/>
      <c r="D638" s="108"/>
      <c r="E638" s="108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</row>
    <row r="639" spans="2:19">
      <c r="B639" s="108"/>
      <c r="C639" s="108"/>
      <c r="D639" s="108"/>
      <c r="E639" s="108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</row>
    <row r="640" spans="2:19">
      <c r="B640" s="108"/>
      <c r="C640" s="108"/>
      <c r="D640" s="108"/>
      <c r="E640" s="108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</row>
    <row r="641" spans="2:19">
      <c r="B641" s="108"/>
      <c r="C641" s="108"/>
      <c r="D641" s="108"/>
      <c r="E641" s="108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</row>
    <row r="642" spans="2:19">
      <c r="B642" s="108"/>
      <c r="C642" s="108"/>
      <c r="D642" s="108"/>
      <c r="E642" s="108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</row>
    <row r="643" spans="2:19">
      <c r="B643" s="108"/>
      <c r="C643" s="108"/>
      <c r="D643" s="108"/>
      <c r="E643" s="108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</row>
    <row r="644" spans="2:19">
      <c r="B644" s="108"/>
      <c r="C644" s="108"/>
      <c r="D644" s="108"/>
      <c r="E644" s="108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</row>
    <row r="645" spans="2:19">
      <c r="B645" s="108"/>
      <c r="C645" s="108"/>
      <c r="D645" s="108"/>
      <c r="E645" s="108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</row>
    <row r="646" spans="2:19">
      <c r="B646" s="108"/>
      <c r="C646" s="108"/>
      <c r="D646" s="108"/>
      <c r="E646" s="108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</row>
    <row r="647" spans="2:19">
      <c r="B647" s="108"/>
      <c r="C647" s="108"/>
      <c r="D647" s="108"/>
      <c r="E647" s="108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</row>
    <row r="648" spans="2:19">
      <c r="B648" s="108"/>
      <c r="C648" s="108"/>
      <c r="D648" s="108"/>
      <c r="E648" s="108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</row>
    <row r="649" spans="2:19">
      <c r="B649" s="108"/>
      <c r="C649" s="108"/>
      <c r="D649" s="108"/>
      <c r="E649" s="108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</row>
    <row r="650" spans="2:19">
      <c r="B650" s="108"/>
      <c r="C650" s="108"/>
      <c r="D650" s="108"/>
      <c r="E650" s="108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</row>
    <row r="651" spans="2:19">
      <c r="B651" s="108"/>
      <c r="C651" s="108"/>
      <c r="D651" s="108"/>
      <c r="E651" s="108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</row>
    <row r="652" spans="2:19">
      <c r="B652" s="108"/>
      <c r="C652" s="108"/>
      <c r="D652" s="108"/>
      <c r="E652" s="108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</row>
    <row r="653" spans="2:19">
      <c r="B653" s="108"/>
      <c r="C653" s="108"/>
      <c r="D653" s="108"/>
      <c r="E653" s="108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</row>
    <row r="654" spans="2:19">
      <c r="B654" s="108"/>
      <c r="C654" s="108"/>
      <c r="D654" s="108"/>
      <c r="E654" s="108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</row>
    <row r="655" spans="2:19">
      <c r="B655" s="108"/>
      <c r="C655" s="108"/>
      <c r="D655" s="108"/>
      <c r="E655" s="108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</row>
    <row r="656" spans="2:19">
      <c r="B656" s="108"/>
      <c r="C656" s="108"/>
      <c r="D656" s="108"/>
      <c r="E656" s="108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</row>
    <row r="657" spans="2:19">
      <c r="B657" s="108"/>
      <c r="C657" s="108"/>
      <c r="D657" s="108"/>
      <c r="E657" s="108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</row>
    <row r="658" spans="2:19">
      <c r="B658" s="108"/>
      <c r="C658" s="108"/>
      <c r="D658" s="108"/>
      <c r="E658" s="108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</row>
    <row r="659" spans="2:19">
      <c r="B659" s="108"/>
      <c r="C659" s="108"/>
      <c r="D659" s="108"/>
      <c r="E659" s="108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</row>
    <row r="660" spans="2:19">
      <c r="B660" s="108"/>
      <c r="C660" s="108"/>
      <c r="D660" s="108"/>
      <c r="E660" s="108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</row>
    <row r="661" spans="2:19">
      <c r="B661" s="108"/>
      <c r="C661" s="108"/>
      <c r="D661" s="108"/>
      <c r="E661" s="108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</row>
    <row r="662" spans="2:19">
      <c r="B662" s="108"/>
      <c r="C662" s="108"/>
      <c r="D662" s="108"/>
      <c r="E662" s="108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</row>
    <row r="663" spans="2:19">
      <c r="B663" s="108"/>
      <c r="C663" s="108"/>
      <c r="D663" s="108"/>
      <c r="E663" s="108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</row>
    <row r="664" spans="2:19">
      <c r="B664" s="108"/>
      <c r="C664" s="108"/>
      <c r="D664" s="108"/>
      <c r="E664" s="108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</row>
    <row r="665" spans="2:19">
      <c r="B665" s="108"/>
      <c r="C665" s="108"/>
      <c r="D665" s="108"/>
      <c r="E665" s="108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</row>
    <row r="666" spans="2:19">
      <c r="B666" s="108"/>
      <c r="C666" s="108"/>
      <c r="D666" s="108"/>
      <c r="E666" s="108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</row>
    <row r="667" spans="2:19">
      <c r="B667" s="108"/>
      <c r="C667" s="108"/>
      <c r="D667" s="108"/>
      <c r="E667" s="108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</row>
    <row r="668" spans="2:19">
      <c r="B668" s="108"/>
      <c r="C668" s="108"/>
      <c r="D668" s="108"/>
      <c r="E668" s="108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</row>
  </sheetData>
  <sheetProtection sheet="1" objects="1" scenarios="1"/>
  <mergeCells count="2">
    <mergeCell ref="B6:S6"/>
    <mergeCell ref="B7:S7"/>
  </mergeCells>
  <phoneticPr fontId="3" type="noConversion"/>
  <conditionalFormatting sqref="B12:B41">
    <cfRule type="cellIs" dxfId="41" priority="1" operator="equal">
      <formula>"NR3"</formula>
    </cfRule>
  </conditionalFormatting>
  <dataValidations count="1">
    <dataValidation allowBlank="1" showInputMessage="1" showErrorMessage="1" sqref="C5:C1048576 A1:B1048576 D1:D1048576 F1:XFD1048576 E1:E21 E25:E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71.42578125" style="2" bestFit="1" customWidth="1"/>
    <col min="4" max="4" width="5.7109375" style="2" bestFit="1" customWidth="1"/>
    <col min="5" max="5" width="11.28515625" style="2" bestFit="1" customWidth="1"/>
    <col min="6" max="6" width="14.7109375" style="1" bestFit="1" customWidth="1"/>
    <col min="7" max="7" width="12" style="1" bestFit="1" customWidth="1"/>
    <col min="8" max="8" width="10.140625" style="1" bestFit="1" customWidth="1"/>
    <col min="9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139</v>
      </c>
      <c r="C1" s="67" t="s" vm="1">
        <v>220</v>
      </c>
    </row>
    <row r="2" spans="2:49">
      <c r="B2" s="46" t="s">
        <v>138</v>
      </c>
      <c r="C2" s="67" t="s">
        <v>221</v>
      </c>
    </row>
    <row r="3" spans="2:49">
      <c r="B3" s="46" t="s">
        <v>140</v>
      </c>
      <c r="C3" s="67" t="s">
        <v>222</v>
      </c>
    </row>
    <row r="4" spans="2:49">
      <c r="B4" s="46" t="s">
        <v>141</v>
      </c>
      <c r="C4" s="67">
        <v>2208</v>
      </c>
    </row>
    <row r="6" spans="2:49" ht="26.25" customHeight="1">
      <c r="B6" s="122" t="s">
        <v>168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2:49" ht="26.25" customHeight="1">
      <c r="B7" s="122" t="s">
        <v>85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2:49" s="3" customFormat="1" ht="63">
      <c r="B8" s="21" t="s">
        <v>109</v>
      </c>
      <c r="C8" s="29" t="s">
        <v>42</v>
      </c>
      <c r="D8" s="29" t="s">
        <v>111</v>
      </c>
      <c r="E8" s="29" t="s">
        <v>110</v>
      </c>
      <c r="F8" s="29" t="s">
        <v>62</v>
      </c>
      <c r="G8" s="29" t="s">
        <v>96</v>
      </c>
      <c r="H8" s="29" t="s">
        <v>197</v>
      </c>
      <c r="I8" s="29" t="s">
        <v>196</v>
      </c>
      <c r="J8" s="29" t="s">
        <v>104</v>
      </c>
      <c r="K8" s="29" t="s">
        <v>56</v>
      </c>
      <c r="L8" s="29" t="s">
        <v>142</v>
      </c>
      <c r="M8" s="30" t="s">
        <v>144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204</v>
      </c>
      <c r="I9" s="31"/>
      <c r="J9" s="31" t="s">
        <v>200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28</v>
      </c>
      <c r="C11" s="69"/>
      <c r="D11" s="69"/>
      <c r="E11" s="69"/>
      <c r="F11" s="69"/>
      <c r="G11" s="69"/>
      <c r="H11" s="76"/>
      <c r="I11" s="76"/>
      <c r="J11" s="76">
        <v>331.48802000000006</v>
      </c>
      <c r="K11" s="69"/>
      <c r="L11" s="77">
        <f>J11/$J$11</f>
        <v>1</v>
      </c>
      <c r="M11" s="77">
        <f>J11/'סכום נכסי הקרן'!$C$42</f>
        <v>2.8083525183665503E-3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6" t="s">
        <v>191</v>
      </c>
      <c r="C12" s="71"/>
      <c r="D12" s="71"/>
      <c r="E12" s="71"/>
      <c r="F12" s="71"/>
      <c r="G12" s="71"/>
      <c r="H12" s="79"/>
      <c r="I12" s="79"/>
      <c r="J12" s="79">
        <v>2.7755100000000006</v>
      </c>
      <c r="K12" s="71"/>
      <c r="L12" s="80">
        <f t="shared" ref="L12:L14" si="0">J12/$J$11</f>
        <v>8.3728817711119698E-3</v>
      </c>
      <c r="M12" s="80">
        <v>2.808349521278849E-3</v>
      </c>
    </row>
    <row r="13" spans="2:49">
      <c r="B13" s="75" t="s">
        <v>1642</v>
      </c>
      <c r="C13" s="69">
        <v>5992</v>
      </c>
      <c r="D13" s="82" t="s">
        <v>26</v>
      </c>
      <c r="E13" s="69" t="s">
        <v>1618</v>
      </c>
      <c r="F13" s="82" t="s">
        <v>596</v>
      </c>
      <c r="G13" s="82" t="s">
        <v>126</v>
      </c>
      <c r="H13" s="76">
        <v>221.00000000000003</v>
      </c>
      <c r="I13" s="76"/>
      <c r="J13" s="69"/>
      <c r="K13" s="77">
        <v>8.0952380952380965E-6</v>
      </c>
      <c r="L13" s="77">
        <f t="shared" si="0"/>
        <v>0</v>
      </c>
      <c r="M13" s="77">
        <v>2.808349521278849E-3</v>
      </c>
    </row>
    <row r="14" spans="2:49">
      <c r="B14" s="75" t="s">
        <v>1643</v>
      </c>
      <c r="C14" s="69" t="s">
        <v>1644</v>
      </c>
      <c r="D14" s="82" t="s">
        <v>26</v>
      </c>
      <c r="E14" s="69" t="s">
        <v>1645</v>
      </c>
      <c r="F14" s="82" t="s">
        <v>122</v>
      </c>
      <c r="G14" s="82" t="s">
        <v>125</v>
      </c>
      <c r="H14" s="76">
        <v>49.790000000000006</v>
      </c>
      <c r="I14" s="76">
        <v>1620</v>
      </c>
      <c r="J14" s="76">
        <v>2.7755100000000006</v>
      </c>
      <c r="K14" s="77">
        <v>5.0779569086881646E-6</v>
      </c>
      <c r="L14" s="77">
        <f t="shared" si="0"/>
        <v>8.3728817711119698E-3</v>
      </c>
      <c r="M14" s="77">
        <v>2.808349521278849E-3</v>
      </c>
    </row>
    <row r="15" spans="2:49">
      <c r="B15" s="72"/>
      <c r="C15" s="69"/>
      <c r="D15" s="69"/>
      <c r="E15" s="69"/>
      <c r="F15" s="69"/>
      <c r="G15" s="69"/>
      <c r="H15" s="76"/>
      <c r="I15" s="76"/>
      <c r="J15" s="69"/>
      <c r="K15" s="69"/>
      <c r="L15" s="77"/>
      <c r="M15" s="69"/>
    </row>
    <row r="16" spans="2:49">
      <c r="B16" s="92" t="s">
        <v>190</v>
      </c>
      <c r="C16" s="69"/>
      <c r="D16" s="69"/>
      <c r="E16" s="69"/>
      <c r="F16" s="69"/>
      <c r="G16" s="69"/>
      <c r="H16" s="76"/>
      <c r="I16" s="76"/>
      <c r="J16" s="76">
        <v>328.71251000000007</v>
      </c>
      <c r="K16" s="69"/>
      <c r="L16" s="77">
        <f t="shared" ref="L16:L20" si="1">J16/$J$11</f>
        <v>0.99162711822888805</v>
      </c>
      <c r="M16" s="77">
        <v>2.808349521278849E-3</v>
      </c>
    </row>
    <row r="17" spans="2:13">
      <c r="B17" s="86" t="s">
        <v>60</v>
      </c>
      <c r="C17" s="71"/>
      <c r="D17" s="71"/>
      <c r="E17" s="71"/>
      <c r="F17" s="71"/>
      <c r="G17" s="71"/>
      <c r="H17" s="79"/>
      <c r="I17" s="79"/>
      <c r="J17" s="79">
        <v>328.71251000000007</v>
      </c>
      <c r="K17" s="71"/>
      <c r="L17" s="80">
        <f t="shared" si="1"/>
        <v>0.99162711822888805</v>
      </c>
      <c r="M17" s="80">
        <v>2.808349521278849E-3</v>
      </c>
    </row>
    <row r="18" spans="2:13">
      <c r="B18" s="75" t="s">
        <v>1646</v>
      </c>
      <c r="C18" s="69">
        <v>5691</v>
      </c>
      <c r="D18" s="82" t="s">
        <v>26</v>
      </c>
      <c r="E18" s="69"/>
      <c r="F18" s="82" t="s">
        <v>1240</v>
      </c>
      <c r="G18" s="82" t="s">
        <v>125</v>
      </c>
      <c r="H18" s="76">
        <v>35268.500000000007</v>
      </c>
      <c r="I18" s="76">
        <v>155.98159999999999</v>
      </c>
      <c r="J18" s="76">
        <v>189.29757000000004</v>
      </c>
      <c r="K18" s="77">
        <v>3.9144190413489761E-4</v>
      </c>
      <c r="L18" s="77">
        <f t="shared" si="1"/>
        <v>0.57105403085155237</v>
      </c>
      <c r="M18" s="77">
        <v>2.808349521278849E-3</v>
      </c>
    </row>
    <row r="19" spans="2:13">
      <c r="B19" s="75" t="s">
        <v>1647</v>
      </c>
      <c r="C19" s="69">
        <v>4811</v>
      </c>
      <c r="D19" s="82" t="s">
        <v>26</v>
      </c>
      <c r="E19" s="69"/>
      <c r="F19" s="82" t="s">
        <v>1240</v>
      </c>
      <c r="G19" s="82" t="s">
        <v>125</v>
      </c>
      <c r="H19" s="76">
        <v>7962.0000000000009</v>
      </c>
      <c r="I19" s="76">
        <v>149.39179999999999</v>
      </c>
      <c r="J19" s="76">
        <v>40.92925000000001</v>
      </c>
      <c r="K19" s="77">
        <v>4.1104315032490437E-4</v>
      </c>
      <c r="L19" s="77">
        <f t="shared" si="1"/>
        <v>0.12347127959556428</v>
      </c>
      <c r="M19" s="77">
        <v>2.808349521278849E-3</v>
      </c>
    </row>
    <row r="20" spans="2:13">
      <c r="B20" s="75" t="s">
        <v>1648</v>
      </c>
      <c r="C20" s="69">
        <v>5356</v>
      </c>
      <c r="D20" s="82" t="s">
        <v>26</v>
      </c>
      <c r="E20" s="69"/>
      <c r="F20" s="82" t="s">
        <v>1240</v>
      </c>
      <c r="G20" s="82" t="s">
        <v>125</v>
      </c>
      <c r="H20" s="76">
        <v>10105.070000000002</v>
      </c>
      <c r="I20" s="76">
        <v>283.2364</v>
      </c>
      <c r="J20" s="76">
        <v>98.485690000000019</v>
      </c>
      <c r="K20" s="77">
        <v>4.2641109020746798E-4</v>
      </c>
      <c r="L20" s="77">
        <f t="shared" si="1"/>
        <v>0.29710180778177142</v>
      </c>
      <c r="M20" s="77">
        <v>2.808349521278849E-3</v>
      </c>
    </row>
    <row r="21" spans="2:13">
      <c r="B21" s="72"/>
      <c r="C21" s="69"/>
      <c r="D21" s="69"/>
      <c r="E21" s="69"/>
      <c r="F21" s="69"/>
      <c r="G21" s="69"/>
      <c r="H21" s="76"/>
      <c r="I21" s="76"/>
      <c r="J21" s="69"/>
      <c r="K21" s="69"/>
      <c r="L21" s="77"/>
      <c r="M21" s="69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110" t="s">
        <v>212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110" t="s">
        <v>105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110" t="s">
        <v>195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110" t="s">
        <v>203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2:13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2:13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2:13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</row>
    <row r="115" spans="2:13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</row>
    <row r="116" spans="2:13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</row>
    <row r="117" spans="2:13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</row>
    <row r="118" spans="2:13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</row>
    <row r="119" spans="2:13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</row>
    <row r="120" spans="2:13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</row>
    <row r="121" spans="2:13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</row>
    <row r="122" spans="2:13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</row>
    <row r="123" spans="2:13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</row>
    <row r="124" spans="2:13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</row>
    <row r="125" spans="2:13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</row>
    <row r="126" spans="2:13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</row>
    <row r="127" spans="2:13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</row>
    <row r="128" spans="2:13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</row>
    <row r="129" spans="2:13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</row>
    <row r="130" spans="2:13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</row>
    <row r="131" spans="2:13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</row>
    <row r="132" spans="2:13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</row>
    <row r="133" spans="2:13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</row>
    <row r="134" spans="2:13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</row>
    <row r="135" spans="2:13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2:13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  <row r="137" spans="2:13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</row>
    <row r="138" spans="2:13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</row>
    <row r="139" spans="2:13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</row>
    <row r="140" spans="2:13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</row>
    <row r="141" spans="2:13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</row>
    <row r="142" spans="2:13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</row>
    <row r="143" spans="2:13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</row>
    <row r="144" spans="2:13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</row>
    <row r="145" spans="2:13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</row>
    <row r="146" spans="2:13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2:13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</row>
    <row r="148" spans="2:13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</row>
    <row r="149" spans="2:13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</row>
    <row r="150" spans="2:13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</row>
    <row r="151" spans="2:13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</row>
    <row r="152" spans="2:13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</row>
    <row r="153" spans="2:13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</row>
    <row r="154" spans="2:13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</row>
    <row r="155" spans="2:13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</row>
    <row r="156" spans="2:13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</row>
    <row r="157" spans="2:13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</row>
    <row r="158" spans="2:13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</row>
    <row r="159" spans="2:13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</row>
    <row r="160" spans="2:13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</row>
    <row r="161" spans="2:13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</row>
    <row r="162" spans="2:13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</row>
    <row r="163" spans="2:13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</row>
    <row r="164" spans="2:13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</row>
    <row r="165" spans="2:13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</row>
    <row r="166" spans="2:13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</row>
    <row r="167" spans="2:13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</row>
    <row r="168" spans="2:13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</row>
    <row r="169" spans="2:13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</row>
    <row r="170" spans="2:13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</row>
    <row r="171" spans="2:13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</row>
    <row r="172" spans="2:13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</row>
    <row r="173" spans="2:13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</row>
    <row r="174" spans="2:13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</row>
    <row r="175" spans="2:13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</row>
    <row r="176" spans="2:13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</row>
    <row r="177" spans="2:13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</row>
    <row r="178" spans="2:13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</row>
    <row r="179" spans="2:13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</row>
    <row r="180" spans="2:13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</row>
    <row r="181" spans="2:13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</row>
    <row r="182" spans="2:13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</row>
    <row r="183" spans="2:13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</row>
    <row r="184" spans="2:13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</row>
    <row r="185" spans="2:13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</row>
    <row r="186" spans="2:13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</row>
    <row r="187" spans="2:13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</row>
    <row r="188" spans="2:13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</row>
    <row r="189" spans="2:13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</row>
    <row r="190" spans="2:13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</row>
    <row r="191" spans="2:13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</row>
    <row r="192" spans="2:13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</row>
    <row r="193" spans="2:13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</row>
    <row r="194" spans="2:13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</row>
    <row r="195" spans="2:13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</row>
    <row r="196" spans="2:13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</row>
    <row r="197" spans="2:13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</row>
    <row r="198" spans="2:13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</row>
    <row r="199" spans="2:13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</row>
    <row r="200" spans="2:13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</row>
    <row r="201" spans="2:13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</row>
    <row r="202" spans="2:13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</row>
    <row r="203" spans="2:13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</row>
    <row r="204" spans="2:13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</row>
    <row r="205" spans="2:13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</row>
    <row r="206" spans="2:13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</row>
    <row r="207" spans="2:13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</row>
    <row r="208" spans="2:13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</row>
    <row r="209" spans="2:13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</row>
    <row r="210" spans="2:13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</row>
    <row r="211" spans="2:13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</row>
    <row r="212" spans="2:13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</row>
    <row r="213" spans="2:13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</row>
    <row r="214" spans="2:13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</row>
    <row r="215" spans="2:13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</row>
    <row r="216" spans="2:13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</row>
    <row r="217" spans="2:13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</row>
    <row r="218" spans="2:13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</row>
    <row r="219" spans="2:13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</row>
    <row r="220" spans="2:13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</row>
    <row r="221" spans="2:13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</row>
    <row r="222" spans="2:13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</row>
    <row r="223" spans="2:13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</row>
    <row r="224" spans="2:13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</row>
    <row r="225" spans="2:13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</row>
    <row r="226" spans="2:13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</row>
    <row r="227" spans="2:13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</row>
    <row r="228" spans="2:13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</row>
    <row r="229" spans="2:13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</row>
    <row r="230" spans="2:13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</row>
    <row r="231" spans="2:13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</row>
    <row r="232" spans="2:13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</row>
    <row r="233" spans="2:13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</row>
    <row r="234" spans="2:13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</row>
    <row r="235" spans="2:13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</row>
    <row r="236" spans="2:13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</row>
    <row r="237" spans="2:13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</row>
    <row r="238" spans="2:13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</row>
    <row r="239" spans="2:13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</row>
    <row r="240" spans="2:13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</row>
    <row r="241" spans="2:13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</row>
    <row r="242" spans="2:13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</row>
    <row r="243" spans="2:13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</row>
    <row r="244" spans="2:13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</row>
    <row r="245" spans="2:13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</row>
    <row r="246" spans="2:13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</row>
    <row r="247" spans="2:13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</row>
    <row r="248" spans="2:13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</row>
    <row r="249" spans="2:13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</row>
    <row r="250" spans="2:13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</row>
    <row r="251" spans="2:13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</row>
    <row r="252" spans="2:13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</row>
    <row r="253" spans="2:13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</row>
    <row r="254" spans="2:13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</row>
    <row r="255" spans="2:13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</row>
    <row r="256" spans="2:13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</row>
    <row r="257" spans="2:13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</row>
    <row r="258" spans="2:13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</row>
    <row r="259" spans="2:13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</row>
    <row r="260" spans="2:13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</row>
    <row r="261" spans="2:13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</row>
    <row r="262" spans="2:13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</row>
    <row r="263" spans="2:13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</row>
    <row r="264" spans="2:13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</row>
    <row r="265" spans="2:13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</row>
    <row r="266" spans="2:13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</row>
    <row r="267" spans="2:13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</row>
    <row r="268" spans="2:13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</row>
    <row r="269" spans="2:13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</row>
    <row r="270" spans="2:13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</row>
    <row r="271" spans="2:13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</row>
    <row r="272" spans="2:13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</row>
    <row r="273" spans="2:13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</row>
    <row r="274" spans="2:13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</row>
    <row r="275" spans="2:13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</row>
    <row r="276" spans="2:13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</row>
    <row r="277" spans="2:13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</row>
    <row r="278" spans="2:13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</row>
    <row r="279" spans="2:13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</row>
    <row r="280" spans="2:13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</row>
    <row r="281" spans="2:13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</row>
    <row r="282" spans="2:13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</row>
    <row r="283" spans="2:13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</row>
    <row r="284" spans="2:13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</row>
    <row r="285" spans="2:13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</row>
    <row r="286" spans="2:13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</row>
    <row r="287" spans="2:13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</row>
    <row r="288" spans="2:13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</row>
    <row r="289" spans="2:13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</row>
    <row r="290" spans="2:13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</row>
    <row r="291" spans="2:13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</row>
    <row r="292" spans="2:13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</row>
    <row r="293" spans="2:13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</row>
    <row r="294" spans="2:13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</row>
    <row r="295" spans="2:13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</row>
    <row r="296" spans="2:13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</row>
    <row r="297" spans="2:13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</row>
    <row r="298" spans="2:13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</row>
    <row r="299" spans="2:13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</row>
    <row r="300" spans="2:13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</row>
    <row r="301" spans="2:13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</row>
    <row r="302" spans="2:13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71.42578125" style="2" bestFit="1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139</v>
      </c>
      <c r="C1" s="67" t="s" vm="1">
        <v>220</v>
      </c>
    </row>
    <row r="2" spans="2:11">
      <c r="B2" s="46" t="s">
        <v>138</v>
      </c>
      <c r="C2" s="67" t="s">
        <v>221</v>
      </c>
    </row>
    <row r="3" spans="2:11">
      <c r="B3" s="46" t="s">
        <v>140</v>
      </c>
      <c r="C3" s="67" t="s">
        <v>222</v>
      </c>
    </row>
    <row r="4" spans="2:11">
      <c r="B4" s="46" t="s">
        <v>141</v>
      </c>
      <c r="C4" s="67">
        <v>2208</v>
      </c>
    </row>
    <row r="6" spans="2:11" ht="26.25" customHeight="1">
      <c r="B6" s="122" t="s">
        <v>168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1" ht="26.25" customHeight="1">
      <c r="B7" s="122" t="s">
        <v>91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2:11" s="3" customFormat="1" ht="78.75">
      <c r="B8" s="21" t="s">
        <v>109</v>
      </c>
      <c r="C8" s="29" t="s">
        <v>42</v>
      </c>
      <c r="D8" s="29" t="s">
        <v>96</v>
      </c>
      <c r="E8" s="29" t="s">
        <v>97</v>
      </c>
      <c r="F8" s="29" t="s">
        <v>197</v>
      </c>
      <c r="G8" s="29" t="s">
        <v>196</v>
      </c>
      <c r="H8" s="29" t="s">
        <v>104</v>
      </c>
      <c r="I8" s="29" t="s">
        <v>56</v>
      </c>
      <c r="J8" s="29" t="s">
        <v>142</v>
      </c>
      <c r="K8" s="30" t="s">
        <v>144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204</v>
      </c>
      <c r="G9" s="31"/>
      <c r="H9" s="31" t="s">
        <v>200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4" t="s">
        <v>1649</v>
      </c>
      <c r="C11" s="85"/>
      <c r="D11" s="85"/>
      <c r="E11" s="85"/>
      <c r="F11" s="87"/>
      <c r="G11" s="89"/>
      <c r="H11" s="87">
        <v>2977.92965</v>
      </c>
      <c r="I11" s="85"/>
      <c r="J11" s="90">
        <f>H11/$H$11</f>
        <v>1</v>
      </c>
      <c r="K11" s="90">
        <f>H11/'סכום נכסי הקרן'!$C$42</f>
        <v>2.5228894341629352E-2</v>
      </c>
    </row>
    <row r="12" spans="2:11" ht="21" customHeight="1">
      <c r="B12" s="70" t="s">
        <v>1650</v>
      </c>
      <c r="C12" s="71"/>
      <c r="D12" s="71"/>
      <c r="E12" s="71"/>
      <c r="F12" s="79"/>
      <c r="G12" s="81"/>
      <c r="H12" s="79">
        <v>237.25919000000002</v>
      </c>
      <c r="I12" s="71"/>
      <c r="J12" s="80">
        <f t="shared" ref="J12:J14" si="0">H12/$H$11</f>
        <v>7.9672530209032977E-2</v>
      </c>
      <c r="K12" s="80">
        <f>H12/'סכום נכסי הקרן'!$C$42</f>
        <v>2.0100498465739657E-3</v>
      </c>
    </row>
    <row r="13" spans="2:11">
      <c r="B13" s="86" t="s">
        <v>186</v>
      </c>
      <c r="C13" s="71"/>
      <c r="D13" s="71"/>
      <c r="E13" s="71"/>
      <c r="F13" s="79"/>
      <c r="G13" s="81"/>
      <c r="H13" s="79">
        <v>53.858190000000008</v>
      </c>
      <c r="I13" s="71"/>
      <c r="J13" s="80">
        <f t="shared" si="0"/>
        <v>1.8085783188330189E-2</v>
      </c>
      <c r="K13" s="80">
        <f>H13/'סכום נכסי הקרן'!$C$42</f>
        <v>4.5628431314399879E-4</v>
      </c>
    </row>
    <row r="14" spans="2:11">
      <c r="B14" s="75" t="s">
        <v>1651</v>
      </c>
      <c r="C14" s="69">
        <v>5277</v>
      </c>
      <c r="D14" s="82" t="s">
        <v>125</v>
      </c>
      <c r="E14" s="99">
        <v>42481</v>
      </c>
      <c r="F14" s="76">
        <v>12657.560000000003</v>
      </c>
      <c r="G14" s="78">
        <v>123.6566</v>
      </c>
      <c r="H14" s="76">
        <v>53.858190000000008</v>
      </c>
      <c r="I14" s="77">
        <v>3.1649999999999998E-2</v>
      </c>
      <c r="J14" s="77">
        <f t="shared" si="0"/>
        <v>1.8085783188330189E-2</v>
      </c>
      <c r="K14" s="77">
        <f>H14/'סכום נכסי הקרן'!$C$42</f>
        <v>4.5628431314399879E-4</v>
      </c>
    </row>
    <row r="15" spans="2:11">
      <c r="B15" s="72"/>
      <c r="C15" s="69"/>
      <c r="D15" s="69"/>
      <c r="E15" s="69"/>
      <c r="F15" s="76"/>
      <c r="G15" s="78"/>
      <c r="H15" s="69"/>
      <c r="I15" s="69"/>
      <c r="J15" s="77"/>
      <c r="K15" s="69"/>
    </row>
    <row r="16" spans="2:11">
      <c r="B16" s="86" t="s">
        <v>189</v>
      </c>
      <c r="C16" s="71"/>
      <c r="D16" s="71"/>
      <c r="E16" s="71"/>
      <c r="F16" s="79"/>
      <c r="G16" s="81"/>
      <c r="H16" s="79">
        <v>183.40100000000004</v>
      </c>
      <c r="I16" s="71"/>
      <c r="J16" s="80">
        <f t="shared" ref="J16:J18" si="1">H16/$H$11</f>
        <v>6.1586747020702805E-2</v>
      </c>
      <c r="K16" s="80">
        <f>H16/'סכום נכסי הקרן'!$C$42</f>
        <v>1.5537655334299672E-3</v>
      </c>
    </row>
    <row r="17" spans="2:11">
      <c r="B17" s="75" t="s">
        <v>1652</v>
      </c>
      <c r="C17" s="69">
        <v>5322</v>
      </c>
      <c r="D17" s="82" t="s">
        <v>127</v>
      </c>
      <c r="E17" s="99">
        <v>42527</v>
      </c>
      <c r="F17" s="76">
        <v>18146.560000000005</v>
      </c>
      <c r="G17" s="78">
        <v>195.86590000000001</v>
      </c>
      <c r="H17" s="76">
        <v>143.08869000000004</v>
      </c>
      <c r="I17" s="77">
        <v>7.2895585919999992E-2</v>
      </c>
      <c r="J17" s="77">
        <f t="shared" si="1"/>
        <v>4.8049721389489521E-2</v>
      </c>
      <c r="K17" s="77">
        <f>H17/'סכום נכסי הקרן'!$C$42</f>
        <v>1.2122413440801591E-3</v>
      </c>
    </row>
    <row r="18" spans="2:11">
      <c r="B18" s="75" t="s">
        <v>1653</v>
      </c>
      <c r="C18" s="69">
        <v>5310</v>
      </c>
      <c r="D18" s="82" t="s">
        <v>125</v>
      </c>
      <c r="E18" s="99">
        <v>42979</v>
      </c>
      <c r="F18" s="76">
        <v>12462.200000000003</v>
      </c>
      <c r="G18" s="78">
        <v>94.006600000000006</v>
      </c>
      <c r="H18" s="76">
        <v>40.312310000000004</v>
      </c>
      <c r="I18" s="77">
        <v>1.1573409851745576E-4</v>
      </c>
      <c r="J18" s="77">
        <f t="shared" si="1"/>
        <v>1.3537025631213284E-2</v>
      </c>
      <c r="K18" s="77">
        <f>H18/'סכום נכסי הקרן'!$C$42</f>
        <v>3.4152418934980835E-4</v>
      </c>
    </row>
    <row r="19" spans="2:11">
      <c r="B19" s="72"/>
      <c r="C19" s="69"/>
      <c r="D19" s="69"/>
      <c r="E19" s="69"/>
      <c r="F19" s="76"/>
      <c r="G19" s="78"/>
      <c r="H19" s="69"/>
      <c r="I19" s="69"/>
      <c r="J19" s="77"/>
      <c r="K19" s="69"/>
    </row>
    <row r="20" spans="2:11">
      <c r="B20" s="70" t="s">
        <v>1654</v>
      </c>
      <c r="C20" s="71"/>
      <c r="D20" s="71"/>
      <c r="E20" s="71"/>
      <c r="F20" s="79"/>
      <c r="G20" s="81"/>
      <c r="H20" s="79">
        <v>2740.6704600000003</v>
      </c>
      <c r="I20" s="71"/>
      <c r="J20" s="80">
        <f t="shared" ref="J20:J23" si="2">H20/$H$11</f>
        <v>0.92032746979096713</v>
      </c>
      <c r="K20" s="80">
        <f>H20/'סכום נכסי הקרן'!$C$42</f>
        <v>2.3218844495055388E-2</v>
      </c>
    </row>
    <row r="21" spans="2:11">
      <c r="B21" s="86" t="s">
        <v>186</v>
      </c>
      <c r="C21" s="71"/>
      <c r="D21" s="71"/>
      <c r="E21" s="71"/>
      <c r="F21" s="79"/>
      <c r="G21" s="81"/>
      <c r="H21" s="79">
        <v>228.81491000000003</v>
      </c>
      <c r="I21" s="71"/>
      <c r="J21" s="80">
        <f t="shared" si="2"/>
        <v>7.6836909159355066E-2</v>
      </c>
      <c r="K21" s="80">
        <f>H21/'סכום נכסי הקרן'!$C$42</f>
        <v>1.9385102627187416E-3</v>
      </c>
    </row>
    <row r="22" spans="2:11" ht="16.5" customHeight="1">
      <c r="B22" s="75" t="s">
        <v>1655</v>
      </c>
      <c r="C22" s="69">
        <v>5295</v>
      </c>
      <c r="D22" s="82" t="s">
        <v>125</v>
      </c>
      <c r="E22" s="99">
        <v>42879</v>
      </c>
      <c r="F22" s="76">
        <v>21110.19</v>
      </c>
      <c r="G22" s="78">
        <v>108.07089999999999</v>
      </c>
      <c r="H22" s="76">
        <v>78.502870000000016</v>
      </c>
      <c r="I22" s="77">
        <v>3.0888528392002353E-5</v>
      </c>
      <c r="J22" s="77">
        <f t="shared" si="2"/>
        <v>2.63615596157552E-2</v>
      </c>
      <c r="K22" s="77">
        <f>H22/'סכום נכסי הקרן'!$C$42</f>
        <v>6.6507300222645119E-4</v>
      </c>
    </row>
    <row r="23" spans="2:11" ht="16.5" customHeight="1">
      <c r="B23" s="75" t="s">
        <v>1656</v>
      </c>
      <c r="C23" s="69">
        <v>5288</v>
      </c>
      <c r="D23" s="82" t="s">
        <v>125</v>
      </c>
      <c r="E23" s="99">
        <v>42649</v>
      </c>
      <c r="F23" s="76">
        <v>25039.620000000006</v>
      </c>
      <c r="G23" s="78">
        <v>174.45419999999999</v>
      </c>
      <c r="H23" s="76">
        <v>150.31204000000002</v>
      </c>
      <c r="I23" s="77">
        <v>2.7996121954977225E-4</v>
      </c>
      <c r="J23" s="77">
        <f t="shared" si="2"/>
        <v>5.0475349543599869E-2</v>
      </c>
      <c r="K23" s="77">
        <f>H23/'סכום נכסי הקרן'!$C$42</f>
        <v>1.2734372604922906E-3</v>
      </c>
    </row>
    <row r="24" spans="2:11" ht="16.5" customHeight="1">
      <c r="B24" s="72"/>
      <c r="C24" s="69"/>
      <c r="D24" s="69"/>
      <c r="E24" s="69"/>
      <c r="F24" s="76"/>
      <c r="G24" s="78"/>
      <c r="H24" s="69"/>
      <c r="I24" s="69"/>
      <c r="J24" s="77"/>
      <c r="K24" s="69"/>
    </row>
    <row r="25" spans="2:11">
      <c r="B25" s="86" t="s">
        <v>188</v>
      </c>
      <c r="C25" s="71"/>
      <c r="D25" s="71"/>
      <c r="E25" s="71"/>
      <c r="F25" s="79"/>
      <c r="G25" s="81"/>
      <c r="H25" s="79">
        <v>145.07697000000002</v>
      </c>
      <c r="I25" s="71"/>
      <c r="J25" s="80">
        <f t="shared" ref="J25:J27" si="3">H25/$H$11</f>
        <v>4.8717393307125309E-2</v>
      </c>
      <c r="K25" s="80">
        <f>H25/'סכום נכסי הקרן'!$C$42</f>
        <v>1.2290859683450654E-3</v>
      </c>
    </row>
    <row r="26" spans="2:11">
      <c r="B26" s="75" t="s">
        <v>1657</v>
      </c>
      <c r="C26" s="69" t="s">
        <v>1658</v>
      </c>
      <c r="D26" s="82" t="s">
        <v>125</v>
      </c>
      <c r="E26" s="99">
        <v>43382</v>
      </c>
      <c r="F26" s="76">
        <v>15662.130000000003</v>
      </c>
      <c r="G26" s="78">
        <v>99.239699999999999</v>
      </c>
      <c r="H26" s="76">
        <v>53.483640000000008</v>
      </c>
      <c r="I26" s="69"/>
      <c r="J26" s="77">
        <f t="shared" si="3"/>
        <v>1.7960007886687317E-2</v>
      </c>
      <c r="K26" s="77">
        <f>H26/'סכום נכסי הקרן'!$C$42</f>
        <v>4.5311114134806424E-4</v>
      </c>
    </row>
    <row r="27" spans="2:11">
      <c r="B27" s="75" t="s">
        <v>1659</v>
      </c>
      <c r="C27" s="69">
        <v>5299</v>
      </c>
      <c r="D27" s="82" t="s">
        <v>125</v>
      </c>
      <c r="E27" s="99">
        <v>42831</v>
      </c>
      <c r="F27" s="76">
        <v>30738.050000000003</v>
      </c>
      <c r="G27" s="78">
        <v>86.596999999999994</v>
      </c>
      <c r="H27" s="76">
        <v>91.593330000000023</v>
      </c>
      <c r="I27" s="77">
        <v>2.5219866666666667E-4</v>
      </c>
      <c r="J27" s="77">
        <f t="shared" si="3"/>
        <v>3.0757385420437995E-2</v>
      </c>
      <c r="K27" s="77">
        <f>H27/'סכום נכסי הקרן'!$C$42</f>
        <v>7.7597482699700128E-4</v>
      </c>
    </row>
    <row r="28" spans="2:11">
      <c r="B28" s="72"/>
      <c r="C28" s="69"/>
      <c r="D28" s="69"/>
      <c r="E28" s="69"/>
      <c r="F28" s="76"/>
      <c r="G28" s="78"/>
      <c r="H28" s="69"/>
      <c r="I28" s="69"/>
      <c r="J28" s="77"/>
      <c r="K28" s="69"/>
    </row>
    <row r="29" spans="2:11">
      <c r="B29" s="86" t="s">
        <v>189</v>
      </c>
      <c r="C29" s="71"/>
      <c r="D29" s="71"/>
      <c r="E29" s="71"/>
      <c r="F29" s="79"/>
      <c r="G29" s="81"/>
      <c r="H29" s="79">
        <v>2366.7785799999997</v>
      </c>
      <c r="I29" s="71"/>
      <c r="J29" s="80">
        <f t="shared" ref="J29:J76" si="4">H29/$H$11</f>
        <v>0.79477316732448655</v>
      </c>
      <c r="K29" s="80">
        <f>H29/'סכום נכסי הקרן'!$C$42</f>
        <v>2.0051248263991576E-2</v>
      </c>
    </row>
    <row r="30" spans="2:11">
      <c r="B30" s="75" t="s">
        <v>1660</v>
      </c>
      <c r="C30" s="69">
        <v>5291</v>
      </c>
      <c r="D30" s="82" t="s">
        <v>125</v>
      </c>
      <c r="E30" s="99">
        <v>42787</v>
      </c>
      <c r="F30" s="76">
        <v>44717.660000000011</v>
      </c>
      <c r="G30" s="78">
        <v>97.981999999999999</v>
      </c>
      <c r="H30" s="76">
        <v>150.76831000000001</v>
      </c>
      <c r="I30" s="77">
        <v>9.7196273830402075E-5</v>
      </c>
      <c r="J30" s="77">
        <f t="shared" si="4"/>
        <v>5.0628566729237545E-2</v>
      </c>
      <c r="K30" s="77">
        <f>H30/'סכום נכסי הקרן'!$C$42</f>
        <v>1.2773027606800653E-3</v>
      </c>
    </row>
    <row r="31" spans="2:11">
      <c r="B31" s="75" t="s">
        <v>1661</v>
      </c>
      <c r="C31" s="69">
        <v>5281</v>
      </c>
      <c r="D31" s="82" t="s">
        <v>125</v>
      </c>
      <c r="E31" s="99">
        <v>42603</v>
      </c>
      <c r="F31" s="76">
        <v>58019.170000000013</v>
      </c>
      <c r="G31" s="78">
        <v>49.327100000000002</v>
      </c>
      <c r="H31" s="76">
        <v>98.478600000000014</v>
      </c>
      <c r="I31" s="77">
        <v>4.2016874766105476E-4</v>
      </c>
      <c r="J31" s="77">
        <f t="shared" si="4"/>
        <v>3.3069485036357392E-2</v>
      </c>
      <c r="K31" s="77">
        <f>H31/'סכום נכסי הקרן'!$C$42</f>
        <v>8.343065439143536E-4</v>
      </c>
    </row>
    <row r="32" spans="2:11">
      <c r="B32" s="75" t="s">
        <v>1662</v>
      </c>
      <c r="C32" s="69">
        <v>5302</v>
      </c>
      <c r="D32" s="82" t="s">
        <v>125</v>
      </c>
      <c r="E32" s="99">
        <v>42948</v>
      </c>
      <c r="F32" s="76">
        <v>16247.120000000003</v>
      </c>
      <c r="G32" s="78">
        <v>85.277900000000002</v>
      </c>
      <c r="H32" s="76">
        <v>47.675750000000008</v>
      </c>
      <c r="I32" s="77">
        <v>1.1419918297872341E-5</v>
      </c>
      <c r="J32" s="77">
        <f t="shared" si="4"/>
        <v>1.6009696535309356E-2</v>
      </c>
      <c r="K32" s="77">
        <f>H32/'סכום נכסי הקרן'!$C$42</f>
        <v>4.0390694233086931E-4</v>
      </c>
    </row>
    <row r="33" spans="2:11">
      <c r="B33" s="75" t="s">
        <v>1663</v>
      </c>
      <c r="C33" s="69">
        <v>5290</v>
      </c>
      <c r="D33" s="82" t="s">
        <v>125</v>
      </c>
      <c r="E33" s="99">
        <v>42359</v>
      </c>
      <c r="F33" s="76">
        <v>45055.750000000007</v>
      </c>
      <c r="G33" s="78">
        <v>80.119399999999999</v>
      </c>
      <c r="H33" s="76">
        <v>124.21459000000003</v>
      </c>
      <c r="I33" s="77">
        <v>5.672768178663421E-5</v>
      </c>
      <c r="J33" s="77">
        <f t="shared" si="4"/>
        <v>4.1711727474824677E-2</v>
      </c>
      <c r="K33" s="77">
        <f>H33/'סכום נכסי הקרן'!$C$42</f>
        <v>1.0523407652691899E-3</v>
      </c>
    </row>
    <row r="34" spans="2:11">
      <c r="B34" s="75" t="s">
        <v>1664</v>
      </c>
      <c r="C34" s="69">
        <v>5307</v>
      </c>
      <c r="D34" s="82" t="s">
        <v>125</v>
      </c>
      <c r="E34" s="99">
        <v>42555</v>
      </c>
      <c r="F34" s="76">
        <v>1708.0000000000002</v>
      </c>
      <c r="G34" s="78">
        <v>81.241500000000002</v>
      </c>
      <c r="H34" s="76">
        <v>4.7747299999999999</v>
      </c>
      <c r="I34" s="77">
        <v>4.3061329745705309E-3</v>
      </c>
      <c r="J34" s="77">
        <f t="shared" si="4"/>
        <v>1.6033723294974413E-3</v>
      </c>
      <c r="K34" s="77">
        <f>H34/'סכום נכסי הקרן'!$C$42</f>
        <v>4.045131109118307E-5</v>
      </c>
    </row>
    <row r="35" spans="2:11">
      <c r="B35" s="75" t="s">
        <v>1665</v>
      </c>
      <c r="C35" s="69">
        <v>5332</v>
      </c>
      <c r="D35" s="82" t="s">
        <v>125</v>
      </c>
      <c r="E35" s="99">
        <v>43318</v>
      </c>
      <c r="F35" s="76">
        <v>13966.120000000003</v>
      </c>
      <c r="G35" s="78">
        <v>109.9323</v>
      </c>
      <c r="H35" s="76">
        <v>52.83064000000001</v>
      </c>
      <c r="I35" s="77">
        <v>8.1050013595913763E-3</v>
      </c>
      <c r="J35" s="77">
        <f t="shared" si="4"/>
        <v>1.7740728025593219E-2</v>
      </c>
      <c r="K35" s="77">
        <f>H35/'סכום נכסי הקרן'!$C$42</f>
        <v>4.4757895290127407E-4</v>
      </c>
    </row>
    <row r="36" spans="2:11">
      <c r="B36" s="75" t="s">
        <v>1666</v>
      </c>
      <c r="C36" s="69">
        <v>5294</v>
      </c>
      <c r="D36" s="82" t="s">
        <v>128</v>
      </c>
      <c r="E36" s="99">
        <v>42646</v>
      </c>
      <c r="F36" s="76">
        <v>51355.380000000012</v>
      </c>
      <c r="G36" s="78">
        <v>105.5959</v>
      </c>
      <c r="H36" s="76">
        <v>239.19406000000004</v>
      </c>
      <c r="I36" s="77">
        <v>7.0392635661274835E-4</v>
      </c>
      <c r="J36" s="77">
        <f t="shared" si="4"/>
        <v>8.0322266847371634E-2</v>
      </c>
      <c r="K36" s="77">
        <f>H36/'סכום נכסי הקרן'!$C$42</f>
        <v>2.0264419835724972E-3</v>
      </c>
    </row>
    <row r="37" spans="2:11">
      <c r="B37" s="75" t="s">
        <v>1667</v>
      </c>
      <c r="C37" s="69">
        <v>5285</v>
      </c>
      <c r="D37" s="82" t="s">
        <v>125</v>
      </c>
      <c r="E37" s="99">
        <v>42644</v>
      </c>
      <c r="F37" s="76">
        <v>37683.100000000006</v>
      </c>
      <c r="G37" s="78">
        <v>98.637500000000003</v>
      </c>
      <c r="H37" s="76">
        <v>127.90084000000003</v>
      </c>
      <c r="I37" s="77">
        <v>3.7313775719298235E-3</v>
      </c>
      <c r="J37" s="77">
        <f t="shared" si="4"/>
        <v>4.2949584117945847E-2</v>
      </c>
      <c r="K37" s="77">
        <f>H37/'סכום נכסי הקרן'!$C$42</f>
        <v>1.0835705197285779E-3</v>
      </c>
    </row>
    <row r="38" spans="2:11">
      <c r="B38" s="75" t="s">
        <v>1668</v>
      </c>
      <c r="C38" s="69">
        <v>5239</v>
      </c>
      <c r="D38" s="82" t="s">
        <v>125</v>
      </c>
      <c r="E38" s="99">
        <v>42549</v>
      </c>
      <c r="F38" s="76">
        <v>2118.92</v>
      </c>
      <c r="G38" s="78">
        <v>98.245699999999999</v>
      </c>
      <c r="H38" s="76">
        <v>7.1632600000000011</v>
      </c>
      <c r="I38" s="77">
        <v>8.4610185185185191E-7</v>
      </c>
      <c r="J38" s="77">
        <f t="shared" si="4"/>
        <v>2.4054497056369352E-3</v>
      </c>
      <c r="K38" s="77">
        <f>H38/'סכום נכסי הקרן'!$C$42</f>
        <v>6.0686836467617659E-5</v>
      </c>
    </row>
    <row r="39" spans="2:11">
      <c r="B39" s="75" t="s">
        <v>1669</v>
      </c>
      <c r="C39" s="69">
        <v>7000</v>
      </c>
      <c r="D39" s="82" t="s">
        <v>125</v>
      </c>
      <c r="E39" s="99">
        <v>42555</v>
      </c>
      <c r="F39" s="76">
        <v>105.48000000000002</v>
      </c>
      <c r="G39" s="78">
        <v>100</v>
      </c>
      <c r="H39" s="76">
        <v>0.36296</v>
      </c>
      <c r="I39" s="77">
        <v>6.3929806170601455E-3</v>
      </c>
      <c r="J39" s="77">
        <f t="shared" si="4"/>
        <v>1.2188333596127766E-4</v>
      </c>
      <c r="K39" s="77">
        <f>H39/'סכום נכסי הקרן'!$C$42</f>
        <v>3.0749818049723873E-6</v>
      </c>
    </row>
    <row r="40" spans="2:11">
      <c r="B40" s="75" t="s">
        <v>1670</v>
      </c>
      <c r="C40" s="69">
        <v>6640</v>
      </c>
      <c r="D40" s="82" t="s">
        <v>125</v>
      </c>
      <c r="E40" s="99">
        <v>43346</v>
      </c>
      <c r="F40" s="76">
        <v>1804.0400000000002</v>
      </c>
      <c r="G40" s="78">
        <v>99.068100000000001</v>
      </c>
      <c r="H40" s="76">
        <v>6.1498599999999994</v>
      </c>
      <c r="I40" s="77">
        <v>1.1636057720588236E-3</v>
      </c>
      <c r="J40" s="77">
        <f t="shared" si="4"/>
        <v>2.0651461662299507E-3</v>
      </c>
      <c r="K40" s="77">
        <f>H40/'סכום נכסי הקרן'!$C$42</f>
        <v>5.2101354427836358E-5</v>
      </c>
    </row>
    <row r="41" spans="2:11">
      <c r="B41" s="75" t="s">
        <v>1671</v>
      </c>
      <c r="C41" s="69">
        <v>5292</v>
      </c>
      <c r="D41" s="82" t="s">
        <v>127</v>
      </c>
      <c r="E41" s="99">
        <v>42555</v>
      </c>
      <c r="F41" s="76">
        <v>1360.34</v>
      </c>
      <c r="G41" s="78">
        <v>1E-4</v>
      </c>
      <c r="H41" s="76">
        <v>2.1700000000000005E-3</v>
      </c>
      <c r="I41" s="77">
        <v>2.4884052260526349E-3</v>
      </c>
      <c r="J41" s="77">
        <f t="shared" si="4"/>
        <v>7.2869417852097361E-7</v>
      </c>
      <c r="K41" s="77">
        <f>H41/'סכום נכסי הקרן'!$C$42</f>
        <v>1.838414843726604E-8</v>
      </c>
    </row>
    <row r="42" spans="2:11">
      <c r="B42" s="75" t="s">
        <v>1672</v>
      </c>
      <c r="C42" s="69">
        <v>5329</v>
      </c>
      <c r="D42" s="82" t="s">
        <v>125</v>
      </c>
      <c r="E42" s="99">
        <v>43226</v>
      </c>
      <c r="F42" s="76">
        <v>2228.8100000000004</v>
      </c>
      <c r="G42" s="78">
        <v>124.9819</v>
      </c>
      <c r="H42" s="76">
        <v>9.5852800000000027</v>
      </c>
      <c r="I42" s="77">
        <v>9.0280547540983608E-4</v>
      </c>
      <c r="J42" s="77">
        <f t="shared" si="4"/>
        <v>3.2187731499970129E-3</v>
      </c>
      <c r="K42" s="77">
        <f>H42/'סכום נכסי הקרן'!$C$42</f>
        <v>8.1206087710948132E-5</v>
      </c>
    </row>
    <row r="43" spans="2:11">
      <c r="B43" s="75" t="s">
        <v>1673</v>
      </c>
      <c r="C43" s="69">
        <v>5296</v>
      </c>
      <c r="D43" s="82" t="s">
        <v>125</v>
      </c>
      <c r="E43" s="99">
        <v>42912</v>
      </c>
      <c r="F43" s="76">
        <v>3074.22</v>
      </c>
      <c r="G43" s="78">
        <v>109.1382</v>
      </c>
      <c r="H43" s="76">
        <v>11.545070000000001</v>
      </c>
      <c r="I43" s="77">
        <v>9.2491501745271529E-2</v>
      </c>
      <c r="J43" s="77">
        <f t="shared" si="4"/>
        <v>3.8768780182567445E-3</v>
      </c>
      <c r="K43" s="77">
        <f>H43/'סכום נכסי הקרן'!$C$42</f>
        <v>9.78093458979848E-5</v>
      </c>
    </row>
    <row r="44" spans="2:11">
      <c r="B44" s="75" t="s">
        <v>1674</v>
      </c>
      <c r="C44" s="69">
        <v>5297</v>
      </c>
      <c r="D44" s="82" t="s">
        <v>125</v>
      </c>
      <c r="E44" s="99">
        <v>42916</v>
      </c>
      <c r="F44" s="76">
        <v>25652.67</v>
      </c>
      <c r="G44" s="78">
        <v>115.8404</v>
      </c>
      <c r="H44" s="76">
        <v>102.25330000000002</v>
      </c>
      <c r="I44" s="77">
        <v>2.3497369441214446E-5</v>
      </c>
      <c r="J44" s="77">
        <f t="shared" si="4"/>
        <v>3.4337043522838097E-2</v>
      </c>
      <c r="K44" s="77">
        <f>H44/'סכום נכסי הקרן'!$C$42</f>
        <v>8.662856430416109E-4</v>
      </c>
    </row>
    <row r="45" spans="2:11">
      <c r="B45" s="75" t="s">
        <v>1675</v>
      </c>
      <c r="C45" s="69">
        <v>6659</v>
      </c>
      <c r="D45" s="82" t="s">
        <v>125</v>
      </c>
      <c r="E45" s="99">
        <v>42912</v>
      </c>
      <c r="F45" s="76">
        <v>3181.45</v>
      </c>
      <c r="G45" s="78">
        <v>98.409400000000005</v>
      </c>
      <c r="H45" s="76">
        <v>10.773250000000003</v>
      </c>
      <c r="I45" s="77">
        <v>8.2715463163906353E-3</v>
      </c>
      <c r="J45" s="77">
        <f t="shared" si="4"/>
        <v>3.6176979533415112E-3</v>
      </c>
      <c r="K45" s="77">
        <f>H45/'סכום נכסי הקרן'!$C$42</f>
        <v>9.1270519424781736E-5</v>
      </c>
    </row>
    <row r="46" spans="2:11">
      <c r="B46" s="75" t="s">
        <v>1676</v>
      </c>
      <c r="C46" s="69">
        <v>5293</v>
      </c>
      <c r="D46" s="82" t="s">
        <v>125</v>
      </c>
      <c r="E46" s="99">
        <v>42555</v>
      </c>
      <c r="F46" s="76">
        <v>1287.5400000000002</v>
      </c>
      <c r="G46" s="78">
        <v>110.40949999999999</v>
      </c>
      <c r="H46" s="76">
        <v>4.8916200000000005</v>
      </c>
      <c r="I46" s="77">
        <v>5.520515555248308E-4</v>
      </c>
      <c r="J46" s="77">
        <f t="shared" si="4"/>
        <v>1.642624432044592E-3</v>
      </c>
      <c r="K46" s="77">
        <f>H46/'סכום נכסי הקרן'!$C$42</f>
        <v>4.1441598239031933E-5</v>
      </c>
    </row>
    <row r="47" spans="2:11">
      <c r="B47" s="75" t="s">
        <v>1677</v>
      </c>
      <c r="C47" s="69">
        <v>5313</v>
      </c>
      <c r="D47" s="82" t="s">
        <v>125</v>
      </c>
      <c r="E47" s="99">
        <v>42549</v>
      </c>
      <c r="F47" s="76">
        <v>987.23000000000013</v>
      </c>
      <c r="G47" s="78">
        <v>80.507800000000003</v>
      </c>
      <c r="H47" s="76">
        <v>2.7349000000000006</v>
      </c>
      <c r="I47" s="77">
        <v>6.0919105958704132E-6</v>
      </c>
      <c r="J47" s="77">
        <f t="shared" si="4"/>
        <v>9.183897275746593E-4</v>
      </c>
      <c r="K47" s="77">
        <f>H47/'סכום נכסי הקרן'!$C$42</f>
        <v>2.3169957401418843E-5</v>
      </c>
    </row>
    <row r="48" spans="2:11">
      <c r="B48" s="75" t="s">
        <v>1678</v>
      </c>
      <c r="C48" s="69">
        <v>5336</v>
      </c>
      <c r="D48" s="82" t="s">
        <v>127</v>
      </c>
      <c r="E48" s="99">
        <v>43083</v>
      </c>
      <c r="F48" s="76">
        <v>3258.3700000000008</v>
      </c>
      <c r="G48" s="78">
        <v>101.7436</v>
      </c>
      <c r="H48" s="76">
        <v>13.346260000000003</v>
      </c>
      <c r="I48" s="77">
        <v>1.4122152616366449E-5</v>
      </c>
      <c r="J48" s="77">
        <f t="shared" si="4"/>
        <v>4.4817244087683545E-3</v>
      </c>
      <c r="K48" s="77">
        <f>H48/'סכום נכסי הקרן'!$C$42</f>
        <v>1.130689515771181E-4</v>
      </c>
    </row>
    <row r="49" spans="2:11">
      <c r="B49" s="75" t="s">
        <v>1679</v>
      </c>
      <c r="C49" s="69">
        <v>5308</v>
      </c>
      <c r="D49" s="82" t="s">
        <v>125</v>
      </c>
      <c r="E49" s="99">
        <v>43011</v>
      </c>
      <c r="F49" s="76">
        <v>2247.1800000000003</v>
      </c>
      <c r="G49" s="78">
        <v>122.2192</v>
      </c>
      <c r="H49" s="76">
        <v>9.4506800000000002</v>
      </c>
      <c r="I49" s="77">
        <v>2.1064943336501431E-3</v>
      </c>
      <c r="J49" s="77">
        <f t="shared" si="4"/>
        <v>3.1735739627025777E-3</v>
      </c>
      <c r="K49" s="77">
        <f>H49/'סכום נכסי הקרן'!$C$42</f>
        <v>8.0065762190369304E-5</v>
      </c>
    </row>
    <row r="50" spans="2:11">
      <c r="B50" s="75" t="s">
        <v>1680</v>
      </c>
      <c r="C50" s="69">
        <v>5321</v>
      </c>
      <c r="D50" s="82" t="s">
        <v>125</v>
      </c>
      <c r="E50" s="99">
        <v>42549</v>
      </c>
      <c r="F50" s="76">
        <v>10178.240000000002</v>
      </c>
      <c r="G50" s="78">
        <v>116.1615</v>
      </c>
      <c r="H50" s="76">
        <v>40.683600000000006</v>
      </c>
      <c r="I50" s="77">
        <v>2.6359326923076924E-6</v>
      </c>
      <c r="J50" s="77">
        <f t="shared" si="4"/>
        <v>1.3661706212569529E-2</v>
      </c>
      <c r="K50" s="77">
        <f>H50/'סכום נכסי הקרן'!$C$42</f>
        <v>3.4466974256329799E-4</v>
      </c>
    </row>
    <row r="51" spans="2:11">
      <c r="B51" s="75" t="s">
        <v>1681</v>
      </c>
      <c r="C51" s="69">
        <v>7012</v>
      </c>
      <c r="D51" s="82" t="s">
        <v>127</v>
      </c>
      <c r="E51" s="99">
        <v>43710</v>
      </c>
      <c r="F51" s="76">
        <v>560.49000000000012</v>
      </c>
      <c r="G51" s="78">
        <v>82.262200000000007</v>
      </c>
      <c r="H51" s="76">
        <v>1.8561800000000004</v>
      </c>
      <c r="I51" s="77">
        <v>3.1790855767156742E-6</v>
      </c>
      <c r="J51" s="77">
        <f t="shared" si="4"/>
        <v>6.2331223976362247E-4</v>
      </c>
      <c r="K51" s="77">
        <f>H51/'סכום נכסי הקרן'!$C$42</f>
        <v>1.5725478638840774E-5</v>
      </c>
    </row>
    <row r="52" spans="2:11">
      <c r="B52" s="75" t="s">
        <v>1682</v>
      </c>
      <c r="C52" s="69">
        <v>5303</v>
      </c>
      <c r="D52" s="82" t="s">
        <v>127</v>
      </c>
      <c r="E52" s="99">
        <v>42788</v>
      </c>
      <c r="F52" s="76">
        <v>45543.45</v>
      </c>
      <c r="G52" s="78">
        <v>86.5916</v>
      </c>
      <c r="H52" s="76">
        <v>158.76467000000005</v>
      </c>
      <c r="I52" s="77">
        <v>1.4287514450867054E-4</v>
      </c>
      <c r="J52" s="77">
        <f t="shared" si="4"/>
        <v>5.3313774554748145E-2</v>
      </c>
      <c r="K52" s="77">
        <f>H52/'סכום נכסי הקרן'!$C$42</f>
        <v>1.3450475851951884E-3</v>
      </c>
    </row>
    <row r="53" spans="2:11">
      <c r="B53" s="75" t="s">
        <v>1683</v>
      </c>
      <c r="C53" s="69">
        <v>6644</v>
      </c>
      <c r="D53" s="82" t="s">
        <v>125</v>
      </c>
      <c r="E53" s="99">
        <v>43083</v>
      </c>
      <c r="F53" s="76">
        <v>3488.6100000000006</v>
      </c>
      <c r="G53" s="78">
        <v>92.894300000000001</v>
      </c>
      <c r="H53" s="76">
        <v>11.151320000000002</v>
      </c>
      <c r="I53" s="77">
        <v>8.0628529411764706E-6</v>
      </c>
      <c r="J53" s="77">
        <f t="shared" si="4"/>
        <v>3.7446552842509231E-3</v>
      </c>
      <c r="K53" s="77">
        <f>H53/'סכום נכסי הקרן'!$C$42</f>
        <v>9.4473512512190566E-5</v>
      </c>
    </row>
    <row r="54" spans="2:11">
      <c r="B54" s="75" t="s">
        <v>1684</v>
      </c>
      <c r="C54" s="69">
        <v>5340</v>
      </c>
      <c r="D54" s="82" t="s">
        <v>128</v>
      </c>
      <c r="E54" s="99">
        <v>43226</v>
      </c>
      <c r="F54" s="76">
        <v>1876.7200000000003</v>
      </c>
      <c r="G54" s="78">
        <v>139.20949999999999</v>
      </c>
      <c r="H54" s="76">
        <v>11.523520000000003</v>
      </c>
      <c r="I54" s="77">
        <v>3.1312976086956519E-3</v>
      </c>
      <c r="J54" s="77">
        <f t="shared" si="4"/>
        <v>3.8696414470368711E-3</v>
      </c>
      <c r="K54" s="77">
        <f>H54/'סכום נכסי הקרן'!$C$42</f>
        <v>9.7626775207282932E-5</v>
      </c>
    </row>
    <row r="55" spans="2:11">
      <c r="B55" s="75" t="s">
        <v>1685</v>
      </c>
      <c r="C55" s="69">
        <v>5280</v>
      </c>
      <c r="D55" s="82" t="s">
        <v>128</v>
      </c>
      <c r="E55" s="99">
        <v>42555</v>
      </c>
      <c r="F55" s="76">
        <v>1122.4000000000003</v>
      </c>
      <c r="G55" s="78">
        <v>1E-4</v>
      </c>
      <c r="H55" s="76">
        <v>2.1700000000000005E-3</v>
      </c>
      <c r="I55" s="77">
        <v>1.0976180211081795E-2</v>
      </c>
      <c r="J55" s="77">
        <f t="shared" si="4"/>
        <v>7.2869417852097361E-7</v>
      </c>
      <c r="K55" s="77">
        <f>H55/'סכום נכסי הקרן'!$C$42</f>
        <v>1.838414843726604E-8</v>
      </c>
    </row>
    <row r="56" spans="2:11">
      <c r="B56" s="75" t="s">
        <v>1686</v>
      </c>
      <c r="C56" s="69">
        <v>5318</v>
      </c>
      <c r="D56" s="82" t="s">
        <v>127</v>
      </c>
      <c r="E56" s="99">
        <v>42555</v>
      </c>
      <c r="F56" s="76">
        <v>1146.44</v>
      </c>
      <c r="G56" s="78">
        <v>97.594800000000006</v>
      </c>
      <c r="H56" s="76">
        <v>4.5043500000000014</v>
      </c>
      <c r="I56" s="77">
        <v>3.4515670731707316E-3</v>
      </c>
      <c r="J56" s="77">
        <f t="shared" si="4"/>
        <v>1.5125777064612662E-3</v>
      </c>
      <c r="K56" s="77">
        <f>H56/'סכום נכסי הקרן'!$C$42</f>
        <v>3.8160663139815345E-5</v>
      </c>
    </row>
    <row r="57" spans="2:11">
      <c r="B57" s="75" t="s">
        <v>1687</v>
      </c>
      <c r="C57" s="69">
        <v>5319</v>
      </c>
      <c r="D57" s="82" t="s">
        <v>125</v>
      </c>
      <c r="E57" s="99">
        <v>42555</v>
      </c>
      <c r="F57" s="76">
        <v>2147.42</v>
      </c>
      <c r="G57" s="78">
        <v>65.569800000000001</v>
      </c>
      <c r="H57" s="76">
        <v>4.845130000000001</v>
      </c>
      <c r="I57" s="77">
        <v>1.447127478357408E-2</v>
      </c>
      <c r="J57" s="77">
        <f t="shared" si="4"/>
        <v>1.6270129148282604E-3</v>
      </c>
      <c r="K57" s="77">
        <f>H57/'סכום נכסי הקרן'!$C$42</f>
        <v>4.1047736920668579E-5</v>
      </c>
    </row>
    <row r="58" spans="2:11">
      <c r="B58" s="75" t="s">
        <v>1688</v>
      </c>
      <c r="C58" s="69">
        <v>5324</v>
      </c>
      <c r="D58" s="82" t="s">
        <v>127</v>
      </c>
      <c r="E58" s="99">
        <v>43192</v>
      </c>
      <c r="F58" s="76">
        <v>1522.0600000000004</v>
      </c>
      <c r="G58" s="78">
        <v>176.0615</v>
      </c>
      <c r="H58" s="76">
        <v>10.788219999999999</v>
      </c>
      <c r="I58" s="77">
        <v>6.2094436904761912E-3</v>
      </c>
      <c r="J58" s="77">
        <f t="shared" si="4"/>
        <v>3.6227249357619977E-3</v>
      </c>
      <c r="K58" s="77">
        <f>H58/'סכום נכסי הקרן'!$C$42</f>
        <v>9.1397344633125429E-5</v>
      </c>
    </row>
    <row r="59" spans="2:11">
      <c r="B59" s="75" t="s">
        <v>1689</v>
      </c>
      <c r="C59" s="69">
        <v>5325</v>
      </c>
      <c r="D59" s="82" t="s">
        <v>125</v>
      </c>
      <c r="E59" s="99">
        <v>43192</v>
      </c>
      <c r="F59" s="76">
        <v>2942.47</v>
      </c>
      <c r="G59" s="78">
        <v>172.65860000000001</v>
      </c>
      <c r="H59" s="76">
        <v>17.481730000000002</v>
      </c>
      <c r="I59" s="77">
        <v>6.4184493942933503E-4</v>
      </c>
      <c r="J59" s="77">
        <f t="shared" si="4"/>
        <v>5.8704308209564324E-3</v>
      </c>
      <c r="K59" s="77">
        <f>H59/'סכום נכסי הקרן'!$C$42</f>
        <v>1.4810447892175431E-4</v>
      </c>
    </row>
    <row r="60" spans="2:11">
      <c r="B60" s="75" t="s">
        <v>1690</v>
      </c>
      <c r="C60" s="69">
        <v>5330</v>
      </c>
      <c r="D60" s="82" t="s">
        <v>125</v>
      </c>
      <c r="E60" s="99">
        <v>42555</v>
      </c>
      <c r="F60" s="76">
        <v>2985.3800000000006</v>
      </c>
      <c r="G60" s="78">
        <v>70.241699999999994</v>
      </c>
      <c r="H60" s="76">
        <v>7.2157100000000005</v>
      </c>
      <c r="I60" s="77">
        <v>5.7906572399372708E-4</v>
      </c>
      <c r="J60" s="77">
        <f t="shared" si="4"/>
        <v>2.4230626133159325E-3</v>
      </c>
      <c r="K60" s="77">
        <f>H60/'סכום נכסי הקרן'!$C$42</f>
        <v>6.1131190654499967E-5</v>
      </c>
    </row>
    <row r="61" spans="2:11">
      <c r="B61" s="75" t="s">
        <v>1691</v>
      </c>
      <c r="C61" s="69">
        <v>5298</v>
      </c>
      <c r="D61" s="82" t="s">
        <v>125</v>
      </c>
      <c r="E61" s="99">
        <v>42549</v>
      </c>
      <c r="F61" s="76">
        <v>29.340000000000003</v>
      </c>
      <c r="G61" s="78">
        <v>100</v>
      </c>
      <c r="H61" s="76">
        <v>0.10095999999999999</v>
      </c>
      <c r="I61" s="77">
        <v>1.1151016741235093E-4</v>
      </c>
      <c r="J61" s="77">
        <f t="shared" si="4"/>
        <v>3.3902748508514964E-5</v>
      </c>
      <c r="K61" s="77">
        <f>H61/'סכום נכסי הקרן'!$C$42</f>
        <v>8.5532886001215616E-7</v>
      </c>
    </row>
    <row r="62" spans="2:11">
      <c r="B62" s="75" t="s">
        <v>1692</v>
      </c>
      <c r="C62" s="69">
        <v>5311</v>
      </c>
      <c r="D62" s="82" t="s">
        <v>125</v>
      </c>
      <c r="E62" s="99">
        <v>43089</v>
      </c>
      <c r="F62" s="76">
        <v>4317.7100000000009</v>
      </c>
      <c r="G62" s="78">
        <v>90.303600000000003</v>
      </c>
      <c r="H62" s="76">
        <v>13.41663</v>
      </c>
      <c r="I62" s="77">
        <v>2.086818263736264E-3</v>
      </c>
      <c r="J62" s="77">
        <f t="shared" si="4"/>
        <v>4.5053549199861051E-3</v>
      </c>
      <c r="K62" s="77">
        <f>H62/'סכום נכסי הקרן'!$C$42</f>
        <v>1.1366512324786941E-4</v>
      </c>
    </row>
    <row r="63" spans="2:11">
      <c r="B63" s="75" t="s">
        <v>1693</v>
      </c>
      <c r="C63" s="69">
        <v>5331</v>
      </c>
      <c r="D63" s="82" t="s">
        <v>125</v>
      </c>
      <c r="E63" s="99">
        <v>43251</v>
      </c>
      <c r="F63" s="76">
        <v>21494.12</v>
      </c>
      <c r="G63" s="78">
        <v>112.2848</v>
      </c>
      <c r="H63" s="76">
        <v>83.047260000000009</v>
      </c>
      <c r="I63" s="77">
        <v>1.3449864285714286E-4</v>
      </c>
      <c r="J63" s="77">
        <f t="shared" si="4"/>
        <v>2.7887582905123366E-2</v>
      </c>
      <c r="K63" s="77">
        <f>H63/'סכום נכסי הקרן'!$C$42</f>
        <v>7.035728825567863E-4</v>
      </c>
    </row>
    <row r="64" spans="2:11">
      <c r="B64" s="75" t="s">
        <v>1694</v>
      </c>
      <c r="C64" s="69">
        <v>7010</v>
      </c>
      <c r="D64" s="82" t="s">
        <v>127</v>
      </c>
      <c r="E64" s="99">
        <v>43678</v>
      </c>
      <c r="F64" s="76">
        <v>2146.5000000000005</v>
      </c>
      <c r="G64" s="78">
        <v>97.2102</v>
      </c>
      <c r="H64" s="76">
        <v>8.4003100000000011</v>
      </c>
      <c r="I64" s="77">
        <v>9.2597333333333339E-6</v>
      </c>
      <c r="J64" s="77">
        <f t="shared" si="4"/>
        <v>2.8208557579592255E-3</v>
      </c>
      <c r="K64" s="77">
        <f>H64/'סכום נכסי הקרן'!$C$42</f>
        <v>7.1167071870530081E-5</v>
      </c>
    </row>
    <row r="65" spans="2:11">
      <c r="B65" s="75" t="s">
        <v>1695</v>
      </c>
      <c r="C65" s="69">
        <v>5287</v>
      </c>
      <c r="D65" s="82" t="s">
        <v>127</v>
      </c>
      <c r="E65" s="99">
        <v>42735</v>
      </c>
      <c r="F65" s="76">
        <v>45390.45</v>
      </c>
      <c r="G65" s="78">
        <v>88.612399999999994</v>
      </c>
      <c r="H65" s="76">
        <v>161.92396000000002</v>
      </c>
      <c r="I65" s="77">
        <v>1.2241987657247663E-4</v>
      </c>
      <c r="J65" s="77">
        <f t="shared" si="4"/>
        <v>5.4374676043807822E-2</v>
      </c>
      <c r="K65" s="77">
        <f>H65/'סכום נכסי הקרן'!$C$42</f>
        <v>1.3718129567695523E-3</v>
      </c>
    </row>
    <row r="66" spans="2:11">
      <c r="B66" s="75" t="s">
        <v>1696</v>
      </c>
      <c r="C66" s="69">
        <v>5335</v>
      </c>
      <c r="D66" s="82" t="s">
        <v>125</v>
      </c>
      <c r="E66" s="99">
        <v>43306</v>
      </c>
      <c r="F66" s="76">
        <v>23307.330000000005</v>
      </c>
      <c r="G66" s="78">
        <v>102.7251</v>
      </c>
      <c r="H66" s="76">
        <v>82.386080000000021</v>
      </c>
      <c r="I66" s="77">
        <v>6.9739999999999993E-5</v>
      </c>
      <c r="J66" s="77">
        <f t="shared" si="4"/>
        <v>2.7665556169199638E-2</v>
      </c>
      <c r="K66" s="77">
        <f>H66/'סכום נכסי הקרן'!$C$42</f>
        <v>6.979713934951498E-4</v>
      </c>
    </row>
    <row r="67" spans="2:11">
      <c r="B67" s="75" t="s">
        <v>1697</v>
      </c>
      <c r="C67" s="69">
        <v>5306</v>
      </c>
      <c r="D67" s="82" t="s">
        <v>127</v>
      </c>
      <c r="E67" s="99">
        <v>43068</v>
      </c>
      <c r="F67" s="76">
        <v>871.94000000000017</v>
      </c>
      <c r="G67" s="78">
        <v>77.888599999999997</v>
      </c>
      <c r="H67" s="76">
        <v>2.7341199999999999</v>
      </c>
      <c r="I67" s="77">
        <v>1.3273712920298165E-3</v>
      </c>
      <c r="J67" s="77">
        <f t="shared" si="4"/>
        <v>9.1812780063491419E-4</v>
      </c>
      <c r="K67" s="77">
        <f>H67/'סכום נכסי הקרן'!$C$42</f>
        <v>2.316334927433079E-5</v>
      </c>
    </row>
    <row r="68" spans="2:11">
      <c r="B68" s="75" t="s">
        <v>1698</v>
      </c>
      <c r="C68" s="69">
        <v>5304</v>
      </c>
      <c r="D68" s="82" t="s">
        <v>127</v>
      </c>
      <c r="E68" s="99">
        <v>42928</v>
      </c>
      <c r="F68" s="76">
        <v>50758.48000000001</v>
      </c>
      <c r="G68" s="78">
        <v>77.023600000000002</v>
      </c>
      <c r="H68" s="76">
        <v>157.39271000000002</v>
      </c>
      <c r="I68" s="77">
        <v>2.4717400000000002E-5</v>
      </c>
      <c r="J68" s="77">
        <f t="shared" si="4"/>
        <v>5.2853065215963051E-2</v>
      </c>
      <c r="K68" s="77">
        <f>H68/'סכום נכסי הקרן'!$C$42</f>
        <v>1.3334243979647774E-3</v>
      </c>
    </row>
    <row r="69" spans="2:11">
      <c r="B69" s="75" t="s">
        <v>1699</v>
      </c>
      <c r="C69" s="69">
        <v>5284</v>
      </c>
      <c r="D69" s="82" t="s">
        <v>127</v>
      </c>
      <c r="E69" s="99">
        <v>42531</v>
      </c>
      <c r="F69" s="76">
        <v>58604.490000000013</v>
      </c>
      <c r="G69" s="78">
        <v>80.528400000000005</v>
      </c>
      <c r="H69" s="76">
        <v>189.99062000000004</v>
      </c>
      <c r="I69" s="77">
        <v>1.1149895866666667E-3</v>
      </c>
      <c r="J69" s="77">
        <f t="shared" si="4"/>
        <v>6.3799566252345827E-2</v>
      </c>
      <c r="K69" s="77">
        <f>H69/'סכום נכסי הקרן'!$C$42</f>
        <v>1.6095925160222147E-3</v>
      </c>
    </row>
    <row r="70" spans="2:11">
      <c r="B70" s="75" t="s">
        <v>1700</v>
      </c>
      <c r="C70" s="69">
        <v>6652</v>
      </c>
      <c r="D70" s="82" t="s">
        <v>125</v>
      </c>
      <c r="E70" s="99">
        <v>43175</v>
      </c>
      <c r="F70" s="76">
        <v>2441.6800000000003</v>
      </c>
      <c r="G70" s="78">
        <v>90.133700000000005</v>
      </c>
      <c r="H70" s="76">
        <v>7.5728800000000014</v>
      </c>
      <c r="I70" s="77">
        <v>7.6758359999999987E-6</v>
      </c>
      <c r="J70" s="77">
        <f t="shared" si="4"/>
        <v>2.5430016454552583E-3</v>
      </c>
      <c r="K70" s="77">
        <f>H70/'סכום נכסי הקרן'!$C$42</f>
        <v>6.4157119823780295E-5</v>
      </c>
    </row>
    <row r="71" spans="2:11">
      <c r="B71" s="75" t="s">
        <v>1701</v>
      </c>
      <c r="C71" s="69">
        <v>5276</v>
      </c>
      <c r="D71" s="82" t="s">
        <v>125</v>
      </c>
      <c r="E71" s="99">
        <v>42423</v>
      </c>
      <c r="F71" s="76">
        <v>39410.089999999997</v>
      </c>
      <c r="G71" s="78">
        <v>144.8005</v>
      </c>
      <c r="H71" s="76">
        <v>196.36414000000005</v>
      </c>
      <c r="I71" s="77">
        <v>2.1066666666666668E-3</v>
      </c>
      <c r="J71" s="77">
        <f t="shared" si="4"/>
        <v>6.5939818289528787E-2</v>
      </c>
      <c r="K71" s="77">
        <f>H71/'סכום נכסי הקרן'!$C$42</f>
        <v>1.6635887085327604E-3</v>
      </c>
    </row>
    <row r="72" spans="2:11">
      <c r="B72" s="75" t="s">
        <v>1702</v>
      </c>
      <c r="C72" s="69">
        <v>6642</v>
      </c>
      <c r="D72" s="82" t="s">
        <v>125</v>
      </c>
      <c r="E72" s="99">
        <v>43083</v>
      </c>
      <c r="F72" s="76">
        <v>5461.2500000000009</v>
      </c>
      <c r="G72" s="78">
        <v>99.189599999999999</v>
      </c>
      <c r="H72" s="76">
        <v>18.639900000000004</v>
      </c>
      <c r="I72" s="77">
        <v>4.7212499999999999E-6</v>
      </c>
      <c r="J72" s="77">
        <f t="shared" si="4"/>
        <v>6.2593486719876015E-3</v>
      </c>
      <c r="K72" s="77">
        <f>H72/'סכום נכסי הקרן'!$C$42</f>
        <v>1.579164462929932E-4</v>
      </c>
    </row>
    <row r="73" spans="2:11">
      <c r="B73" s="75" t="s">
        <v>1703</v>
      </c>
      <c r="C73" s="69">
        <v>5312</v>
      </c>
      <c r="D73" s="82" t="s">
        <v>125</v>
      </c>
      <c r="E73" s="99">
        <v>42555</v>
      </c>
      <c r="F73" s="76">
        <v>1067.44</v>
      </c>
      <c r="G73" s="78">
        <v>104.429</v>
      </c>
      <c r="H73" s="76">
        <v>3.8357200000000007</v>
      </c>
      <c r="I73" s="77">
        <v>1.509962234337937E-2</v>
      </c>
      <c r="J73" s="77">
        <f t="shared" si="4"/>
        <v>1.2880492324592022E-3</v>
      </c>
      <c r="K73" s="77">
        <f>H73/'סכום נכסי הקרן'!$C$42</f>
        <v>3.2496057992529997E-5</v>
      </c>
    </row>
    <row r="74" spans="2:11">
      <c r="B74" s="75" t="s">
        <v>1704</v>
      </c>
      <c r="C74" s="69">
        <v>5286</v>
      </c>
      <c r="D74" s="82" t="s">
        <v>125</v>
      </c>
      <c r="E74" s="99">
        <v>42705</v>
      </c>
      <c r="F74" s="76">
        <v>33038.490000000005</v>
      </c>
      <c r="G74" s="78">
        <v>121.6666</v>
      </c>
      <c r="H74" s="76">
        <v>138.31719000000004</v>
      </c>
      <c r="I74" s="77">
        <v>6.9066082821712466E-5</v>
      </c>
      <c r="J74" s="77">
        <f t="shared" si="4"/>
        <v>4.6447433706165636E-2</v>
      </c>
      <c r="K74" s="77">
        <f>H74/'סכום נכסי הקרן'!$C$42</f>
        <v>1.1718173974126867E-3</v>
      </c>
    </row>
    <row r="75" spans="2:11">
      <c r="B75" s="75" t="s">
        <v>1705</v>
      </c>
      <c r="C75" s="69">
        <v>5338</v>
      </c>
      <c r="D75" s="82" t="s">
        <v>125</v>
      </c>
      <c r="E75" s="99">
        <v>43070</v>
      </c>
      <c r="F75" s="76">
        <v>1349.7300000000002</v>
      </c>
      <c r="G75" s="78">
        <v>109.5228</v>
      </c>
      <c r="H75" s="76">
        <v>5.0867000000000004</v>
      </c>
      <c r="I75" s="77">
        <v>1.8085758857142858E-3</v>
      </c>
      <c r="J75" s="77">
        <f t="shared" si="4"/>
        <v>1.7081330312823206E-3</v>
      </c>
      <c r="K75" s="77">
        <f>H75/'סכום נכסי הקרן'!$C$42</f>
        <v>4.3094307767668736E-5</v>
      </c>
    </row>
    <row r="76" spans="2:11">
      <c r="B76" s="75" t="s">
        <v>1706</v>
      </c>
      <c r="C76" s="69">
        <v>6641</v>
      </c>
      <c r="D76" s="82" t="s">
        <v>125</v>
      </c>
      <c r="E76" s="99">
        <v>43281</v>
      </c>
      <c r="F76" s="76">
        <v>1501.1400000000003</v>
      </c>
      <c r="G76" s="78">
        <v>90.235299999999995</v>
      </c>
      <c r="H76" s="76">
        <v>4.661010000000001</v>
      </c>
      <c r="I76" s="77">
        <v>1.8189699425287358E-3</v>
      </c>
      <c r="J76" s="77">
        <f t="shared" si="4"/>
        <v>1.5651847248977157E-3</v>
      </c>
      <c r="K76" s="77">
        <f>H76/'סכום נכסי הקרן'!$C$42</f>
        <v>3.9487880049576673E-5</v>
      </c>
    </row>
    <row r="77" spans="2:11">
      <c r="B77" s="108"/>
      <c r="C77" s="109"/>
      <c r="D77" s="109"/>
      <c r="E77" s="109"/>
      <c r="F77" s="109"/>
      <c r="G77" s="109"/>
      <c r="H77" s="109"/>
      <c r="I77" s="109"/>
      <c r="J77" s="109"/>
      <c r="K77" s="109"/>
    </row>
    <row r="78" spans="2:11">
      <c r="B78" s="108"/>
      <c r="C78" s="109"/>
      <c r="D78" s="109"/>
      <c r="E78" s="109"/>
      <c r="F78" s="109"/>
      <c r="G78" s="109"/>
      <c r="H78" s="109"/>
      <c r="I78" s="109"/>
      <c r="J78" s="109"/>
      <c r="K78" s="109"/>
    </row>
    <row r="79" spans="2:11">
      <c r="B79" s="108"/>
      <c r="C79" s="109"/>
      <c r="D79" s="109"/>
      <c r="E79" s="109"/>
      <c r="F79" s="109"/>
      <c r="G79" s="109"/>
      <c r="H79" s="109"/>
      <c r="I79" s="109"/>
      <c r="J79" s="109"/>
      <c r="K79" s="109"/>
    </row>
    <row r="80" spans="2:11">
      <c r="B80" s="110" t="s">
        <v>105</v>
      </c>
      <c r="C80" s="109"/>
      <c r="D80" s="109"/>
      <c r="E80" s="109"/>
      <c r="F80" s="109"/>
      <c r="G80" s="109"/>
      <c r="H80" s="109"/>
      <c r="I80" s="109"/>
      <c r="J80" s="109"/>
      <c r="K80" s="109"/>
    </row>
    <row r="81" spans="2:11">
      <c r="B81" s="110" t="s">
        <v>195</v>
      </c>
      <c r="C81" s="109"/>
      <c r="D81" s="109"/>
      <c r="E81" s="109"/>
      <c r="F81" s="109"/>
      <c r="G81" s="109"/>
      <c r="H81" s="109"/>
      <c r="I81" s="109"/>
      <c r="J81" s="109"/>
      <c r="K81" s="109"/>
    </row>
    <row r="82" spans="2:11">
      <c r="B82" s="110" t="s">
        <v>203</v>
      </c>
      <c r="C82" s="109"/>
      <c r="D82" s="109"/>
      <c r="E82" s="109"/>
      <c r="F82" s="109"/>
      <c r="G82" s="109"/>
      <c r="H82" s="109"/>
      <c r="I82" s="109"/>
      <c r="J82" s="109"/>
      <c r="K82" s="109"/>
    </row>
    <row r="83" spans="2:11">
      <c r="B83" s="108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2:11">
      <c r="B84" s="108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2:11">
      <c r="B85" s="108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2:11">
      <c r="B86" s="108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2:11">
      <c r="B87" s="108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2:11">
      <c r="B88" s="108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2:11">
      <c r="B89" s="108"/>
      <c r="C89" s="109"/>
      <c r="D89" s="109"/>
      <c r="E89" s="109"/>
      <c r="F89" s="109"/>
      <c r="G89" s="109"/>
      <c r="H89" s="109"/>
      <c r="I89" s="109"/>
      <c r="J89" s="109"/>
      <c r="K89" s="109"/>
    </row>
    <row r="90" spans="2:11">
      <c r="B90" s="108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2:11">
      <c r="B91" s="108"/>
      <c r="C91" s="109"/>
      <c r="D91" s="109"/>
      <c r="E91" s="109"/>
      <c r="F91" s="109"/>
      <c r="G91" s="109"/>
      <c r="H91" s="109"/>
      <c r="I91" s="109"/>
      <c r="J91" s="109"/>
      <c r="K91" s="109"/>
    </row>
    <row r="92" spans="2:11">
      <c r="B92" s="108"/>
      <c r="C92" s="109"/>
      <c r="D92" s="109"/>
      <c r="E92" s="109"/>
      <c r="F92" s="109"/>
      <c r="G92" s="109"/>
      <c r="H92" s="109"/>
      <c r="I92" s="109"/>
      <c r="J92" s="109"/>
      <c r="K92" s="109"/>
    </row>
    <row r="93" spans="2:11">
      <c r="B93" s="108"/>
      <c r="C93" s="109"/>
      <c r="D93" s="109"/>
      <c r="E93" s="109"/>
      <c r="F93" s="109"/>
      <c r="G93" s="109"/>
      <c r="H93" s="109"/>
      <c r="I93" s="109"/>
      <c r="J93" s="109"/>
      <c r="K93" s="109"/>
    </row>
    <row r="94" spans="2:11">
      <c r="B94" s="108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2:11">
      <c r="B95" s="108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2:11">
      <c r="B96" s="108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2:11">
      <c r="B97" s="108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2:11">
      <c r="B98" s="108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2:11">
      <c r="B99" s="108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2:11">
      <c r="B100" s="108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2:11">
      <c r="B101" s="108"/>
      <c r="C101" s="109"/>
      <c r="D101" s="109"/>
      <c r="E101" s="109"/>
      <c r="F101" s="109"/>
      <c r="G101" s="109"/>
      <c r="H101" s="109"/>
      <c r="I101" s="109"/>
      <c r="J101" s="109"/>
      <c r="K101" s="109"/>
    </row>
    <row r="102" spans="2:11">
      <c r="B102" s="108"/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2:11">
      <c r="B103" s="108"/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2:11"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</row>
    <row r="105" spans="2:11">
      <c r="B105" s="108"/>
      <c r="C105" s="109"/>
      <c r="D105" s="109"/>
      <c r="E105" s="109"/>
      <c r="F105" s="109"/>
      <c r="G105" s="109"/>
      <c r="H105" s="109"/>
      <c r="I105" s="109"/>
      <c r="J105" s="109"/>
      <c r="K105" s="109"/>
    </row>
    <row r="106" spans="2:11">
      <c r="B106" s="108"/>
      <c r="C106" s="109"/>
      <c r="D106" s="109"/>
      <c r="E106" s="109"/>
      <c r="F106" s="109"/>
      <c r="G106" s="109"/>
      <c r="H106" s="109"/>
      <c r="I106" s="109"/>
      <c r="J106" s="109"/>
      <c r="K106" s="109"/>
    </row>
    <row r="107" spans="2:11">
      <c r="B107" s="108"/>
      <c r="C107" s="109"/>
      <c r="D107" s="109"/>
      <c r="E107" s="109"/>
      <c r="F107" s="109"/>
      <c r="G107" s="109"/>
      <c r="H107" s="109"/>
      <c r="I107" s="109"/>
      <c r="J107" s="109"/>
      <c r="K107" s="109"/>
    </row>
    <row r="108" spans="2:11">
      <c r="B108" s="108"/>
      <c r="C108" s="109"/>
      <c r="D108" s="109"/>
      <c r="E108" s="109"/>
      <c r="F108" s="109"/>
      <c r="G108" s="109"/>
      <c r="H108" s="109"/>
      <c r="I108" s="77" t="e">
        <v>#N/A</v>
      </c>
      <c r="J108" s="109"/>
      <c r="K108" s="109"/>
    </row>
    <row r="109" spans="2:11">
      <c r="B109" s="108"/>
      <c r="C109" s="109"/>
      <c r="D109" s="109"/>
      <c r="E109" s="109"/>
      <c r="F109" s="109"/>
      <c r="G109" s="109"/>
      <c r="H109" s="109"/>
      <c r="I109" s="77" t="e">
        <v>#N/A</v>
      </c>
      <c r="J109" s="109"/>
      <c r="K109" s="109"/>
    </row>
    <row r="110" spans="2:11">
      <c r="B110" s="108"/>
      <c r="C110" s="109"/>
      <c r="D110" s="109"/>
      <c r="E110" s="109"/>
      <c r="F110" s="109"/>
      <c r="G110" s="109"/>
      <c r="H110" s="109"/>
      <c r="I110" s="77" t="e">
        <v>#N/A</v>
      </c>
      <c r="J110" s="109"/>
      <c r="K110" s="109"/>
    </row>
    <row r="111" spans="2:11">
      <c r="B111" s="108"/>
      <c r="C111" s="109"/>
      <c r="D111" s="109"/>
      <c r="E111" s="109"/>
      <c r="F111" s="109"/>
      <c r="G111" s="109"/>
      <c r="H111" s="109"/>
      <c r="I111" s="77" t="e">
        <v>#N/A</v>
      </c>
      <c r="J111" s="109"/>
      <c r="K111" s="109"/>
    </row>
    <row r="112" spans="2:11">
      <c r="B112" s="108"/>
      <c r="C112" s="109"/>
      <c r="D112" s="109"/>
      <c r="E112" s="109"/>
      <c r="F112" s="109"/>
      <c r="G112" s="109"/>
      <c r="H112" s="109"/>
      <c r="I112" s="77" t="e">
        <v>#N/A</v>
      </c>
      <c r="J112" s="109"/>
      <c r="K112" s="109"/>
    </row>
    <row r="113" spans="2:11">
      <c r="B113" s="108"/>
      <c r="C113" s="109"/>
      <c r="D113" s="109"/>
      <c r="E113" s="109"/>
      <c r="F113" s="109"/>
      <c r="G113" s="109"/>
      <c r="H113" s="109"/>
      <c r="I113" s="77" t="e">
        <v>#N/A</v>
      </c>
      <c r="J113" s="109"/>
      <c r="K113" s="109"/>
    </row>
    <row r="114" spans="2:11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2:11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2:11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2:11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2:11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2:11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2:11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2:11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2:11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2:11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2:11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2:11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2:11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2:11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2:11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2:11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2:11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2:11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2:11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2:11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2:11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2:11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2:1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2:11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2:1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2:11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2:11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2:11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2:11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2:1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2:11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2:11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2:11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2:11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2:11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2:11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2:11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2:11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2:11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2:11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2:11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2:11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2:11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2:11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2:11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2:11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2:11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2:11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2:11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2:11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2:11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2:11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2:11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2:11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2:11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2:11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2:11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2:11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2:11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2:11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2:11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2:11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2:11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2:11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2:11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2:11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2:11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2:11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2:11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2:11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2:11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2:11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2:1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2:1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2:1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2:11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2:11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2:11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2:11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2:1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2:1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2:1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2:1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2:1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2:1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2:1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2:1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2:1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2:1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2:1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2:1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2:1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2:1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2:1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2:1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2:1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2:1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2:1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2:1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2:1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2:1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2:1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2:1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2:1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2:1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2:1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2:1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2:1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2:1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2:1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2:1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2:1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2:1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2:1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2:1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2:1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2:1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2:1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2:1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2:1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2:1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2:1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2:1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2:1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2:1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2:1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2:1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2:1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2:1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2:1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2:1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2:1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2:1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2:1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2:1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2:1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2:1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2:1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2:1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2:1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2:1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2:1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2:1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2:1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2:1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2:1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2:1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2:1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2:1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2:1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2:1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2:1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2:1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2:1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2:1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2:1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2:1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2:1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2:1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2:1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2:1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2:1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2:1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2:1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2:1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2:1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2:1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2:1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2:1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2:1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2:1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2:1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2:1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2:1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2:1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2:1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2:1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2:1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2:1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2:1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2:1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2:1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2:1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2:1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2:1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2:1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2:1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2:1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2:1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2:1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2:1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2:1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2:1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2:1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2:1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2:1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2:1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2:1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2:1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2:1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2:1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2:1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2:1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2:1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2:1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2:1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2:1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2:1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2:1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2:1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2:1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2:1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2:1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2:1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2:1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2:1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2:1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2:1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2:1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2:1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2:1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2:1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2:1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2:1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2:1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2:1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2:1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2:1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2:1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2:1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2:1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2:1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2:1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2:1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2:1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2:1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2:1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2:1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2:1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2:1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2:1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2:1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2:1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2:1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2:1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2:1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2:1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2:1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2:1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2:1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2:1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2:1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2:1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2:1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2:1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2:1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2:1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2:1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2:1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2:1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2:1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2:1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2:1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2:1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2:1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2:1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2:1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2:1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2:1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2:1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2:1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2:1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2:1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2:1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2:1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2:1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2:1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2:1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2:1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2:1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2:1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2:1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2:1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2:1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2:1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2:1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2:1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2:1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2:1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2:1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2:1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2:1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2:1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2:1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2:1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2:1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2:1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2:1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2:1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2:1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2:1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2:1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2:1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2:1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2:1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2:1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2:1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2:1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2:1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2:1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2:1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2:1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2:1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2:1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2:1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2:1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2:1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2:1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2:1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2:1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2:1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2:1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2:1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2:1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2:1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2:1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2:1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2:1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2:1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2:1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2:1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2:1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2:1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2:1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2:1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2:1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2:1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2:1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2:1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2:1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2:1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2:1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2:1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2:1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2:1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2:1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2:11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2:11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2:11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2:11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2:11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2:11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2:11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2:11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2:11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2:11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2:11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2:11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2:11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2:11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2:11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2:11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2:11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2:11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2:11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2:11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2:11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2:11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2:11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2:11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2:11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2:11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2:11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2:11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2:11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2:11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2:11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</row>
    <row r="491" spans="2:11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</row>
    <row r="492" spans="2:11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</row>
    <row r="493" spans="2:11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</row>
    <row r="494" spans="2:11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</row>
    <row r="495" spans="2:11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</row>
    <row r="496" spans="2:11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</row>
    <row r="497" spans="2:11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</row>
    <row r="498" spans="2:11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</row>
    <row r="499" spans="2:11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</row>
    <row r="500" spans="2:11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71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7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139</v>
      </c>
      <c r="C1" s="67" t="s" vm="1">
        <v>220</v>
      </c>
    </row>
    <row r="2" spans="2:12">
      <c r="B2" s="46" t="s">
        <v>138</v>
      </c>
      <c r="C2" s="67" t="s">
        <v>221</v>
      </c>
    </row>
    <row r="3" spans="2:12">
      <c r="B3" s="46" t="s">
        <v>140</v>
      </c>
      <c r="C3" s="67" t="s">
        <v>222</v>
      </c>
    </row>
    <row r="4" spans="2:12">
      <c r="B4" s="46" t="s">
        <v>141</v>
      </c>
      <c r="C4" s="67">
        <v>2208</v>
      </c>
    </row>
    <row r="6" spans="2:12" ht="26.25" customHeight="1">
      <c r="B6" s="122" t="s">
        <v>168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12" ht="26.25" customHeight="1">
      <c r="B7" s="122" t="s">
        <v>92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2:12" s="3" customFormat="1" ht="78.75">
      <c r="B8" s="21" t="s">
        <v>109</v>
      </c>
      <c r="C8" s="29" t="s">
        <v>42</v>
      </c>
      <c r="D8" s="29" t="s">
        <v>62</v>
      </c>
      <c r="E8" s="29" t="s">
        <v>96</v>
      </c>
      <c r="F8" s="29" t="s">
        <v>97</v>
      </c>
      <c r="G8" s="29" t="s">
        <v>197</v>
      </c>
      <c r="H8" s="29" t="s">
        <v>196</v>
      </c>
      <c r="I8" s="29" t="s">
        <v>104</v>
      </c>
      <c r="J8" s="29" t="s">
        <v>56</v>
      </c>
      <c r="K8" s="29" t="s">
        <v>142</v>
      </c>
      <c r="L8" s="30" t="s">
        <v>144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45</v>
      </c>
      <c r="C11" s="69"/>
      <c r="D11" s="69"/>
      <c r="E11" s="69"/>
      <c r="F11" s="69"/>
      <c r="G11" s="76"/>
      <c r="H11" s="78"/>
      <c r="I11" s="76">
        <v>0.47280493200000007</v>
      </c>
      <c r="J11" s="69"/>
      <c r="K11" s="77">
        <f>I11/$I$11</f>
        <v>1</v>
      </c>
      <c r="L11" s="77">
        <f>I11/'סכום נכסי הקרן'!$C$42</f>
        <v>4.0055834339905421E-6</v>
      </c>
    </row>
    <row r="12" spans="2:12" ht="21" customHeight="1">
      <c r="B12" s="92" t="s">
        <v>1707</v>
      </c>
      <c r="C12" s="69"/>
      <c r="D12" s="69"/>
      <c r="E12" s="69"/>
      <c r="F12" s="69"/>
      <c r="G12" s="76"/>
      <c r="H12" s="78"/>
      <c r="I12" s="76">
        <v>0.44738680000000003</v>
      </c>
      <c r="J12" s="69"/>
      <c r="K12" s="77">
        <f t="shared" ref="K12:K15" si="0">I12/$I$11</f>
        <v>0.94623970631507703</v>
      </c>
      <c r="L12" s="77">
        <f>I12/'סכום נכסי הקרן'!$C$42</f>
        <v>3.7902420921997481E-6</v>
      </c>
    </row>
    <row r="13" spans="2:12">
      <c r="B13" s="72" t="s">
        <v>1708</v>
      </c>
      <c r="C13" s="69" t="s">
        <v>1709</v>
      </c>
      <c r="D13" s="82" t="s">
        <v>149</v>
      </c>
      <c r="E13" s="82" t="s">
        <v>126</v>
      </c>
      <c r="F13" s="99">
        <v>44014</v>
      </c>
      <c r="G13" s="76">
        <v>4.6880480000000011</v>
      </c>
      <c r="H13" s="78">
        <v>9543.1370999999999</v>
      </c>
      <c r="I13" s="76">
        <v>0.44738680000000003</v>
      </c>
      <c r="J13" s="69"/>
      <c r="K13" s="77">
        <f t="shared" si="0"/>
        <v>0.94623970631507703</v>
      </c>
      <c r="L13" s="77">
        <f>I13/'סכום נכסי הקרן'!$C$42</f>
        <v>3.7902420921997481E-6</v>
      </c>
    </row>
    <row r="14" spans="2:12">
      <c r="B14" s="92" t="s">
        <v>192</v>
      </c>
      <c r="C14" s="69"/>
      <c r="D14" s="69"/>
      <c r="E14" s="69"/>
      <c r="F14" s="69"/>
      <c r="G14" s="76"/>
      <c r="H14" s="78"/>
      <c r="I14" s="76">
        <v>2.5418132000000003E-2</v>
      </c>
      <c r="J14" s="69"/>
      <c r="K14" s="77">
        <f t="shared" si="0"/>
        <v>5.3760293684922897E-2</v>
      </c>
      <c r="L14" s="77">
        <f>I14/'סכום נכסי הקרן'!$C$42</f>
        <v>2.153413417907935E-7</v>
      </c>
    </row>
    <row r="15" spans="2:12">
      <c r="B15" s="72" t="s">
        <v>1710</v>
      </c>
      <c r="C15" s="69" t="s">
        <v>1711</v>
      </c>
      <c r="D15" s="82" t="s">
        <v>1180</v>
      </c>
      <c r="E15" s="82" t="s">
        <v>125</v>
      </c>
      <c r="F15" s="99">
        <v>43879</v>
      </c>
      <c r="G15" s="76">
        <v>13.370532000000003</v>
      </c>
      <c r="H15" s="78">
        <v>55.247199999999999</v>
      </c>
      <c r="I15" s="76">
        <v>2.5418132000000003E-2</v>
      </c>
      <c r="J15" s="69"/>
      <c r="K15" s="77">
        <f t="shared" si="0"/>
        <v>5.3760293684922897E-2</v>
      </c>
      <c r="L15" s="77">
        <f>I15/'סכום נכסי הקרן'!$C$42</f>
        <v>2.153413417907935E-7</v>
      </c>
    </row>
    <row r="16" spans="2:12">
      <c r="B16" s="68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11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11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1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2:12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2:12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2:12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2:12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2:12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2:12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2:12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2:12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2:12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2:12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2:12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2:12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2:12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2:12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2:12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2:12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2:12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2:12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2:12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2:12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2:12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2:12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2:12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2:12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2:12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2:12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2:12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2:12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2:12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2:12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2:12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2:12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2:12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2:12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</row>
    <row r="475" spans="2:12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</row>
    <row r="476" spans="2:12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</row>
    <row r="477" spans="2:12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</row>
    <row r="478" spans="2:12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</row>
    <row r="479" spans="2:12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</row>
    <row r="480" spans="2:12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</row>
    <row r="481" spans="2:12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</row>
    <row r="482" spans="2:12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</row>
    <row r="483" spans="2:12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</row>
    <row r="484" spans="2:12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</row>
    <row r="485" spans="2:12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</row>
    <row r="486" spans="2:12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</row>
    <row r="487" spans="2:12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</row>
    <row r="488" spans="2:12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</row>
    <row r="489" spans="2:12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</row>
    <row r="490" spans="2:12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</row>
    <row r="491" spans="2:12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</row>
    <row r="492" spans="2:12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</row>
    <row r="493" spans="2:12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</row>
    <row r="494" spans="2:12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</row>
    <row r="495" spans="2:12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</row>
    <row r="496" spans="2:12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</row>
    <row r="497" spans="2:12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</row>
    <row r="498" spans="2:12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</row>
    <row r="499" spans="2:12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</row>
    <row r="500" spans="2:12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</row>
    <row r="501" spans="2:12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</row>
    <row r="502" spans="2:12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</row>
    <row r="503" spans="2:12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</row>
    <row r="504" spans="2:12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</row>
    <row r="505" spans="2:12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</row>
    <row r="506" spans="2:12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</row>
    <row r="507" spans="2:12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</row>
    <row r="508" spans="2:12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</row>
    <row r="509" spans="2:12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</row>
    <row r="510" spans="2:12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</row>
    <row r="511" spans="2:12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</row>
    <row r="512" spans="2:12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</row>
    <row r="513" spans="2:12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</row>
    <row r="514" spans="2:12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</row>
    <row r="515" spans="2:12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</row>
    <row r="516" spans="2:12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</row>
    <row r="517" spans="2:12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</row>
    <row r="518" spans="2:12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</row>
    <row r="519" spans="2:12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</row>
    <row r="520" spans="2:12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</row>
    <row r="521" spans="2:12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</row>
    <row r="522" spans="2:12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</row>
    <row r="523" spans="2:12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</row>
    <row r="524" spans="2:12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</row>
    <row r="525" spans="2:12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</row>
    <row r="526" spans="2:12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</row>
    <row r="527" spans="2:12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</row>
    <row r="528" spans="2:12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</row>
    <row r="529" spans="2:12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</row>
    <row r="530" spans="2:12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</row>
    <row r="531" spans="2:12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</row>
    <row r="532" spans="2:12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</row>
    <row r="533" spans="2:12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</row>
    <row r="534" spans="2:12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</row>
    <row r="535" spans="2:12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</row>
    <row r="536" spans="2:12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</row>
    <row r="537" spans="2:12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</row>
    <row r="538" spans="2:12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</row>
    <row r="539" spans="2:12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</row>
    <row r="540" spans="2:12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</row>
    <row r="541" spans="2:12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</row>
    <row r="542" spans="2:12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</row>
    <row r="543" spans="2:12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</row>
    <row r="544" spans="2:12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</row>
    <row r="545" spans="2:12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</row>
    <row r="546" spans="2:12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</row>
    <row r="547" spans="2:12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</row>
    <row r="548" spans="2:12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</row>
    <row r="549" spans="2:12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</row>
    <row r="550" spans="2:12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</row>
    <row r="551" spans="2:12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</row>
    <row r="552" spans="2:12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</row>
    <row r="553" spans="2:12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</row>
    <row r="554" spans="2:12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</row>
    <row r="555" spans="2:12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</row>
    <row r="556" spans="2:12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</row>
    <row r="557" spans="2:12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</row>
    <row r="558" spans="2:12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</row>
    <row r="559" spans="2:12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</row>
    <row r="560" spans="2:12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</row>
    <row r="561" spans="2:12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</row>
    <row r="562" spans="2:12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</row>
    <row r="563" spans="2:12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</row>
    <row r="564" spans="2:12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</row>
    <row r="565" spans="2:12">
      <c r="B565" s="108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</row>
    <row r="566" spans="2:12">
      <c r="B566" s="108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</row>
    <row r="567" spans="2:12">
      <c r="B567" s="108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</row>
    <row r="568" spans="2:12">
      <c r="B568" s="108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</row>
    <row r="569" spans="2:12">
      <c r="B569" s="108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</row>
    <row r="570" spans="2:12">
      <c r="B570" s="108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139</v>
      </c>
      <c r="C1" s="67" t="s" vm="1">
        <v>220</v>
      </c>
    </row>
    <row r="2" spans="2:12">
      <c r="B2" s="46" t="s">
        <v>138</v>
      </c>
      <c r="C2" s="67" t="s">
        <v>221</v>
      </c>
    </row>
    <row r="3" spans="2:12">
      <c r="B3" s="46" t="s">
        <v>140</v>
      </c>
      <c r="C3" s="67" t="s">
        <v>222</v>
      </c>
    </row>
    <row r="4" spans="2:12">
      <c r="B4" s="46" t="s">
        <v>141</v>
      </c>
      <c r="C4" s="67">
        <v>2208</v>
      </c>
    </row>
    <row r="6" spans="2:12" ht="26.25" customHeight="1">
      <c r="B6" s="122" t="s">
        <v>168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12" ht="26.25" customHeight="1">
      <c r="B7" s="122" t="s">
        <v>93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2:12" s="3" customFormat="1" ht="78.75">
      <c r="B8" s="21" t="s">
        <v>109</v>
      </c>
      <c r="C8" s="29" t="s">
        <v>42</v>
      </c>
      <c r="D8" s="29" t="s">
        <v>62</v>
      </c>
      <c r="E8" s="29" t="s">
        <v>96</v>
      </c>
      <c r="F8" s="29" t="s">
        <v>97</v>
      </c>
      <c r="G8" s="29" t="s">
        <v>197</v>
      </c>
      <c r="H8" s="29" t="s">
        <v>196</v>
      </c>
      <c r="I8" s="29" t="s">
        <v>104</v>
      </c>
      <c r="J8" s="29" t="s">
        <v>56</v>
      </c>
      <c r="K8" s="29" t="s">
        <v>142</v>
      </c>
      <c r="L8" s="30" t="s">
        <v>144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3" t="s">
        <v>47</v>
      </c>
      <c r="C11" s="68"/>
      <c r="D11" s="68"/>
      <c r="E11" s="68"/>
      <c r="F11" s="68"/>
      <c r="G11" s="68"/>
      <c r="H11" s="68"/>
      <c r="I11" s="114">
        <v>0</v>
      </c>
      <c r="J11" s="68"/>
      <c r="K11" s="68"/>
      <c r="L11" s="68"/>
    </row>
    <row r="12" spans="2:12" ht="19.5" customHeight="1">
      <c r="B12" s="110" t="s">
        <v>212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0" t="s">
        <v>105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0" t="s">
        <v>195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0" t="s">
        <v>203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2:12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2:12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2:12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2:12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2:12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2:12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2:12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2:12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2:12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2:12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2:12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2:12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2:12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2:12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2:12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2:12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2:12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2:12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2:12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2:12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2:12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2:12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2:12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2:12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2:12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2:12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2:12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2:12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2:12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2:12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2:12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2:12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2:12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2:12">
      <c r="B474" s="108"/>
      <c r="C474" s="108"/>
      <c r="D474" s="108"/>
      <c r="E474" s="109"/>
      <c r="F474" s="109"/>
      <c r="G474" s="109"/>
      <c r="H474" s="109"/>
      <c r="I474" s="109"/>
      <c r="J474" s="109"/>
      <c r="K474" s="109"/>
      <c r="L474" s="109"/>
    </row>
    <row r="475" spans="2:12">
      <c r="B475" s="108"/>
      <c r="C475" s="108"/>
      <c r="D475" s="108"/>
      <c r="E475" s="109"/>
      <c r="F475" s="109"/>
      <c r="G475" s="109"/>
      <c r="H475" s="109"/>
      <c r="I475" s="109"/>
      <c r="J475" s="109"/>
      <c r="K475" s="109"/>
      <c r="L475" s="109"/>
    </row>
    <row r="476" spans="2:12">
      <c r="B476" s="108"/>
      <c r="C476" s="108"/>
      <c r="D476" s="108"/>
      <c r="E476" s="109"/>
      <c r="F476" s="109"/>
      <c r="G476" s="109"/>
      <c r="H476" s="109"/>
      <c r="I476" s="109"/>
      <c r="J476" s="109"/>
      <c r="K476" s="109"/>
      <c r="L476" s="109"/>
    </row>
    <row r="477" spans="2:12">
      <c r="B477" s="108"/>
      <c r="C477" s="108"/>
      <c r="D477" s="108"/>
      <c r="E477" s="109"/>
      <c r="F477" s="109"/>
      <c r="G477" s="109"/>
      <c r="H477" s="109"/>
      <c r="I477" s="109"/>
      <c r="J477" s="109"/>
      <c r="K477" s="109"/>
      <c r="L477" s="109"/>
    </row>
    <row r="478" spans="2:12">
      <c r="B478" s="108"/>
      <c r="C478" s="108"/>
      <c r="D478" s="108"/>
      <c r="E478" s="109"/>
      <c r="F478" s="109"/>
      <c r="G478" s="109"/>
      <c r="H478" s="109"/>
      <c r="I478" s="109"/>
      <c r="J478" s="109"/>
      <c r="K478" s="109"/>
      <c r="L478" s="109"/>
    </row>
    <row r="479" spans="2:12">
      <c r="B479" s="108"/>
      <c r="C479" s="108"/>
      <c r="D479" s="108"/>
      <c r="E479" s="109"/>
      <c r="F479" s="109"/>
      <c r="G479" s="109"/>
      <c r="H479" s="109"/>
      <c r="I479" s="109"/>
      <c r="J479" s="109"/>
      <c r="K479" s="109"/>
      <c r="L479" s="109"/>
    </row>
    <row r="480" spans="2:12">
      <c r="B480" s="108"/>
      <c r="C480" s="108"/>
      <c r="D480" s="108"/>
      <c r="E480" s="109"/>
      <c r="F480" s="109"/>
      <c r="G480" s="109"/>
      <c r="H480" s="109"/>
      <c r="I480" s="109"/>
      <c r="J480" s="109"/>
      <c r="K480" s="109"/>
      <c r="L480" s="109"/>
    </row>
    <row r="481" spans="2:12">
      <c r="B481" s="108"/>
      <c r="C481" s="108"/>
      <c r="D481" s="108"/>
      <c r="E481" s="109"/>
      <c r="F481" s="109"/>
      <c r="G481" s="109"/>
      <c r="H481" s="109"/>
      <c r="I481" s="109"/>
      <c r="J481" s="109"/>
      <c r="K481" s="109"/>
      <c r="L481" s="109"/>
    </row>
    <row r="482" spans="2:12">
      <c r="B482" s="108"/>
      <c r="C482" s="108"/>
      <c r="D482" s="108"/>
      <c r="E482" s="109"/>
      <c r="F482" s="109"/>
      <c r="G482" s="109"/>
      <c r="H482" s="109"/>
      <c r="I482" s="109"/>
      <c r="J482" s="109"/>
      <c r="K482" s="109"/>
      <c r="L482" s="109"/>
    </row>
    <row r="483" spans="2:12">
      <c r="B483" s="108"/>
      <c r="C483" s="108"/>
      <c r="D483" s="108"/>
      <c r="E483" s="109"/>
      <c r="F483" s="109"/>
      <c r="G483" s="109"/>
      <c r="H483" s="109"/>
      <c r="I483" s="109"/>
      <c r="J483" s="109"/>
      <c r="K483" s="109"/>
      <c r="L483" s="109"/>
    </row>
    <row r="484" spans="2:12">
      <c r="B484" s="108"/>
      <c r="C484" s="108"/>
      <c r="D484" s="108"/>
      <c r="E484" s="109"/>
      <c r="F484" s="109"/>
      <c r="G484" s="109"/>
      <c r="H484" s="109"/>
      <c r="I484" s="109"/>
      <c r="J484" s="109"/>
      <c r="K484" s="109"/>
      <c r="L484" s="109"/>
    </row>
    <row r="485" spans="2:12">
      <c r="B485" s="108"/>
      <c r="C485" s="108"/>
      <c r="D485" s="108"/>
      <c r="E485" s="109"/>
      <c r="F485" s="109"/>
      <c r="G485" s="109"/>
      <c r="H485" s="109"/>
      <c r="I485" s="109"/>
      <c r="J485" s="109"/>
      <c r="K485" s="109"/>
      <c r="L485" s="109"/>
    </row>
    <row r="486" spans="2:12">
      <c r="B486" s="108"/>
      <c r="C486" s="108"/>
      <c r="D486" s="108"/>
      <c r="E486" s="109"/>
      <c r="F486" s="109"/>
      <c r="G486" s="109"/>
      <c r="H486" s="109"/>
      <c r="I486" s="109"/>
      <c r="J486" s="109"/>
      <c r="K486" s="109"/>
      <c r="L486" s="109"/>
    </row>
    <row r="487" spans="2:12">
      <c r="B487" s="108"/>
      <c r="C487" s="108"/>
      <c r="D487" s="108"/>
      <c r="E487" s="109"/>
      <c r="F487" s="109"/>
      <c r="G487" s="109"/>
      <c r="H487" s="109"/>
      <c r="I487" s="109"/>
      <c r="J487" s="109"/>
      <c r="K487" s="109"/>
      <c r="L487" s="109"/>
    </row>
    <row r="488" spans="2:12">
      <c r="B488" s="108"/>
      <c r="C488" s="108"/>
      <c r="D488" s="108"/>
      <c r="E488" s="109"/>
      <c r="F488" s="109"/>
      <c r="G488" s="109"/>
      <c r="H488" s="109"/>
      <c r="I488" s="109"/>
      <c r="J488" s="109"/>
      <c r="K488" s="109"/>
      <c r="L488" s="109"/>
    </row>
    <row r="489" spans="2:12">
      <c r="B489" s="108"/>
      <c r="C489" s="108"/>
      <c r="D489" s="108"/>
      <c r="E489" s="109"/>
      <c r="F489" s="109"/>
      <c r="G489" s="109"/>
      <c r="H489" s="109"/>
      <c r="I489" s="109"/>
      <c r="J489" s="109"/>
      <c r="K489" s="109"/>
      <c r="L489" s="109"/>
    </row>
    <row r="490" spans="2:12">
      <c r="B490" s="108"/>
      <c r="C490" s="108"/>
      <c r="D490" s="108"/>
      <c r="E490" s="109"/>
      <c r="F490" s="109"/>
      <c r="G490" s="109"/>
      <c r="H490" s="109"/>
      <c r="I490" s="109"/>
      <c r="J490" s="109"/>
      <c r="K490" s="109"/>
      <c r="L490" s="109"/>
    </row>
    <row r="491" spans="2:12">
      <c r="B491" s="108"/>
      <c r="C491" s="108"/>
      <c r="D491" s="108"/>
      <c r="E491" s="109"/>
      <c r="F491" s="109"/>
      <c r="G491" s="109"/>
      <c r="H491" s="109"/>
      <c r="I491" s="109"/>
      <c r="J491" s="109"/>
      <c r="K491" s="109"/>
      <c r="L491" s="109"/>
    </row>
    <row r="492" spans="2:12">
      <c r="B492" s="108"/>
      <c r="C492" s="108"/>
      <c r="D492" s="108"/>
      <c r="E492" s="109"/>
      <c r="F492" s="109"/>
      <c r="G492" s="109"/>
      <c r="H492" s="109"/>
      <c r="I492" s="109"/>
      <c r="J492" s="109"/>
      <c r="K492" s="109"/>
      <c r="L492" s="109"/>
    </row>
    <row r="493" spans="2:12">
      <c r="B493" s="108"/>
      <c r="C493" s="108"/>
      <c r="D493" s="108"/>
      <c r="E493" s="109"/>
      <c r="F493" s="109"/>
      <c r="G493" s="109"/>
      <c r="H493" s="109"/>
      <c r="I493" s="109"/>
      <c r="J493" s="109"/>
      <c r="K493" s="109"/>
      <c r="L493" s="109"/>
    </row>
    <row r="494" spans="2:12">
      <c r="B494" s="108"/>
      <c r="C494" s="108"/>
      <c r="D494" s="108"/>
      <c r="E494" s="109"/>
      <c r="F494" s="109"/>
      <c r="G494" s="109"/>
      <c r="H494" s="109"/>
      <c r="I494" s="109"/>
      <c r="J494" s="109"/>
      <c r="K494" s="109"/>
      <c r="L494" s="109"/>
    </row>
    <row r="495" spans="2:12">
      <c r="B495" s="108"/>
      <c r="C495" s="108"/>
      <c r="D495" s="108"/>
      <c r="E495" s="109"/>
      <c r="F495" s="109"/>
      <c r="G495" s="109"/>
      <c r="H495" s="109"/>
      <c r="I495" s="109"/>
      <c r="J495" s="109"/>
      <c r="K495" s="109"/>
      <c r="L495" s="109"/>
    </row>
    <row r="496" spans="2:12">
      <c r="B496" s="108"/>
      <c r="C496" s="108"/>
      <c r="D496" s="108"/>
      <c r="E496" s="109"/>
      <c r="F496" s="109"/>
      <c r="G496" s="109"/>
      <c r="H496" s="109"/>
      <c r="I496" s="109"/>
      <c r="J496" s="109"/>
      <c r="K496" s="109"/>
      <c r="L496" s="109"/>
    </row>
    <row r="497" spans="2:12">
      <c r="B497" s="108"/>
      <c r="C497" s="108"/>
      <c r="D497" s="108"/>
      <c r="E497" s="109"/>
      <c r="F497" s="109"/>
      <c r="G497" s="109"/>
      <c r="H497" s="109"/>
      <c r="I497" s="109"/>
      <c r="J497" s="109"/>
      <c r="K497" s="109"/>
      <c r="L497" s="109"/>
    </row>
    <row r="498" spans="2:12">
      <c r="B498" s="108"/>
      <c r="C498" s="108"/>
      <c r="D498" s="108"/>
      <c r="E498" s="109"/>
      <c r="F498" s="109"/>
      <c r="G498" s="109"/>
      <c r="H498" s="109"/>
      <c r="I498" s="109"/>
      <c r="J498" s="109"/>
      <c r="K498" s="109"/>
      <c r="L498" s="109"/>
    </row>
    <row r="499" spans="2:12">
      <c r="B499" s="108"/>
      <c r="C499" s="108"/>
      <c r="D499" s="108"/>
      <c r="E499" s="109"/>
      <c r="F499" s="109"/>
      <c r="G499" s="109"/>
      <c r="H499" s="109"/>
      <c r="I499" s="109"/>
      <c r="J499" s="109"/>
      <c r="K499" s="109"/>
      <c r="L499" s="109"/>
    </row>
    <row r="500" spans="2:12">
      <c r="B500" s="108"/>
      <c r="C500" s="108"/>
      <c r="D500" s="108"/>
      <c r="E500" s="109"/>
      <c r="F500" s="109"/>
      <c r="G500" s="109"/>
      <c r="H500" s="109"/>
      <c r="I500" s="109"/>
      <c r="J500" s="109"/>
      <c r="K500" s="109"/>
      <c r="L500" s="109"/>
    </row>
    <row r="501" spans="2:12">
      <c r="B501" s="108"/>
      <c r="C501" s="108"/>
      <c r="D501" s="108"/>
      <c r="E501" s="109"/>
      <c r="F501" s="109"/>
      <c r="G501" s="109"/>
      <c r="H501" s="109"/>
      <c r="I501" s="109"/>
      <c r="J501" s="109"/>
      <c r="K501" s="109"/>
      <c r="L501" s="109"/>
    </row>
    <row r="502" spans="2:12">
      <c r="B502" s="108"/>
      <c r="C502" s="108"/>
      <c r="D502" s="108"/>
      <c r="E502" s="109"/>
      <c r="F502" s="109"/>
      <c r="G502" s="109"/>
      <c r="H502" s="109"/>
      <c r="I502" s="109"/>
      <c r="J502" s="109"/>
      <c r="K502" s="109"/>
      <c r="L502" s="109"/>
    </row>
    <row r="503" spans="2:12">
      <c r="B503" s="108"/>
      <c r="C503" s="108"/>
      <c r="D503" s="108"/>
      <c r="E503" s="109"/>
      <c r="F503" s="109"/>
      <c r="G503" s="109"/>
      <c r="H503" s="109"/>
      <c r="I503" s="109"/>
      <c r="J503" s="109"/>
      <c r="K503" s="109"/>
      <c r="L503" s="109"/>
    </row>
    <row r="504" spans="2:12">
      <c r="B504" s="108"/>
      <c r="C504" s="108"/>
      <c r="D504" s="108"/>
      <c r="E504" s="109"/>
      <c r="F504" s="109"/>
      <c r="G504" s="109"/>
      <c r="H504" s="109"/>
      <c r="I504" s="109"/>
      <c r="J504" s="109"/>
      <c r="K504" s="109"/>
      <c r="L504" s="109"/>
    </row>
    <row r="505" spans="2:12">
      <c r="B505" s="108"/>
      <c r="C505" s="108"/>
      <c r="D505" s="108"/>
      <c r="E505" s="109"/>
      <c r="F505" s="109"/>
      <c r="G505" s="109"/>
      <c r="H505" s="109"/>
      <c r="I505" s="109"/>
      <c r="J505" s="109"/>
      <c r="K505" s="109"/>
      <c r="L505" s="109"/>
    </row>
    <row r="506" spans="2:12">
      <c r="B506" s="108"/>
      <c r="C506" s="108"/>
      <c r="D506" s="108"/>
      <c r="E506" s="109"/>
      <c r="F506" s="109"/>
      <c r="G506" s="109"/>
      <c r="H506" s="109"/>
      <c r="I506" s="109"/>
      <c r="J506" s="109"/>
      <c r="K506" s="109"/>
      <c r="L506" s="109"/>
    </row>
    <row r="507" spans="2:12">
      <c r="B507" s="108"/>
      <c r="C507" s="108"/>
      <c r="D507" s="108"/>
      <c r="E507" s="109"/>
      <c r="F507" s="109"/>
      <c r="G507" s="109"/>
      <c r="H507" s="109"/>
      <c r="I507" s="109"/>
      <c r="J507" s="109"/>
      <c r="K507" s="109"/>
      <c r="L507" s="109"/>
    </row>
    <row r="508" spans="2:12">
      <c r="B508" s="108"/>
      <c r="C508" s="108"/>
      <c r="D508" s="108"/>
      <c r="E508" s="109"/>
      <c r="F508" s="109"/>
      <c r="G508" s="109"/>
      <c r="H508" s="109"/>
      <c r="I508" s="109"/>
      <c r="J508" s="109"/>
      <c r="K508" s="109"/>
      <c r="L508" s="109"/>
    </row>
    <row r="509" spans="2:12">
      <c r="B509" s="108"/>
      <c r="C509" s="108"/>
      <c r="D509" s="108"/>
      <c r="E509" s="109"/>
      <c r="F509" s="109"/>
      <c r="G509" s="109"/>
      <c r="H509" s="109"/>
      <c r="I509" s="109"/>
      <c r="J509" s="109"/>
      <c r="K509" s="109"/>
      <c r="L509" s="109"/>
    </row>
    <row r="510" spans="2:12">
      <c r="B510" s="108"/>
      <c r="C510" s="108"/>
      <c r="D510" s="108"/>
      <c r="E510" s="109"/>
      <c r="F510" s="109"/>
      <c r="G510" s="109"/>
      <c r="H510" s="109"/>
      <c r="I510" s="109"/>
      <c r="J510" s="109"/>
      <c r="K510" s="109"/>
      <c r="L510" s="109"/>
    </row>
    <row r="511" spans="2:12">
      <c r="B511" s="108"/>
      <c r="C511" s="108"/>
      <c r="D511" s="108"/>
      <c r="E511" s="109"/>
      <c r="F511" s="109"/>
      <c r="G511" s="109"/>
      <c r="H511" s="109"/>
      <c r="I511" s="109"/>
      <c r="J511" s="109"/>
      <c r="K511" s="109"/>
      <c r="L511" s="109"/>
    </row>
    <row r="512" spans="2:12">
      <c r="B512" s="108"/>
      <c r="C512" s="108"/>
      <c r="D512" s="108"/>
      <c r="E512" s="109"/>
      <c r="F512" s="109"/>
      <c r="G512" s="109"/>
      <c r="H512" s="109"/>
      <c r="I512" s="109"/>
      <c r="J512" s="109"/>
      <c r="K512" s="109"/>
      <c r="L512" s="109"/>
    </row>
    <row r="513" spans="2:12">
      <c r="B513" s="108"/>
      <c r="C513" s="108"/>
      <c r="D513" s="108"/>
      <c r="E513" s="109"/>
      <c r="F513" s="109"/>
      <c r="G513" s="109"/>
      <c r="H513" s="109"/>
      <c r="I513" s="109"/>
      <c r="J513" s="109"/>
      <c r="K513" s="109"/>
      <c r="L513" s="109"/>
    </row>
    <row r="514" spans="2:12">
      <c r="B514" s="108"/>
      <c r="C514" s="108"/>
      <c r="D514" s="108"/>
      <c r="E514" s="109"/>
      <c r="F514" s="109"/>
      <c r="G514" s="109"/>
      <c r="H514" s="109"/>
      <c r="I514" s="109"/>
      <c r="J514" s="109"/>
      <c r="K514" s="109"/>
      <c r="L514" s="109"/>
    </row>
    <row r="515" spans="2:12">
      <c r="B515" s="108"/>
      <c r="C515" s="108"/>
      <c r="D515" s="108"/>
      <c r="E515" s="109"/>
      <c r="F515" s="109"/>
      <c r="G515" s="109"/>
      <c r="H515" s="109"/>
      <c r="I515" s="109"/>
      <c r="J515" s="109"/>
      <c r="K515" s="109"/>
      <c r="L515" s="109"/>
    </row>
    <row r="516" spans="2:12">
      <c r="B516" s="108"/>
      <c r="C516" s="108"/>
      <c r="D516" s="108"/>
      <c r="E516" s="109"/>
      <c r="F516" s="109"/>
      <c r="G516" s="109"/>
      <c r="H516" s="109"/>
      <c r="I516" s="109"/>
      <c r="J516" s="109"/>
      <c r="K516" s="109"/>
      <c r="L516" s="109"/>
    </row>
    <row r="517" spans="2:12">
      <c r="B517" s="108"/>
      <c r="C517" s="108"/>
      <c r="D517" s="108"/>
      <c r="E517" s="109"/>
      <c r="F517" s="109"/>
      <c r="G517" s="109"/>
      <c r="H517" s="109"/>
      <c r="I517" s="109"/>
      <c r="J517" s="109"/>
      <c r="K517" s="109"/>
      <c r="L517" s="109"/>
    </row>
    <row r="518" spans="2:12">
      <c r="B518" s="108"/>
      <c r="C518" s="108"/>
      <c r="D518" s="108"/>
      <c r="E518" s="109"/>
      <c r="F518" s="109"/>
      <c r="G518" s="109"/>
      <c r="H518" s="109"/>
      <c r="I518" s="109"/>
      <c r="J518" s="109"/>
      <c r="K518" s="109"/>
      <c r="L518" s="109"/>
    </row>
    <row r="519" spans="2:12">
      <c r="B519" s="108"/>
      <c r="C519" s="108"/>
      <c r="D519" s="108"/>
      <c r="E519" s="109"/>
      <c r="F519" s="109"/>
      <c r="G519" s="109"/>
      <c r="H519" s="109"/>
      <c r="I519" s="109"/>
      <c r="J519" s="109"/>
      <c r="K519" s="109"/>
      <c r="L519" s="109"/>
    </row>
    <row r="520" spans="2:12">
      <c r="B520" s="108"/>
      <c r="C520" s="108"/>
      <c r="D520" s="108"/>
      <c r="E520" s="109"/>
      <c r="F520" s="109"/>
      <c r="G520" s="109"/>
      <c r="H520" s="109"/>
      <c r="I520" s="109"/>
      <c r="J520" s="109"/>
      <c r="K520" s="109"/>
      <c r="L520" s="109"/>
    </row>
    <row r="521" spans="2:12">
      <c r="B521" s="108"/>
      <c r="C521" s="108"/>
      <c r="D521" s="108"/>
      <c r="E521" s="109"/>
      <c r="F521" s="109"/>
      <c r="G521" s="109"/>
      <c r="H521" s="109"/>
      <c r="I521" s="109"/>
      <c r="J521" s="109"/>
      <c r="K521" s="109"/>
      <c r="L521" s="109"/>
    </row>
    <row r="522" spans="2:12">
      <c r="B522" s="108"/>
      <c r="C522" s="108"/>
      <c r="D522" s="108"/>
      <c r="E522" s="109"/>
      <c r="F522" s="109"/>
      <c r="G522" s="109"/>
      <c r="H522" s="109"/>
      <c r="I522" s="109"/>
      <c r="J522" s="109"/>
      <c r="K522" s="109"/>
      <c r="L522" s="109"/>
    </row>
    <row r="523" spans="2:12">
      <c r="B523" s="108"/>
      <c r="C523" s="108"/>
      <c r="D523" s="108"/>
      <c r="E523" s="109"/>
      <c r="F523" s="109"/>
      <c r="G523" s="109"/>
      <c r="H523" s="109"/>
      <c r="I523" s="109"/>
      <c r="J523" s="109"/>
      <c r="K523" s="109"/>
      <c r="L523" s="109"/>
    </row>
    <row r="524" spans="2:12">
      <c r="B524" s="108"/>
      <c r="C524" s="108"/>
      <c r="D524" s="108"/>
      <c r="E524" s="109"/>
      <c r="F524" s="109"/>
      <c r="G524" s="109"/>
      <c r="H524" s="109"/>
      <c r="I524" s="109"/>
      <c r="J524" s="109"/>
      <c r="K524" s="109"/>
      <c r="L524" s="109"/>
    </row>
    <row r="525" spans="2:12">
      <c r="B525" s="108"/>
      <c r="C525" s="108"/>
      <c r="D525" s="108"/>
      <c r="E525" s="109"/>
      <c r="F525" s="109"/>
      <c r="G525" s="109"/>
      <c r="H525" s="109"/>
      <c r="I525" s="109"/>
      <c r="J525" s="109"/>
      <c r="K525" s="109"/>
      <c r="L525" s="109"/>
    </row>
    <row r="526" spans="2:12">
      <c r="B526" s="108"/>
      <c r="C526" s="108"/>
      <c r="D526" s="108"/>
      <c r="E526" s="109"/>
      <c r="F526" s="109"/>
      <c r="G526" s="109"/>
      <c r="H526" s="109"/>
      <c r="I526" s="109"/>
      <c r="J526" s="109"/>
      <c r="K526" s="109"/>
      <c r="L526" s="109"/>
    </row>
    <row r="527" spans="2:12">
      <c r="B527" s="108"/>
      <c r="C527" s="108"/>
      <c r="D527" s="108"/>
      <c r="E527" s="109"/>
      <c r="F527" s="109"/>
      <c r="G527" s="109"/>
      <c r="H527" s="109"/>
      <c r="I527" s="109"/>
      <c r="J527" s="109"/>
      <c r="K527" s="109"/>
      <c r="L527" s="109"/>
    </row>
    <row r="528" spans="2:12">
      <c r="B528" s="108"/>
      <c r="C528" s="108"/>
      <c r="D528" s="108"/>
      <c r="E528" s="109"/>
      <c r="F528" s="109"/>
      <c r="G528" s="109"/>
      <c r="H528" s="109"/>
      <c r="I528" s="109"/>
      <c r="J528" s="109"/>
      <c r="K528" s="109"/>
      <c r="L528" s="109"/>
    </row>
    <row r="529" spans="2:12">
      <c r="B529" s="108"/>
      <c r="C529" s="108"/>
      <c r="D529" s="108"/>
      <c r="E529" s="109"/>
      <c r="F529" s="109"/>
      <c r="G529" s="109"/>
      <c r="H529" s="109"/>
      <c r="I529" s="109"/>
      <c r="J529" s="109"/>
      <c r="K529" s="109"/>
      <c r="L529" s="109"/>
    </row>
    <row r="530" spans="2:12">
      <c r="B530" s="108"/>
      <c r="C530" s="108"/>
      <c r="D530" s="108"/>
      <c r="E530" s="109"/>
      <c r="F530" s="109"/>
      <c r="G530" s="109"/>
      <c r="H530" s="109"/>
      <c r="I530" s="109"/>
      <c r="J530" s="109"/>
      <c r="K530" s="109"/>
      <c r="L530" s="109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07"/>
  <sheetViews>
    <sheetView rightToLeft="1" topLeftCell="A6" workbookViewId="0">
      <selection activeCell="J11" sqref="J1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71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3" width="19.7109375" style="1" bestFit="1" customWidth="1"/>
    <col min="14" max="16384" width="9.140625" style="1"/>
  </cols>
  <sheetData>
    <row r="1" spans="2:12">
      <c r="B1" s="46" t="s">
        <v>139</v>
      </c>
      <c r="C1" s="67" t="s" vm="1">
        <v>220</v>
      </c>
    </row>
    <row r="2" spans="2:12">
      <c r="B2" s="46" t="s">
        <v>138</v>
      </c>
      <c r="C2" s="67" t="s">
        <v>221</v>
      </c>
    </row>
    <row r="3" spans="2:12">
      <c r="B3" s="46" t="s">
        <v>140</v>
      </c>
      <c r="C3" s="67" t="s">
        <v>222</v>
      </c>
    </row>
    <row r="4" spans="2:12">
      <c r="B4" s="46" t="s">
        <v>141</v>
      </c>
      <c r="C4" s="67">
        <v>2208</v>
      </c>
    </row>
    <row r="6" spans="2:12" ht="26.25" customHeight="1">
      <c r="B6" s="122" t="s">
        <v>166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12" s="3" customFormat="1" ht="63">
      <c r="B7" s="66" t="s">
        <v>108</v>
      </c>
      <c r="C7" s="49" t="s">
        <v>42</v>
      </c>
      <c r="D7" s="49" t="s">
        <v>110</v>
      </c>
      <c r="E7" s="49" t="s">
        <v>14</v>
      </c>
      <c r="F7" s="49" t="s">
        <v>63</v>
      </c>
      <c r="G7" s="49" t="s">
        <v>96</v>
      </c>
      <c r="H7" s="49" t="s">
        <v>16</v>
      </c>
      <c r="I7" s="49" t="s">
        <v>18</v>
      </c>
      <c r="J7" s="49" t="s">
        <v>59</v>
      </c>
      <c r="K7" s="49" t="s">
        <v>142</v>
      </c>
      <c r="L7" s="51" t="s">
        <v>143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4" t="s">
        <v>41</v>
      </c>
      <c r="C10" s="85"/>
      <c r="D10" s="85"/>
      <c r="E10" s="85"/>
      <c r="F10" s="85"/>
      <c r="G10" s="85"/>
      <c r="H10" s="85"/>
      <c r="I10" s="85"/>
      <c r="J10" s="87">
        <f>J11</f>
        <v>3216.740346006</v>
      </c>
      <c r="K10" s="90">
        <f>J10/$J$10</f>
        <v>1</v>
      </c>
      <c r="L10" s="90">
        <f>J10/'סכום נכסי הקרן'!$C$42</f>
        <v>2.725208848162065E-2</v>
      </c>
    </row>
    <row r="11" spans="2:12">
      <c r="B11" s="70" t="s">
        <v>191</v>
      </c>
      <c r="C11" s="71"/>
      <c r="D11" s="71"/>
      <c r="E11" s="71"/>
      <c r="F11" s="71"/>
      <c r="G11" s="71"/>
      <c r="H11" s="71"/>
      <c r="I11" s="71"/>
      <c r="J11" s="79">
        <f>J12+J20</f>
        <v>3216.740346006</v>
      </c>
      <c r="K11" s="80">
        <f t="shared" ref="K11:K18" si="0">J11/$J$10</f>
        <v>1</v>
      </c>
      <c r="L11" s="80">
        <f>J11/'סכום נכסי הקרן'!$C$42</f>
        <v>2.725208848162065E-2</v>
      </c>
    </row>
    <row r="12" spans="2:12">
      <c r="B12" s="86" t="s">
        <v>39</v>
      </c>
      <c r="C12" s="71"/>
      <c r="D12" s="71"/>
      <c r="E12" s="71"/>
      <c r="F12" s="71"/>
      <c r="G12" s="71"/>
      <c r="H12" s="71"/>
      <c r="I12" s="71"/>
      <c r="J12" s="79">
        <f>SUM(J13:J18)</f>
        <v>2221.8552038960001</v>
      </c>
      <c r="K12" s="80">
        <f t="shared" si="0"/>
        <v>0.69071636654003532</v>
      </c>
      <c r="L12" s="80">
        <f>J12/'סכום נכסי הקרן'!$C$42</f>
        <v>1.8823463536652561E-2</v>
      </c>
    </row>
    <row r="13" spans="2:12">
      <c r="B13" s="75" t="s">
        <v>2041</v>
      </c>
      <c r="C13" s="69" t="s">
        <v>2036</v>
      </c>
      <c r="D13" s="69">
        <v>10</v>
      </c>
      <c r="E13" s="69" t="s">
        <v>251</v>
      </c>
      <c r="F13" s="69" t="s">
        <v>252</v>
      </c>
      <c r="G13" s="82" t="s">
        <v>126</v>
      </c>
      <c r="H13" s="83">
        <v>0</v>
      </c>
      <c r="I13" s="83">
        <v>0</v>
      </c>
      <c r="J13" s="76">
        <v>52.057612038000002</v>
      </c>
      <c r="K13" s="77">
        <f t="shared" si="0"/>
        <v>1.6183342899477812E-2</v>
      </c>
      <c r="L13" s="77">
        <f>J13/'סכום נכסי הקרן'!$C$42</f>
        <v>4.4102989262497666E-4</v>
      </c>
    </row>
    <row r="14" spans="2:12">
      <c r="B14" s="75" t="s">
        <v>2037</v>
      </c>
      <c r="C14" s="69" t="s">
        <v>2038</v>
      </c>
      <c r="D14" s="69">
        <v>11</v>
      </c>
      <c r="E14" s="69" t="s">
        <v>251</v>
      </c>
      <c r="F14" s="69" t="s">
        <v>252</v>
      </c>
      <c r="G14" s="82" t="s">
        <v>126</v>
      </c>
      <c r="H14" s="83">
        <v>0</v>
      </c>
      <c r="I14" s="83">
        <v>0</v>
      </c>
      <c r="J14" s="76">
        <v>16.288683966000001</v>
      </c>
      <c r="K14" s="77">
        <f t="shared" si="0"/>
        <v>5.0637235878315491E-3</v>
      </c>
      <c r="L14" s="77">
        <f>J14/'סכום נכסי הקרן'!$C$42</f>
        <v>1.3799704326205496E-4</v>
      </c>
    </row>
    <row r="15" spans="2:12">
      <c r="B15" s="75" t="s">
        <v>2039</v>
      </c>
      <c r="C15" s="69" t="s">
        <v>2040</v>
      </c>
      <c r="D15" s="69">
        <v>12</v>
      </c>
      <c r="E15" s="69" t="s">
        <v>251</v>
      </c>
      <c r="F15" s="69" t="s">
        <v>252</v>
      </c>
      <c r="G15" s="82" t="s">
        <v>126</v>
      </c>
      <c r="H15" s="83">
        <v>0</v>
      </c>
      <c r="I15" s="83">
        <v>0</v>
      </c>
      <c r="J15" s="76">
        <v>394.06488823000007</v>
      </c>
      <c r="K15" s="77">
        <f t="shared" si="0"/>
        <v>0.12250441311474912</v>
      </c>
      <c r="L15" s="77">
        <f>J15/'סכום נכסי הקרן'!$C$42</f>
        <v>3.3385011055921524E-3</v>
      </c>
    </row>
    <row r="16" spans="2:12">
      <c r="B16" s="75" t="s">
        <v>2041</v>
      </c>
      <c r="C16" s="69" t="s">
        <v>2042</v>
      </c>
      <c r="D16" s="69">
        <v>10</v>
      </c>
      <c r="E16" s="69" t="s">
        <v>251</v>
      </c>
      <c r="F16" s="69" t="s">
        <v>252</v>
      </c>
      <c r="G16" s="82" t="s">
        <v>126</v>
      </c>
      <c r="H16" s="83">
        <v>0</v>
      </c>
      <c r="I16" s="83">
        <v>0</v>
      </c>
      <c r="J16" s="76">
        <v>1678.4765756750003</v>
      </c>
      <c r="K16" s="77">
        <f t="shared" si="0"/>
        <v>0.5217942373741935</v>
      </c>
      <c r="L16" s="77">
        <f>J16/'סכום נכסי הקרן'!$C$42</f>
        <v>1.4219982726121292E-2</v>
      </c>
    </row>
    <row r="17" spans="2:12">
      <c r="B17" s="75" t="s">
        <v>2043</v>
      </c>
      <c r="C17" s="69" t="s">
        <v>2044</v>
      </c>
      <c r="D17" s="69">
        <v>20</v>
      </c>
      <c r="E17" s="69" t="s">
        <v>251</v>
      </c>
      <c r="F17" s="69" t="s">
        <v>252</v>
      </c>
      <c r="G17" s="82" t="s">
        <v>126</v>
      </c>
      <c r="H17" s="83">
        <v>0</v>
      </c>
      <c r="I17" s="83">
        <v>0</v>
      </c>
      <c r="J17" s="76">
        <v>40.305373986999996</v>
      </c>
      <c r="K17" s="77">
        <f t="shared" si="0"/>
        <v>1.2529881075743132E-2</v>
      </c>
      <c r="L17" s="77">
        <f>J17/'סכום נכסי הקרן'!$C$42</f>
        <v>3.4146542774033599E-4</v>
      </c>
    </row>
    <row r="18" spans="2:12">
      <c r="B18" s="75" t="s">
        <v>2045</v>
      </c>
      <c r="C18" s="69" t="s">
        <v>2046</v>
      </c>
      <c r="D18" s="69">
        <v>26</v>
      </c>
      <c r="E18" s="69" t="s">
        <v>251</v>
      </c>
      <c r="F18" s="69" t="s">
        <v>252</v>
      </c>
      <c r="G18" s="82" t="s">
        <v>126</v>
      </c>
      <c r="H18" s="83">
        <v>0</v>
      </c>
      <c r="I18" s="83">
        <v>0</v>
      </c>
      <c r="J18" s="76">
        <v>40.662070000000007</v>
      </c>
      <c r="K18" s="77">
        <f t="shared" si="0"/>
        <v>1.2640768488040148E-2</v>
      </c>
      <c r="L18" s="77">
        <f>J18/'סכום נכסי הקרן'!$C$42</f>
        <v>3.4448734131175223E-4</v>
      </c>
    </row>
    <row r="19" spans="2:12">
      <c r="B19" s="72"/>
      <c r="C19" s="69"/>
      <c r="D19" s="69"/>
      <c r="E19" s="69"/>
      <c r="F19" s="69"/>
      <c r="G19" s="69"/>
      <c r="H19" s="69"/>
      <c r="I19" s="69"/>
      <c r="J19" s="69"/>
      <c r="K19" s="77"/>
      <c r="L19" s="69"/>
    </row>
    <row r="20" spans="2:12">
      <c r="B20" s="86" t="s">
        <v>40</v>
      </c>
      <c r="C20" s="71"/>
      <c r="D20" s="71"/>
      <c r="E20" s="71"/>
      <c r="F20" s="71"/>
      <c r="G20" s="71"/>
      <c r="H20" s="71"/>
      <c r="I20" s="71"/>
      <c r="J20" s="79">
        <f>SUM(J21:J48)</f>
        <v>994.88514210999983</v>
      </c>
      <c r="K20" s="80">
        <f t="shared" ref="K20:K48" si="1">J20/$J$10</f>
        <v>0.30928363345996474</v>
      </c>
      <c r="L20" s="80">
        <f>J20/'סכום נכסי הקרן'!$C$42</f>
        <v>8.428624944968089E-3</v>
      </c>
    </row>
    <row r="21" spans="2:12">
      <c r="B21" s="75" t="s">
        <v>2039</v>
      </c>
      <c r="C21" s="69" t="s">
        <v>2048</v>
      </c>
      <c r="D21" s="69">
        <v>12</v>
      </c>
      <c r="E21" s="69" t="s">
        <v>251</v>
      </c>
      <c r="F21" s="69" t="s">
        <v>252</v>
      </c>
      <c r="G21" s="82" t="s">
        <v>127</v>
      </c>
      <c r="H21" s="83">
        <v>0</v>
      </c>
      <c r="I21" s="83">
        <v>0</v>
      </c>
      <c r="J21" s="76">
        <v>9.6147389000000014E-2</v>
      </c>
      <c r="K21" s="77">
        <f t="shared" si="1"/>
        <v>2.9889695361759446E-5</v>
      </c>
      <c r="L21" s="77">
        <f>J21/'סכום נכסי הקרן'!$C$42</f>
        <v>8.1455662268735483E-7</v>
      </c>
    </row>
    <row r="22" spans="2:12">
      <c r="B22" s="75" t="s">
        <v>2039</v>
      </c>
      <c r="C22" s="69" t="s">
        <v>2049</v>
      </c>
      <c r="D22" s="69">
        <v>12</v>
      </c>
      <c r="E22" s="69" t="s">
        <v>251</v>
      </c>
      <c r="F22" s="69" t="s">
        <v>252</v>
      </c>
      <c r="G22" s="82" t="s">
        <v>125</v>
      </c>
      <c r="H22" s="83">
        <v>0</v>
      </c>
      <c r="I22" s="83">
        <v>0</v>
      </c>
      <c r="J22" s="76">
        <v>5.1515673300000007</v>
      </c>
      <c r="K22" s="77">
        <f t="shared" si="1"/>
        <v>1.601486839432452E-3</v>
      </c>
      <c r="L22" s="77">
        <f>J22/'סכום נכסי הקרן'!$C$42</f>
        <v>4.3643861050364183E-5</v>
      </c>
    </row>
    <row r="23" spans="2:12">
      <c r="B23" s="75" t="s">
        <v>2039</v>
      </c>
      <c r="C23" s="69" t="s">
        <v>2050</v>
      </c>
      <c r="D23" s="69">
        <v>12</v>
      </c>
      <c r="E23" s="69" t="s">
        <v>251</v>
      </c>
      <c r="F23" s="69" t="s">
        <v>252</v>
      </c>
      <c r="G23" s="82" t="s">
        <v>134</v>
      </c>
      <c r="H23" s="83">
        <v>0</v>
      </c>
      <c r="I23" s="83">
        <v>0</v>
      </c>
      <c r="J23" s="76">
        <v>6.9300000000000023E-6</v>
      </c>
      <c r="K23" s="77">
        <f t="shared" si="1"/>
        <v>2.1543547985166087E-9</v>
      </c>
      <c r="L23" s="77">
        <f>J23/'סכום נכסי הקרן'!$C$42</f>
        <v>5.871066758997865E-11</v>
      </c>
    </row>
    <row r="24" spans="2:12">
      <c r="B24" s="75" t="s">
        <v>2039</v>
      </c>
      <c r="C24" s="69" t="s">
        <v>2051</v>
      </c>
      <c r="D24" s="69">
        <v>12</v>
      </c>
      <c r="E24" s="69" t="s">
        <v>251</v>
      </c>
      <c r="F24" s="69" t="s">
        <v>252</v>
      </c>
      <c r="G24" s="82" t="s">
        <v>128</v>
      </c>
      <c r="H24" s="83">
        <v>0</v>
      </c>
      <c r="I24" s="83">
        <v>0</v>
      </c>
      <c r="J24" s="76">
        <v>2.7315540000000006E-3</v>
      </c>
      <c r="K24" s="77">
        <f t="shared" si="1"/>
        <v>8.4916832140075556E-7</v>
      </c>
      <c r="L24" s="77">
        <f>J24/'סכום נכסי הקרן'!$C$42</f>
        <v>2.3141610230602673E-8</v>
      </c>
    </row>
    <row r="25" spans="2:12">
      <c r="B25" s="75" t="s">
        <v>2041</v>
      </c>
      <c r="C25" s="69" t="s">
        <v>2052</v>
      </c>
      <c r="D25" s="69">
        <v>10</v>
      </c>
      <c r="E25" s="69" t="s">
        <v>251</v>
      </c>
      <c r="F25" s="69" t="s">
        <v>252</v>
      </c>
      <c r="G25" s="82" t="s">
        <v>1222</v>
      </c>
      <c r="H25" s="83">
        <v>0</v>
      </c>
      <c r="I25" s="83">
        <v>0</v>
      </c>
      <c r="J25" s="76">
        <v>-1.5200000000000004E-7</v>
      </c>
      <c r="K25" s="77">
        <f t="shared" si="1"/>
        <v>-4.7252803661547544E-11</v>
      </c>
      <c r="L25" s="77">
        <f>J25/'סכום נכסי הקרן'!$C$42</f>
        <v>-1.287737586389142E-12</v>
      </c>
    </row>
    <row r="26" spans="2:12">
      <c r="B26" s="75" t="s">
        <v>2041</v>
      </c>
      <c r="C26" s="69" t="s">
        <v>2053</v>
      </c>
      <c r="D26" s="69">
        <v>10</v>
      </c>
      <c r="E26" s="69" t="s">
        <v>251</v>
      </c>
      <c r="F26" s="69" t="s">
        <v>252</v>
      </c>
      <c r="G26" s="82" t="s">
        <v>130</v>
      </c>
      <c r="H26" s="83">
        <v>0</v>
      </c>
      <c r="I26" s="83">
        <v>0</v>
      </c>
      <c r="J26" s="76">
        <v>4.8972000000000012E-5</v>
      </c>
      <c r="K26" s="77">
        <f t="shared" si="1"/>
        <v>1.5224107242850701E-8</v>
      </c>
      <c r="L26" s="77">
        <f>J26/'סכום נכסי הקרן'!$C$42</f>
        <v>4.1488871763584909E-10</v>
      </c>
    </row>
    <row r="27" spans="2:12">
      <c r="B27" s="75" t="s">
        <v>2041</v>
      </c>
      <c r="C27" s="69" t="s">
        <v>2054</v>
      </c>
      <c r="D27" s="69">
        <v>10</v>
      </c>
      <c r="E27" s="69" t="s">
        <v>251</v>
      </c>
      <c r="F27" s="69" t="s">
        <v>252</v>
      </c>
      <c r="G27" s="82" t="s">
        <v>128</v>
      </c>
      <c r="H27" s="83">
        <v>0</v>
      </c>
      <c r="I27" s="83">
        <v>0</v>
      </c>
      <c r="J27" s="76">
        <v>13.139233237999999</v>
      </c>
      <c r="K27" s="77">
        <f t="shared" si="1"/>
        <v>4.0846421609111406E-3</v>
      </c>
      <c r="L27" s="77">
        <f>J27/'סכום נכסי הקרן'!$C$42</f>
        <v>1.1131502958490859E-4</v>
      </c>
    </row>
    <row r="28" spans="2:12">
      <c r="B28" s="75" t="s">
        <v>2041</v>
      </c>
      <c r="C28" s="69" t="s">
        <v>2055</v>
      </c>
      <c r="D28" s="69">
        <v>10</v>
      </c>
      <c r="E28" s="69" t="s">
        <v>251</v>
      </c>
      <c r="F28" s="69" t="s">
        <v>252</v>
      </c>
      <c r="G28" s="82" t="s">
        <v>127</v>
      </c>
      <c r="H28" s="83">
        <v>0</v>
      </c>
      <c r="I28" s="83">
        <v>0</v>
      </c>
      <c r="J28" s="76">
        <v>80.157200000000003</v>
      </c>
      <c r="K28" s="77">
        <f t="shared" si="1"/>
        <v>2.4918766010917092E-2</v>
      </c>
      <c r="L28" s="77">
        <f>J28/'סכום נכסי הקרן'!$C$42</f>
        <v>6.7908841618231387E-4</v>
      </c>
    </row>
    <row r="29" spans="2:12">
      <c r="B29" s="75" t="s">
        <v>2041</v>
      </c>
      <c r="C29" s="69" t="s">
        <v>2056</v>
      </c>
      <c r="D29" s="69">
        <v>10</v>
      </c>
      <c r="E29" s="69" t="s">
        <v>251</v>
      </c>
      <c r="F29" s="69" t="s">
        <v>252</v>
      </c>
      <c r="G29" s="82" t="s">
        <v>131</v>
      </c>
      <c r="H29" s="83">
        <v>0</v>
      </c>
      <c r="I29" s="83">
        <v>0</v>
      </c>
      <c r="J29" s="76">
        <v>7.5310000000000012E-6</v>
      </c>
      <c r="K29" s="77">
        <f t="shared" si="1"/>
        <v>2.3411898972047009E-9</v>
      </c>
      <c r="L29" s="77">
        <f>J29/'סכום נכסי הקרן'!$C$42</f>
        <v>6.3802314230898867E-11</v>
      </c>
    </row>
    <row r="30" spans="2:12">
      <c r="B30" s="75" t="s">
        <v>2041</v>
      </c>
      <c r="C30" s="69" t="s">
        <v>2057</v>
      </c>
      <c r="D30" s="69">
        <v>10</v>
      </c>
      <c r="E30" s="69" t="s">
        <v>251</v>
      </c>
      <c r="F30" s="69" t="s">
        <v>252</v>
      </c>
      <c r="G30" s="82" t="s">
        <v>125</v>
      </c>
      <c r="H30" s="83">
        <v>0</v>
      </c>
      <c r="I30" s="83">
        <v>0</v>
      </c>
      <c r="J30" s="76">
        <v>882.60906468999997</v>
      </c>
      <c r="K30" s="77">
        <f t="shared" si="1"/>
        <v>0.27437995291907025</v>
      </c>
      <c r="L30" s="77">
        <f>J30/'סכום נכסי הקרן'!$C$42</f>
        <v>7.4774267545334103E-3</v>
      </c>
    </row>
    <row r="31" spans="2:12">
      <c r="B31" s="75" t="s">
        <v>2041</v>
      </c>
      <c r="C31" s="69" t="s">
        <v>2058</v>
      </c>
      <c r="D31" s="69">
        <v>10</v>
      </c>
      <c r="E31" s="69" t="s">
        <v>251</v>
      </c>
      <c r="F31" s="69" t="s">
        <v>252</v>
      </c>
      <c r="G31" s="82" t="s">
        <v>129</v>
      </c>
      <c r="H31" s="83">
        <v>0</v>
      </c>
      <c r="I31" s="83">
        <v>0</v>
      </c>
      <c r="J31" s="76">
        <v>4.7361400000000016</v>
      </c>
      <c r="K31" s="77">
        <f t="shared" si="1"/>
        <v>1.4723414048263277E-3</v>
      </c>
      <c r="L31" s="77">
        <f>J31/'סכום נכסי הקרן'!$C$42</f>
        <v>4.0124378239480736E-5</v>
      </c>
    </row>
    <row r="32" spans="2:12">
      <c r="B32" s="75" t="s">
        <v>2041</v>
      </c>
      <c r="C32" s="69" t="s">
        <v>2059</v>
      </c>
      <c r="D32" s="69">
        <v>10</v>
      </c>
      <c r="E32" s="69" t="s">
        <v>251</v>
      </c>
      <c r="F32" s="69" t="s">
        <v>252</v>
      </c>
      <c r="G32" s="82" t="s">
        <v>129</v>
      </c>
      <c r="H32" s="83">
        <v>0</v>
      </c>
      <c r="I32" s="83">
        <v>0</v>
      </c>
      <c r="J32" s="76">
        <v>1.7E-8</v>
      </c>
      <c r="K32" s="77">
        <f t="shared" si="1"/>
        <v>5.2848530410941319E-12</v>
      </c>
      <c r="L32" s="77">
        <f>J32/'סכום נכסי הקרן'!$C$42</f>
        <v>1.4402328268825928E-13</v>
      </c>
    </row>
    <row r="33" spans="2:12">
      <c r="B33" s="75" t="s">
        <v>2041</v>
      </c>
      <c r="C33" s="69" t="s">
        <v>2060</v>
      </c>
      <c r="D33" s="69">
        <v>10</v>
      </c>
      <c r="E33" s="69" t="s">
        <v>251</v>
      </c>
      <c r="F33" s="69" t="s">
        <v>252</v>
      </c>
      <c r="G33" s="82" t="s">
        <v>132</v>
      </c>
      <c r="H33" s="83">
        <v>0</v>
      </c>
      <c r="I33" s="83">
        <v>0</v>
      </c>
      <c r="J33" s="76">
        <v>3.9999999999999994E-9</v>
      </c>
      <c r="K33" s="77">
        <f t="shared" si="1"/>
        <v>1.2434948331986192E-12</v>
      </c>
      <c r="L33" s="77">
        <f>J33/'סכום נכסי הקרן'!$C$42</f>
        <v>3.3887831220766884E-14</v>
      </c>
    </row>
    <row r="34" spans="2:12">
      <c r="B34" s="75" t="s">
        <v>2041</v>
      </c>
      <c r="C34" s="69" t="s">
        <v>2061</v>
      </c>
      <c r="D34" s="69">
        <v>10</v>
      </c>
      <c r="E34" s="69" t="s">
        <v>251</v>
      </c>
      <c r="F34" s="69" t="s">
        <v>252</v>
      </c>
      <c r="G34" s="82" t="s">
        <v>133</v>
      </c>
      <c r="H34" s="83">
        <v>0</v>
      </c>
      <c r="I34" s="83">
        <v>0</v>
      </c>
      <c r="J34" s="76">
        <v>1.6420000000000004E-2</v>
      </c>
      <c r="K34" s="77">
        <f t="shared" si="1"/>
        <v>5.104546290280334E-6</v>
      </c>
      <c r="L34" s="77">
        <f>J34/'סכום נכסי הקרן'!$C$42</f>
        <v>1.391095471612481E-7</v>
      </c>
    </row>
    <row r="35" spans="2:12">
      <c r="B35" s="75" t="s">
        <v>2041</v>
      </c>
      <c r="C35" s="69" t="s">
        <v>2062</v>
      </c>
      <c r="D35" s="69">
        <v>10</v>
      </c>
      <c r="E35" s="69" t="s">
        <v>251</v>
      </c>
      <c r="F35" s="69" t="s">
        <v>252</v>
      </c>
      <c r="G35" s="82" t="s">
        <v>134</v>
      </c>
      <c r="H35" s="83">
        <v>0</v>
      </c>
      <c r="I35" s="83">
        <v>0</v>
      </c>
      <c r="J35" s="76">
        <v>0.12954400500000002</v>
      </c>
      <c r="K35" s="77">
        <f t="shared" si="1"/>
        <v>4.0271825222339031E-5</v>
      </c>
      <c r="L35" s="77">
        <f>J35/'סכום נכסי הקרן'!$C$42</f>
        <v>1.0974913442755456E-6</v>
      </c>
    </row>
    <row r="36" spans="2:12">
      <c r="B36" s="75" t="s">
        <v>2043</v>
      </c>
      <c r="C36" s="69" t="s">
        <v>2063</v>
      </c>
      <c r="D36" s="69">
        <v>20</v>
      </c>
      <c r="E36" s="69" t="s">
        <v>251</v>
      </c>
      <c r="F36" s="69" t="s">
        <v>252</v>
      </c>
      <c r="G36" s="82" t="s">
        <v>127</v>
      </c>
      <c r="H36" s="83">
        <v>0</v>
      </c>
      <c r="I36" s="83">
        <v>0</v>
      </c>
      <c r="J36" s="76">
        <v>7.7540400000000005E-4</v>
      </c>
      <c r="K36" s="77">
        <f t="shared" si="1"/>
        <v>2.4105271691038557E-7</v>
      </c>
      <c r="L36" s="77">
        <f>J36/'סכום נכסי הקרן'!$C$42</f>
        <v>6.5691899699768826E-9</v>
      </c>
    </row>
    <row r="37" spans="2:12">
      <c r="B37" s="75" t="s">
        <v>2043</v>
      </c>
      <c r="C37" s="69" t="s">
        <v>2064</v>
      </c>
      <c r="D37" s="69">
        <v>20</v>
      </c>
      <c r="E37" s="69" t="s">
        <v>251</v>
      </c>
      <c r="F37" s="69" t="s">
        <v>252</v>
      </c>
      <c r="G37" s="82" t="s">
        <v>134</v>
      </c>
      <c r="H37" s="83">
        <v>0</v>
      </c>
      <c r="I37" s="83">
        <v>0</v>
      </c>
      <c r="J37" s="76">
        <v>3.3513612000000012E-2</v>
      </c>
      <c r="K37" s="77">
        <f t="shared" si="1"/>
        <v>1.0418500840955815E-5</v>
      </c>
      <c r="L37" s="77">
        <f>J37/'סכום נכסי הקרן'!$C$42</f>
        <v>2.8392590676356706E-7</v>
      </c>
    </row>
    <row r="38" spans="2:12">
      <c r="B38" s="75" t="s">
        <v>2043</v>
      </c>
      <c r="C38" s="69" t="s">
        <v>2065</v>
      </c>
      <c r="D38" s="69">
        <v>20</v>
      </c>
      <c r="E38" s="69" t="s">
        <v>251</v>
      </c>
      <c r="F38" s="69" t="s">
        <v>252</v>
      </c>
      <c r="G38" s="82" t="s">
        <v>129</v>
      </c>
      <c r="H38" s="83">
        <v>0</v>
      </c>
      <c r="I38" s="83">
        <v>0</v>
      </c>
      <c r="J38" s="76">
        <v>3.2235500000000003E-4</v>
      </c>
      <c r="K38" s="77">
        <f t="shared" si="1"/>
        <v>1.0021169423893525E-7</v>
      </c>
      <c r="L38" s="77">
        <f>J38/'סכום נכסי הקרן'!$C$42</f>
        <v>2.7309779582925776E-9</v>
      </c>
    </row>
    <row r="39" spans="2:12">
      <c r="B39" s="75" t="s">
        <v>2043</v>
      </c>
      <c r="C39" s="69" t="s">
        <v>2066</v>
      </c>
      <c r="D39" s="69">
        <v>20</v>
      </c>
      <c r="E39" s="69" t="s">
        <v>251</v>
      </c>
      <c r="F39" s="69" t="s">
        <v>252</v>
      </c>
      <c r="G39" s="82" t="s">
        <v>131</v>
      </c>
      <c r="H39" s="83">
        <v>0</v>
      </c>
      <c r="I39" s="83">
        <v>0</v>
      </c>
      <c r="J39" s="76">
        <v>3.9999999999999994E-9</v>
      </c>
      <c r="K39" s="77">
        <f t="shared" si="1"/>
        <v>1.2434948331986192E-12</v>
      </c>
      <c r="L39" s="77">
        <f>J39/'סכום נכסי הקרן'!$C$42</f>
        <v>3.3887831220766884E-14</v>
      </c>
    </row>
    <row r="40" spans="2:12">
      <c r="B40" s="75" t="s">
        <v>2043</v>
      </c>
      <c r="C40" s="69" t="s">
        <v>2067</v>
      </c>
      <c r="D40" s="69">
        <v>20</v>
      </c>
      <c r="E40" s="69" t="s">
        <v>251</v>
      </c>
      <c r="F40" s="69" t="s">
        <v>252</v>
      </c>
      <c r="G40" s="82" t="s">
        <v>125</v>
      </c>
      <c r="H40" s="83">
        <v>0</v>
      </c>
      <c r="I40" s="83">
        <v>0</v>
      </c>
      <c r="J40" s="76">
        <v>4.0775087970000001</v>
      </c>
      <c r="K40" s="77">
        <f t="shared" si="1"/>
        <v>1.2675902803478546E-3</v>
      </c>
      <c r="L40" s="77">
        <f>J40/'סכום נכסי הקרן'!$C$42</f>
        <v>3.454448247848206E-5</v>
      </c>
    </row>
    <row r="41" spans="2:12">
      <c r="B41" s="75" t="s">
        <v>2043</v>
      </c>
      <c r="C41" s="69" t="s">
        <v>2047</v>
      </c>
      <c r="D41" s="69">
        <v>20</v>
      </c>
      <c r="E41" s="69" t="s">
        <v>251</v>
      </c>
      <c r="F41" s="69" t="s">
        <v>252</v>
      </c>
      <c r="G41" s="82" t="s">
        <v>128</v>
      </c>
      <c r="H41" s="83">
        <v>0</v>
      </c>
      <c r="I41" s="83">
        <v>0</v>
      </c>
      <c r="J41" s="76">
        <v>8.0119264000000009E-2</v>
      </c>
      <c r="K41" s="77">
        <f t="shared" si="1"/>
        <v>2.4906972705919041E-5</v>
      </c>
      <c r="L41" s="77">
        <f>J41/'סכום נכסי הקרן'!$C$42</f>
        <v>6.7876702399101625E-7</v>
      </c>
    </row>
    <row r="42" spans="2:12">
      <c r="B42" s="75" t="s">
        <v>2037</v>
      </c>
      <c r="C42" s="69" t="s">
        <v>2068</v>
      </c>
      <c r="D42" s="69">
        <v>11</v>
      </c>
      <c r="E42" s="69" t="s">
        <v>251</v>
      </c>
      <c r="F42" s="69" t="s">
        <v>252</v>
      </c>
      <c r="G42" s="82" t="s">
        <v>128</v>
      </c>
      <c r="H42" s="83">
        <v>0</v>
      </c>
      <c r="I42" s="83">
        <v>0</v>
      </c>
      <c r="J42" s="76">
        <v>1.1627690000000001E-3</v>
      </c>
      <c r="K42" s="77">
        <f t="shared" si="1"/>
        <v>3.6147431092588138E-7</v>
      </c>
      <c r="L42" s="77">
        <f>J42/'סכום נכסי הקרן'!$C$42</f>
        <v>9.850929905184974E-9</v>
      </c>
    </row>
    <row r="43" spans="2:12">
      <c r="B43" s="75" t="s">
        <v>2037</v>
      </c>
      <c r="C43" s="69" t="s">
        <v>2069</v>
      </c>
      <c r="D43" s="69">
        <v>11</v>
      </c>
      <c r="E43" s="69" t="s">
        <v>251</v>
      </c>
      <c r="F43" s="69" t="s">
        <v>252</v>
      </c>
      <c r="G43" s="82" t="s">
        <v>127</v>
      </c>
      <c r="H43" s="83">
        <v>0</v>
      </c>
      <c r="I43" s="83">
        <v>0</v>
      </c>
      <c r="J43" s="76">
        <v>0.91566702800000022</v>
      </c>
      <c r="K43" s="77">
        <f t="shared" si="1"/>
        <v>2.8465680456208394E-4</v>
      </c>
      <c r="L43" s="77">
        <f>J43/'סכום נכסי הקרן'!$C$42</f>
        <v>7.7574924248213089E-6</v>
      </c>
    </row>
    <row r="44" spans="2:12">
      <c r="B44" s="75" t="s">
        <v>2037</v>
      </c>
      <c r="C44" s="69" t="s">
        <v>2070</v>
      </c>
      <c r="D44" s="69">
        <v>11</v>
      </c>
      <c r="E44" s="69" t="s">
        <v>251</v>
      </c>
      <c r="F44" s="69" t="s">
        <v>252</v>
      </c>
      <c r="G44" s="82" t="s">
        <v>125</v>
      </c>
      <c r="H44" s="83">
        <v>0</v>
      </c>
      <c r="I44" s="83">
        <v>0</v>
      </c>
      <c r="J44" s="76">
        <v>7.2053513690000015</v>
      </c>
      <c r="K44" s="77">
        <f t="shared" si="1"/>
        <v>2.2399542996830251E-3</v>
      </c>
      <c r="L44" s="77">
        <f>J44/'סכום נכסי הקרן'!$C$42</f>
        <v>6.1043432769748414E-5</v>
      </c>
    </row>
    <row r="45" spans="2:12">
      <c r="B45" s="75" t="s">
        <v>2045</v>
      </c>
      <c r="C45" s="69" t="s">
        <v>2071</v>
      </c>
      <c r="D45" s="69">
        <v>26</v>
      </c>
      <c r="E45" s="69" t="s">
        <v>251</v>
      </c>
      <c r="F45" s="69" t="s">
        <v>252</v>
      </c>
      <c r="G45" s="82" t="s">
        <v>128</v>
      </c>
      <c r="H45" s="83">
        <v>0</v>
      </c>
      <c r="I45" s="83">
        <v>0</v>
      </c>
      <c r="J45" s="76">
        <v>0.17784000000000003</v>
      </c>
      <c r="K45" s="77">
        <f t="shared" si="1"/>
        <v>5.5285780284010625E-5</v>
      </c>
      <c r="L45" s="77">
        <f>J45/'סכום נכסי הקרן'!$C$42</f>
        <v>1.5066529760752959E-6</v>
      </c>
    </row>
    <row r="46" spans="2:12">
      <c r="B46" s="75" t="s">
        <v>2045</v>
      </c>
      <c r="C46" s="69" t="s">
        <v>2072</v>
      </c>
      <c r="D46" s="69">
        <v>26</v>
      </c>
      <c r="E46" s="69" t="s">
        <v>251</v>
      </c>
      <c r="F46" s="69" t="s">
        <v>252</v>
      </c>
      <c r="G46" s="82" t="s">
        <v>127</v>
      </c>
      <c r="H46" s="83">
        <v>0</v>
      </c>
      <c r="I46" s="83">
        <v>0</v>
      </c>
      <c r="J46" s="76">
        <v>-0.51739999999999997</v>
      </c>
      <c r="K46" s="77">
        <f t="shared" si="1"/>
        <v>-1.6084605667424142E-4</v>
      </c>
      <c r="L46" s="77">
        <f>J46/'סכום נכסי הקרן'!$C$42</f>
        <v>-4.3833909684061969E-6</v>
      </c>
    </row>
    <row r="47" spans="2:12">
      <c r="B47" s="75" t="s">
        <v>2045</v>
      </c>
      <c r="C47" s="69" t="s">
        <v>2073</v>
      </c>
      <c r="D47" s="69">
        <v>26</v>
      </c>
      <c r="E47" s="69" t="s">
        <v>251</v>
      </c>
      <c r="F47" s="69" t="s">
        <v>252</v>
      </c>
      <c r="G47" s="82" t="s">
        <v>134</v>
      </c>
      <c r="H47" s="83">
        <v>0</v>
      </c>
      <c r="I47" s="83">
        <v>0</v>
      </c>
      <c r="J47" s="76">
        <v>-1.3000000000000002E-4</v>
      </c>
      <c r="K47" s="77">
        <f t="shared" si="1"/>
        <v>-4.041358207895513E-8</v>
      </c>
      <c r="L47" s="77">
        <f>J47/'סכום נכסי הקרן'!$C$42</f>
        <v>-1.1013545146749239E-9</v>
      </c>
    </row>
    <row r="48" spans="2:12">
      <c r="B48" s="75" t="s">
        <v>2045</v>
      </c>
      <c r="C48" s="69" t="s">
        <v>2074</v>
      </c>
      <c r="D48" s="69">
        <v>26</v>
      </c>
      <c r="E48" s="69" t="s">
        <v>251</v>
      </c>
      <c r="F48" s="69" t="s">
        <v>252</v>
      </c>
      <c r="G48" s="82" t="s">
        <v>125</v>
      </c>
      <c r="H48" s="83">
        <v>0</v>
      </c>
      <c r="I48" s="83">
        <v>0</v>
      </c>
      <c r="J48" s="76">
        <v>-3.1276999999999999</v>
      </c>
      <c r="K48" s="77">
        <f t="shared" si="1"/>
        <v>-9.7231969744883038E-4</v>
      </c>
      <c r="L48" s="77">
        <f>J48/'סכום נכסי הקרן'!$C$42</f>
        <v>-2.6497742427298147E-5</v>
      </c>
    </row>
    <row r="49" spans="2:12">
      <c r="B49" s="72"/>
      <c r="C49" s="69"/>
      <c r="D49" s="69"/>
      <c r="E49" s="69"/>
      <c r="F49" s="69"/>
      <c r="G49" s="69"/>
      <c r="H49" s="69"/>
      <c r="I49" s="69"/>
      <c r="J49" s="69"/>
      <c r="K49" s="77"/>
      <c r="L49" s="69"/>
    </row>
    <row r="50" spans="2:12">
      <c r="B50" s="108"/>
      <c r="C50" s="108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2:12">
      <c r="B51" s="108"/>
      <c r="C51" s="108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2:12">
      <c r="B52" s="110" t="s">
        <v>212</v>
      </c>
      <c r="C52" s="108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2:12">
      <c r="B53" s="111"/>
      <c r="C53" s="108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2:12">
      <c r="B54" s="108"/>
      <c r="C54" s="108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2:12">
      <c r="B55" s="108"/>
      <c r="C55" s="108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2:12">
      <c r="B56" s="108"/>
      <c r="C56" s="108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2:12">
      <c r="B57" s="108"/>
      <c r="C57" s="108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2:12">
      <c r="B58" s="108"/>
      <c r="C58" s="108"/>
      <c r="D58" s="109"/>
      <c r="E58" s="109"/>
      <c r="F58" s="109"/>
      <c r="G58" s="109"/>
      <c r="H58" s="109"/>
      <c r="I58" s="109"/>
      <c r="J58" s="109"/>
      <c r="K58" s="109"/>
      <c r="L58" s="109"/>
    </row>
    <row r="59" spans="2:12">
      <c r="B59" s="108"/>
      <c r="C59" s="108"/>
      <c r="D59" s="109"/>
      <c r="E59" s="109"/>
      <c r="F59" s="109"/>
      <c r="G59" s="109"/>
      <c r="H59" s="109"/>
      <c r="I59" s="109"/>
      <c r="J59" s="109"/>
      <c r="K59" s="109"/>
      <c r="L59" s="109"/>
    </row>
    <row r="60" spans="2:12">
      <c r="B60" s="108"/>
      <c r="C60" s="108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2:12">
      <c r="B61" s="108"/>
      <c r="C61" s="108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2:12">
      <c r="B62" s="108"/>
      <c r="C62" s="108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2:12">
      <c r="B63" s="108"/>
      <c r="C63" s="108"/>
      <c r="D63" s="109"/>
      <c r="E63" s="109"/>
      <c r="F63" s="109"/>
      <c r="G63" s="109"/>
      <c r="H63" s="109"/>
      <c r="I63" s="109"/>
      <c r="J63" s="109"/>
      <c r="K63" s="109"/>
      <c r="L63" s="109"/>
    </row>
    <row r="64" spans="2:12">
      <c r="B64" s="108"/>
      <c r="C64" s="108"/>
      <c r="D64" s="109"/>
      <c r="E64" s="109"/>
      <c r="F64" s="109"/>
      <c r="G64" s="109"/>
      <c r="H64" s="109"/>
      <c r="I64" s="109"/>
      <c r="J64" s="109"/>
      <c r="K64" s="109"/>
      <c r="L64" s="109"/>
    </row>
    <row r="65" spans="2:12">
      <c r="B65" s="108"/>
      <c r="C65" s="108"/>
      <c r="D65" s="109"/>
      <c r="E65" s="109"/>
      <c r="F65" s="109"/>
      <c r="G65" s="109"/>
      <c r="H65" s="109"/>
      <c r="I65" s="109"/>
      <c r="J65" s="109"/>
      <c r="K65" s="109"/>
      <c r="L65" s="109"/>
    </row>
    <row r="66" spans="2:12">
      <c r="B66" s="108"/>
      <c r="C66" s="108"/>
      <c r="D66" s="109"/>
      <c r="E66" s="109"/>
      <c r="F66" s="109"/>
      <c r="G66" s="109"/>
      <c r="H66" s="109"/>
      <c r="I66" s="109"/>
      <c r="J66" s="109"/>
      <c r="K66" s="109"/>
      <c r="L66" s="109"/>
    </row>
    <row r="67" spans="2:12">
      <c r="B67" s="108"/>
      <c r="C67" s="108"/>
      <c r="D67" s="109"/>
      <c r="E67" s="109"/>
      <c r="F67" s="109"/>
      <c r="G67" s="109"/>
      <c r="H67" s="109"/>
      <c r="I67" s="109"/>
      <c r="J67" s="109"/>
      <c r="K67" s="109"/>
      <c r="L67" s="109"/>
    </row>
    <row r="68" spans="2:12">
      <c r="B68" s="108"/>
      <c r="C68" s="108"/>
      <c r="D68" s="109"/>
      <c r="E68" s="109"/>
      <c r="F68" s="109"/>
      <c r="G68" s="109"/>
      <c r="H68" s="109"/>
      <c r="I68" s="109"/>
      <c r="J68" s="109"/>
      <c r="K68" s="109"/>
      <c r="L68" s="109"/>
    </row>
    <row r="69" spans="2:12">
      <c r="B69" s="108"/>
      <c r="C69" s="108"/>
      <c r="D69" s="109"/>
      <c r="E69" s="109"/>
      <c r="F69" s="109"/>
      <c r="G69" s="109"/>
      <c r="H69" s="109"/>
      <c r="I69" s="109"/>
      <c r="J69" s="109"/>
      <c r="K69" s="109"/>
      <c r="L69" s="109"/>
    </row>
    <row r="70" spans="2:12">
      <c r="B70" s="108"/>
      <c r="C70" s="108"/>
      <c r="D70" s="109"/>
      <c r="E70" s="109"/>
      <c r="F70" s="109"/>
      <c r="G70" s="109"/>
      <c r="H70" s="109"/>
      <c r="I70" s="109"/>
      <c r="J70" s="109"/>
      <c r="K70" s="109"/>
      <c r="L70" s="109"/>
    </row>
    <row r="71" spans="2:12">
      <c r="B71" s="108"/>
      <c r="C71" s="108"/>
      <c r="D71" s="109"/>
      <c r="E71" s="109"/>
      <c r="F71" s="109"/>
      <c r="G71" s="109"/>
      <c r="H71" s="109"/>
      <c r="I71" s="109"/>
      <c r="J71" s="109"/>
      <c r="K71" s="109"/>
      <c r="L71" s="109"/>
    </row>
    <row r="72" spans="2:12">
      <c r="B72" s="108"/>
      <c r="C72" s="108"/>
      <c r="D72" s="109"/>
      <c r="E72" s="109"/>
      <c r="F72" s="109"/>
      <c r="G72" s="109"/>
      <c r="H72" s="109"/>
      <c r="I72" s="109"/>
      <c r="J72" s="109"/>
      <c r="K72" s="109"/>
      <c r="L72" s="109"/>
    </row>
    <row r="73" spans="2:12">
      <c r="B73" s="108"/>
      <c r="C73" s="108"/>
      <c r="D73" s="109"/>
      <c r="E73" s="109"/>
      <c r="F73" s="109"/>
      <c r="G73" s="109"/>
      <c r="H73" s="109"/>
      <c r="I73" s="109"/>
      <c r="J73" s="109"/>
      <c r="K73" s="109"/>
      <c r="L73" s="109"/>
    </row>
    <row r="74" spans="2:12">
      <c r="B74" s="108"/>
      <c r="C74" s="108"/>
      <c r="D74" s="109"/>
      <c r="E74" s="109"/>
      <c r="F74" s="109"/>
      <c r="G74" s="109"/>
      <c r="H74" s="109"/>
      <c r="I74" s="109"/>
      <c r="J74" s="109"/>
      <c r="K74" s="109"/>
      <c r="L74" s="109"/>
    </row>
    <row r="75" spans="2:12">
      <c r="B75" s="108"/>
      <c r="C75" s="108"/>
      <c r="D75" s="109"/>
      <c r="E75" s="109"/>
      <c r="F75" s="109"/>
      <c r="G75" s="109"/>
      <c r="H75" s="109"/>
      <c r="I75" s="109"/>
      <c r="J75" s="109"/>
      <c r="K75" s="109"/>
      <c r="L75" s="109"/>
    </row>
    <row r="76" spans="2:12">
      <c r="B76" s="108"/>
      <c r="C76" s="108"/>
      <c r="D76" s="109"/>
      <c r="E76" s="109"/>
      <c r="F76" s="109"/>
      <c r="G76" s="109"/>
      <c r="H76" s="109"/>
      <c r="I76" s="109"/>
      <c r="J76" s="109"/>
      <c r="K76" s="109"/>
      <c r="L76" s="109"/>
    </row>
    <row r="77" spans="2:12">
      <c r="B77" s="108"/>
      <c r="C77" s="108"/>
      <c r="D77" s="109"/>
      <c r="E77" s="109"/>
      <c r="F77" s="109"/>
      <c r="G77" s="109"/>
      <c r="H77" s="109"/>
      <c r="I77" s="109"/>
      <c r="J77" s="109"/>
      <c r="K77" s="109"/>
      <c r="L77" s="109"/>
    </row>
    <row r="78" spans="2:12">
      <c r="B78" s="108"/>
      <c r="C78" s="108"/>
      <c r="D78" s="109"/>
      <c r="E78" s="109"/>
      <c r="F78" s="109"/>
      <c r="G78" s="109"/>
      <c r="H78" s="109"/>
      <c r="I78" s="109"/>
      <c r="J78" s="109"/>
      <c r="K78" s="109"/>
      <c r="L78" s="109"/>
    </row>
    <row r="79" spans="2:12">
      <c r="B79" s="108"/>
      <c r="C79" s="108"/>
      <c r="D79" s="109"/>
      <c r="E79" s="109"/>
      <c r="F79" s="109"/>
      <c r="G79" s="109"/>
      <c r="H79" s="109"/>
      <c r="I79" s="109"/>
      <c r="J79" s="109"/>
      <c r="K79" s="109"/>
      <c r="L79" s="109"/>
    </row>
    <row r="80" spans="2:12">
      <c r="B80" s="108"/>
      <c r="C80" s="108"/>
      <c r="D80" s="109"/>
      <c r="E80" s="109"/>
      <c r="F80" s="109"/>
      <c r="G80" s="109"/>
      <c r="H80" s="109"/>
      <c r="I80" s="109"/>
      <c r="J80" s="109"/>
      <c r="K80" s="109"/>
      <c r="L80" s="109"/>
    </row>
    <row r="81" spans="2:12">
      <c r="B81" s="108"/>
      <c r="C81" s="108"/>
      <c r="D81" s="109"/>
      <c r="E81" s="109"/>
      <c r="F81" s="109"/>
      <c r="G81" s="109"/>
      <c r="H81" s="109"/>
      <c r="I81" s="109"/>
      <c r="J81" s="109"/>
      <c r="K81" s="109"/>
      <c r="L81" s="109"/>
    </row>
    <row r="82" spans="2:12">
      <c r="B82" s="108"/>
      <c r="C82" s="108"/>
      <c r="D82" s="109"/>
      <c r="E82" s="109"/>
      <c r="F82" s="109"/>
      <c r="G82" s="109"/>
      <c r="H82" s="109"/>
      <c r="I82" s="109"/>
      <c r="J82" s="109"/>
      <c r="K82" s="109"/>
      <c r="L82" s="109"/>
    </row>
    <row r="83" spans="2:12">
      <c r="B83" s="108"/>
      <c r="C83" s="108"/>
      <c r="D83" s="109"/>
      <c r="E83" s="109"/>
      <c r="F83" s="109"/>
      <c r="G83" s="109"/>
      <c r="H83" s="109"/>
      <c r="I83" s="109"/>
      <c r="J83" s="109"/>
      <c r="K83" s="109"/>
      <c r="L83" s="109"/>
    </row>
    <row r="84" spans="2:12">
      <c r="B84" s="108"/>
      <c r="C84" s="108"/>
      <c r="D84" s="109"/>
      <c r="E84" s="109"/>
      <c r="F84" s="109"/>
      <c r="G84" s="109"/>
      <c r="H84" s="109"/>
      <c r="I84" s="109"/>
      <c r="J84" s="109"/>
      <c r="K84" s="109"/>
      <c r="L84" s="109"/>
    </row>
    <row r="85" spans="2:12">
      <c r="B85" s="108"/>
      <c r="C85" s="108"/>
      <c r="D85" s="109"/>
      <c r="E85" s="109"/>
      <c r="F85" s="109"/>
      <c r="G85" s="109"/>
      <c r="H85" s="109"/>
      <c r="I85" s="109"/>
      <c r="J85" s="109"/>
      <c r="K85" s="109"/>
      <c r="L85" s="109"/>
    </row>
    <row r="86" spans="2:12">
      <c r="B86" s="108"/>
      <c r="C86" s="108"/>
      <c r="D86" s="109"/>
      <c r="E86" s="109"/>
      <c r="F86" s="109"/>
      <c r="G86" s="109"/>
      <c r="H86" s="109"/>
      <c r="I86" s="109"/>
      <c r="J86" s="109"/>
      <c r="K86" s="109"/>
      <c r="L86" s="109"/>
    </row>
    <row r="87" spans="2:12">
      <c r="B87" s="108"/>
      <c r="C87" s="108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2:12">
      <c r="B88" s="108"/>
      <c r="C88" s="108"/>
      <c r="D88" s="109"/>
      <c r="E88" s="109"/>
      <c r="F88" s="109"/>
      <c r="G88" s="109"/>
      <c r="H88" s="109"/>
      <c r="I88" s="109"/>
      <c r="J88" s="109"/>
      <c r="K88" s="109"/>
      <c r="L88" s="109"/>
    </row>
    <row r="89" spans="2:12"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2:12">
      <c r="B90" s="108"/>
      <c r="C90" s="108"/>
      <c r="D90" s="109"/>
      <c r="E90" s="109"/>
      <c r="F90" s="109"/>
      <c r="G90" s="109"/>
      <c r="H90" s="109"/>
      <c r="I90" s="109"/>
      <c r="J90" s="109"/>
      <c r="K90" s="109"/>
      <c r="L90" s="109"/>
    </row>
    <row r="91" spans="2:12">
      <c r="B91" s="108"/>
      <c r="C91" s="108"/>
      <c r="D91" s="109"/>
      <c r="E91" s="109"/>
      <c r="F91" s="109"/>
      <c r="G91" s="109"/>
      <c r="H91" s="109"/>
      <c r="I91" s="109"/>
      <c r="J91" s="109"/>
      <c r="K91" s="109"/>
      <c r="L91" s="109"/>
    </row>
    <row r="92" spans="2:12">
      <c r="B92" s="108"/>
      <c r="C92" s="108"/>
      <c r="D92" s="109"/>
      <c r="E92" s="109"/>
      <c r="F92" s="109"/>
      <c r="G92" s="109"/>
      <c r="H92" s="109"/>
      <c r="I92" s="109"/>
      <c r="J92" s="109"/>
      <c r="K92" s="109"/>
      <c r="L92" s="109"/>
    </row>
    <row r="93" spans="2:12">
      <c r="B93" s="108"/>
      <c r="C93" s="108"/>
      <c r="D93" s="109"/>
      <c r="E93" s="109"/>
      <c r="F93" s="109"/>
      <c r="G93" s="109"/>
      <c r="H93" s="109"/>
      <c r="I93" s="109"/>
      <c r="J93" s="109"/>
      <c r="K93" s="109"/>
      <c r="L93" s="109"/>
    </row>
    <row r="94" spans="2:12">
      <c r="B94" s="108"/>
      <c r="C94" s="108"/>
      <c r="D94" s="109"/>
      <c r="E94" s="109"/>
      <c r="F94" s="109"/>
      <c r="G94" s="109"/>
      <c r="H94" s="109"/>
      <c r="I94" s="109"/>
      <c r="J94" s="109"/>
      <c r="K94" s="109"/>
      <c r="L94" s="109"/>
    </row>
    <row r="95" spans="2:12">
      <c r="B95" s="108"/>
      <c r="C95" s="108"/>
      <c r="D95" s="109"/>
      <c r="E95" s="109"/>
      <c r="F95" s="109"/>
      <c r="G95" s="109"/>
      <c r="H95" s="109"/>
      <c r="I95" s="109"/>
      <c r="J95" s="109"/>
      <c r="K95" s="109"/>
      <c r="L95" s="109"/>
    </row>
    <row r="96" spans="2:12">
      <c r="B96" s="108"/>
      <c r="C96" s="108"/>
      <c r="D96" s="109"/>
      <c r="E96" s="109"/>
      <c r="F96" s="109"/>
      <c r="G96" s="109"/>
      <c r="H96" s="109"/>
      <c r="I96" s="109"/>
      <c r="J96" s="109"/>
      <c r="K96" s="109"/>
      <c r="L96" s="109"/>
    </row>
    <row r="97" spans="2:12">
      <c r="B97" s="108"/>
      <c r="C97" s="108"/>
      <c r="D97" s="109"/>
      <c r="E97" s="109"/>
      <c r="F97" s="109"/>
      <c r="G97" s="109"/>
      <c r="H97" s="109"/>
      <c r="I97" s="109"/>
      <c r="J97" s="109"/>
      <c r="K97" s="109"/>
      <c r="L97" s="109"/>
    </row>
    <row r="98" spans="2:12">
      <c r="B98" s="108"/>
      <c r="C98" s="108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2:12">
      <c r="B99" s="108"/>
      <c r="C99" s="108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2:12">
      <c r="B100" s="108"/>
      <c r="C100" s="108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2:12">
      <c r="B101" s="108"/>
      <c r="C101" s="108"/>
      <c r="D101" s="109"/>
      <c r="E101" s="109"/>
      <c r="F101" s="109"/>
      <c r="G101" s="109"/>
      <c r="H101" s="109"/>
      <c r="I101" s="109"/>
      <c r="J101" s="109"/>
      <c r="K101" s="109"/>
      <c r="L101" s="109"/>
    </row>
    <row r="102" spans="2:12">
      <c r="B102" s="108"/>
      <c r="C102" s="108"/>
      <c r="D102" s="109"/>
      <c r="E102" s="109"/>
      <c r="F102" s="109"/>
      <c r="G102" s="109"/>
      <c r="H102" s="109"/>
      <c r="I102" s="109"/>
      <c r="J102" s="109"/>
      <c r="K102" s="109"/>
      <c r="L102" s="109"/>
    </row>
    <row r="103" spans="2:12">
      <c r="B103" s="108"/>
      <c r="C103" s="108"/>
      <c r="D103" s="109"/>
      <c r="E103" s="109"/>
      <c r="F103" s="109"/>
      <c r="G103" s="109"/>
      <c r="H103" s="109"/>
      <c r="I103" s="109"/>
      <c r="J103" s="109"/>
      <c r="K103" s="109"/>
      <c r="L103" s="109"/>
    </row>
    <row r="104" spans="2:12">
      <c r="B104" s="108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</row>
    <row r="105" spans="2:12">
      <c r="B105" s="108"/>
      <c r="C105" s="108"/>
      <c r="D105" s="109"/>
      <c r="E105" s="109"/>
      <c r="F105" s="109"/>
      <c r="G105" s="109"/>
      <c r="H105" s="109"/>
      <c r="I105" s="109"/>
      <c r="J105" s="109"/>
      <c r="K105" s="109"/>
      <c r="L105" s="109"/>
    </row>
    <row r="106" spans="2:12">
      <c r="B106" s="108"/>
      <c r="C106" s="108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2:12">
      <c r="B107" s="108"/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</row>
    <row r="108" spans="2:12">
      <c r="B108" s="108"/>
      <c r="C108" s="108"/>
      <c r="D108" s="109"/>
      <c r="E108" s="109"/>
      <c r="F108" s="109"/>
      <c r="G108" s="109"/>
      <c r="H108" s="109"/>
      <c r="I108" s="109"/>
      <c r="J108" s="109"/>
      <c r="K108" s="109"/>
      <c r="L108" s="109"/>
    </row>
    <row r="109" spans="2:12">
      <c r="B109" s="108"/>
      <c r="C109" s="108"/>
      <c r="D109" s="109"/>
      <c r="E109" s="109"/>
      <c r="F109" s="109"/>
      <c r="G109" s="109"/>
      <c r="H109" s="109"/>
      <c r="I109" s="109"/>
      <c r="J109" s="109"/>
      <c r="K109" s="109"/>
      <c r="L109" s="109"/>
    </row>
    <row r="110" spans="2:12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</row>
    <row r="111" spans="2:12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8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8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8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8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8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8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8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8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8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8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8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8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8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8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8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B440" s="108"/>
      <c r="C440" s="108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2:12">
      <c r="B441" s="108"/>
      <c r="C441" s="108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2:12">
      <c r="B442" s="108"/>
      <c r="C442" s="108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2:12">
      <c r="B443" s="108"/>
      <c r="C443" s="108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2:12">
      <c r="B444" s="108"/>
      <c r="C444" s="108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2:12">
      <c r="B445" s="108"/>
      <c r="C445" s="108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2:12">
      <c r="B446" s="108"/>
      <c r="C446" s="108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2:12">
      <c r="B447" s="108"/>
      <c r="C447" s="108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2:12">
      <c r="B448" s="108"/>
      <c r="C448" s="108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2:12">
      <c r="B449" s="108"/>
      <c r="C449" s="108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2:12">
      <c r="B450" s="108"/>
      <c r="C450" s="108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2:12">
      <c r="B451" s="108"/>
      <c r="C451" s="108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2:12">
      <c r="B452" s="108"/>
      <c r="C452" s="108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2:12">
      <c r="B453" s="108"/>
      <c r="C453" s="108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2:12">
      <c r="B454" s="108"/>
      <c r="C454" s="108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2:12">
      <c r="B455" s="108"/>
      <c r="C455" s="108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2:12">
      <c r="B456" s="108"/>
      <c r="C456" s="108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2:12">
      <c r="B457" s="108"/>
      <c r="C457" s="108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2:12">
      <c r="B458" s="108"/>
      <c r="C458" s="108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2:12">
      <c r="B459" s="108"/>
      <c r="C459" s="108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2:12">
      <c r="B460" s="108"/>
      <c r="C460" s="108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2:12">
      <c r="B461" s="108"/>
      <c r="C461" s="108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2:12">
      <c r="B462" s="108"/>
      <c r="C462" s="108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2:12">
      <c r="B463" s="108"/>
      <c r="C463" s="108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2:12">
      <c r="B464" s="108"/>
      <c r="C464" s="108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2:12">
      <c r="B465" s="108"/>
      <c r="C465" s="108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2:12">
      <c r="B466" s="108"/>
      <c r="C466" s="108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2:12">
      <c r="B467" s="108"/>
      <c r="C467" s="108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2:12">
      <c r="B468" s="108"/>
      <c r="C468" s="108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2:12">
      <c r="B469" s="108"/>
      <c r="C469" s="108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2:12">
      <c r="B470" s="108"/>
      <c r="C470" s="108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2:12">
      <c r="B471" s="108"/>
      <c r="C471" s="108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2:12">
      <c r="B472" s="108"/>
      <c r="C472" s="108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2:12">
      <c r="B473" s="108"/>
      <c r="C473" s="108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2:12">
      <c r="B474" s="108"/>
      <c r="C474" s="108"/>
      <c r="D474" s="109"/>
      <c r="E474" s="109"/>
      <c r="F474" s="109"/>
      <c r="G474" s="109"/>
      <c r="H474" s="109"/>
      <c r="I474" s="109"/>
      <c r="J474" s="109"/>
      <c r="K474" s="109"/>
      <c r="L474" s="109"/>
    </row>
    <row r="475" spans="2:12">
      <c r="B475" s="108"/>
      <c r="C475" s="108"/>
      <c r="D475" s="109"/>
      <c r="E475" s="109"/>
      <c r="F475" s="109"/>
      <c r="G475" s="109"/>
      <c r="H475" s="109"/>
      <c r="I475" s="109"/>
      <c r="J475" s="109"/>
      <c r="K475" s="109"/>
      <c r="L475" s="109"/>
    </row>
    <row r="476" spans="2:12">
      <c r="B476" s="108"/>
      <c r="C476" s="108"/>
      <c r="D476" s="109"/>
      <c r="E476" s="109"/>
      <c r="F476" s="109"/>
      <c r="G476" s="109"/>
      <c r="H476" s="109"/>
      <c r="I476" s="109"/>
      <c r="J476" s="109"/>
      <c r="K476" s="109"/>
      <c r="L476" s="109"/>
    </row>
    <row r="477" spans="2:12">
      <c r="B477" s="108"/>
      <c r="C477" s="108"/>
      <c r="D477" s="109"/>
      <c r="E477" s="109"/>
      <c r="F477" s="109"/>
      <c r="G477" s="109"/>
      <c r="H477" s="109"/>
      <c r="I477" s="109"/>
      <c r="J477" s="109"/>
      <c r="K477" s="109"/>
      <c r="L477" s="109"/>
    </row>
    <row r="478" spans="2:12">
      <c r="B478" s="108"/>
      <c r="C478" s="108"/>
      <c r="D478" s="109"/>
      <c r="E478" s="109"/>
      <c r="F478" s="109"/>
      <c r="G478" s="109"/>
      <c r="H478" s="109"/>
      <c r="I478" s="109"/>
      <c r="J478" s="109"/>
      <c r="K478" s="109"/>
      <c r="L478" s="109"/>
    </row>
    <row r="479" spans="2:12">
      <c r="B479" s="108"/>
      <c r="C479" s="108"/>
      <c r="D479" s="109"/>
      <c r="E479" s="109"/>
      <c r="F479" s="109"/>
      <c r="G479" s="109"/>
      <c r="H479" s="109"/>
      <c r="I479" s="109"/>
      <c r="J479" s="109"/>
      <c r="K479" s="109"/>
      <c r="L479" s="109"/>
    </row>
    <row r="480" spans="2:12">
      <c r="B480" s="108"/>
      <c r="C480" s="108"/>
      <c r="D480" s="109"/>
      <c r="E480" s="109"/>
      <c r="F480" s="109"/>
      <c r="G480" s="109"/>
      <c r="H480" s="109"/>
      <c r="I480" s="109"/>
      <c r="J480" s="109"/>
      <c r="K480" s="109"/>
      <c r="L480" s="109"/>
    </row>
    <row r="481" spans="2:12">
      <c r="B481" s="108"/>
      <c r="C481" s="108"/>
      <c r="D481" s="109"/>
      <c r="E481" s="109"/>
      <c r="F481" s="109"/>
      <c r="G481" s="109"/>
      <c r="H481" s="109"/>
      <c r="I481" s="109"/>
      <c r="J481" s="109"/>
      <c r="K481" s="109"/>
      <c r="L481" s="109"/>
    </row>
    <row r="482" spans="2:12">
      <c r="B482" s="108"/>
      <c r="C482" s="108"/>
      <c r="D482" s="109"/>
      <c r="E482" s="109"/>
      <c r="F482" s="109"/>
      <c r="G482" s="109"/>
      <c r="H482" s="109"/>
      <c r="I482" s="109"/>
      <c r="J482" s="109"/>
      <c r="K482" s="109"/>
      <c r="L482" s="109"/>
    </row>
    <row r="483" spans="2:12">
      <c r="B483" s="108"/>
      <c r="C483" s="108"/>
      <c r="D483" s="109"/>
      <c r="E483" s="109"/>
      <c r="F483" s="109"/>
      <c r="G483" s="109"/>
      <c r="H483" s="109"/>
      <c r="I483" s="109"/>
      <c r="J483" s="109"/>
      <c r="K483" s="109"/>
      <c r="L483" s="109"/>
    </row>
    <row r="484" spans="2:12">
      <c r="B484" s="108"/>
      <c r="C484" s="108"/>
      <c r="D484" s="109"/>
      <c r="E484" s="109"/>
      <c r="F484" s="109"/>
      <c r="G484" s="109"/>
      <c r="H484" s="109"/>
      <c r="I484" s="109"/>
      <c r="J484" s="109"/>
      <c r="K484" s="109"/>
      <c r="L484" s="109"/>
    </row>
    <row r="485" spans="2:12">
      <c r="B485" s="108"/>
      <c r="C485" s="108"/>
      <c r="D485" s="109"/>
      <c r="E485" s="109"/>
      <c r="F485" s="109"/>
      <c r="G485" s="109"/>
      <c r="H485" s="109"/>
      <c r="I485" s="109"/>
      <c r="J485" s="109"/>
      <c r="K485" s="109"/>
      <c r="L485" s="109"/>
    </row>
    <row r="486" spans="2:12">
      <c r="B486" s="108"/>
      <c r="C486" s="108"/>
      <c r="D486" s="109"/>
      <c r="E486" s="109"/>
      <c r="F486" s="109"/>
      <c r="G486" s="109"/>
      <c r="H486" s="109"/>
      <c r="I486" s="109"/>
      <c r="J486" s="109"/>
      <c r="K486" s="109"/>
      <c r="L486" s="109"/>
    </row>
    <row r="487" spans="2:12">
      <c r="B487" s="108"/>
      <c r="C487" s="108"/>
      <c r="D487" s="109"/>
      <c r="E487" s="109"/>
      <c r="F487" s="109"/>
      <c r="G487" s="109"/>
      <c r="H487" s="109"/>
      <c r="I487" s="109"/>
      <c r="J487" s="109"/>
      <c r="K487" s="109"/>
      <c r="L487" s="109"/>
    </row>
    <row r="488" spans="2:12">
      <c r="B488" s="108"/>
      <c r="C488" s="108"/>
      <c r="D488" s="109"/>
      <c r="E488" s="109"/>
      <c r="F488" s="109"/>
      <c r="G488" s="109"/>
      <c r="H488" s="109"/>
      <c r="I488" s="109"/>
      <c r="J488" s="109"/>
      <c r="K488" s="109"/>
      <c r="L488" s="109"/>
    </row>
    <row r="489" spans="2:12">
      <c r="B489" s="108"/>
      <c r="C489" s="108"/>
      <c r="D489" s="109"/>
      <c r="E489" s="109"/>
      <c r="F489" s="109"/>
      <c r="G489" s="109"/>
      <c r="H489" s="109"/>
      <c r="I489" s="109"/>
      <c r="J489" s="109"/>
      <c r="K489" s="109"/>
      <c r="L489" s="109"/>
    </row>
    <row r="490" spans="2:12">
      <c r="B490" s="108"/>
      <c r="C490" s="108"/>
      <c r="D490" s="109"/>
      <c r="E490" s="109"/>
      <c r="F490" s="109"/>
      <c r="G490" s="109"/>
      <c r="H490" s="109"/>
      <c r="I490" s="109"/>
      <c r="J490" s="109"/>
      <c r="K490" s="109"/>
      <c r="L490" s="109"/>
    </row>
    <row r="491" spans="2:12">
      <c r="B491" s="108"/>
      <c r="C491" s="108"/>
      <c r="D491" s="109"/>
      <c r="E491" s="109"/>
      <c r="F491" s="109"/>
      <c r="G491" s="109"/>
      <c r="H491" s="109"/>
      <c r="I491" s="109"/>
      <c r="J491" s="109"/>
      <c r="K491" s="109"/>
      <c r="L491" s="109"/>
    </row>
    <row r="492" spans="2:12">
      <c r="B492" s="108"/>
      <c r="C492" s="108"/>
      <c r="D492" s="109"/>
      <c r="E492" s="109"/>
      <c r="F492" s="109"/>
      <c r="G492" s="109"/>
      <c r="H492" s="109"/>
      <c r="I492" s="109"/>
      <c r="J492" s="109"/>
      <c r="K492" s="109"/>
      <c r="L492" s="109"/>
    </row>
    <row r="493" spans="2:12">
      <c r="B493" s="108"/>
      <c r="C493" s="108"/>
      <c r="D493" s="109"/>
      <c r="E493" s="109"/>
      <c r="F493" s="109"/>
      <c r="G493" s="109"/>
      <c r="H493" s="109"/>
      <c r="I493" s="109"/>
      <c r="J493" s="109"/>
      <c r="K493" s="109"/>
      <c r="L493" s="109"/>
    </row>
    <row r="494" spans="2:12">
      <c r="B494" s="108"/>
      <c r="C494" s="108"/>
      <c r="D494" s="109"/>
      <c r="E494" s="109"/>
      <c r="F494" s="109"/>
      <c r="G494" s="109"/>
      <c r="H494" s="109"/>
      <c r="I494" s="109"/>
      <c r="J494" s="109"/>
      <c r="K494" s="109"/>
      <c r="L494" s="109"/>
    </row>
    <row r="495" spans="2:12">
      <c r="B495" s="108"/>
      <c r="C495" s="108"/>
      <c r="D495" s="109"/>
      <c r="E495" s="109"/>
      <c r="F495" s="109"/>
      <c r="G495" s="109"/>
      <c r="H495" s="109"/>
      <c r="I495" s="109"/>
      <c r="J495" s="109"/>
      <c r="K495" s="109"/>
      <c r="L495" s="109"/>
    </row>
    <row r="496" spans="2:12">
      <c r="B496" s="108"/>
      <c r="C496" s="108"/>
      <c r="D496" s="109"/>
      <c r="E496" s="109"/>
      <c r="F496" s="109"/>
      <c r="G496" s="109"/>
      <c r="H496" s="109"/>
      <c r="I496" s="109"/>
      <c r="J496" s="109"/>
      <c r="K496" s="109"/>
      <c r="L496" s="109"/>
    </row>
    <row r="497" spans="2:12">
      <c r="B497" s="108"/>
      <c r="C497" s="108"/>
      <c r="D497" s="109"/>
      <c r="E497" s="109"/>
      <c r="F497" s="109"/>
      <c r="G497" s="109"/>
      <c r="H497" s="109"/>
      <c r="I497" s="109"/>
      <c r="J497" s="109"/>
      <c r="K497" s="109"/>
      <c r="L497" s="109"/>
    </row>
    <row r="498" spans="2:12">
      <c r="B498" s="108"/>
      <c r="C498" s="108"/>
      <c r="D498" s="109"/>
      <c r="E498" s="109"/>
      <c r="F498" s="109"/>
      <c r="G498" s="109"/>
      <c r="H498" s="109"/>
      <c r="I498" s="109"/>
      <c r="J498" s="109"/>
      <c r="K498" s="109"/>
      <c r="L498" s="109"/>
    </row>
    <row r="499" spans="2:12">
      <c r="B499" s="108"/>
      <c r="C499" s="108"/>
      <c r="D499" s="109"/>
      <c r="E499" s="109"/>
      <c r="F499" s="109"/>
      <c r="G499" s="109"/>
      <c r="H499" s="109"/>
      <c r="I499" s="109"/>
      <c r="J499" s="109"/>
      <c r="K499" s="109"/>
      <c r="L499" s="109"/>
    </row>
    <row r="500" spans="2:12">
      <c r="B500" s="108"/>
      <c r="C500" s="108"/>
      <c r="D500" s="109"/>
      <c r="E500" s="109"/>
      <c r="F500" s="109"/>
      <c r="G500" s="109"/>
      <c r="H500" s="109"/>
      <c r="I500" s="109"/>
      <c r="J500" s="109"/>
      <c r="K500" s="109"/>
      <c r="L500" s="109"/>
    </row>
    <row r="501" spans="2:12">
      <c r="B501" s="108"/>
      <c r="C501" s="108"/>
      <c r="D501" s="109"/>
      <c r="E501" s="109"/>
      <c r="F501" s="109"/>
      <c r="G501" s="109"/>
      <c r="H501" s="109"/>
      <c r="I501" s="109"/>
      <c r="J501" s="109"/>
      <c r="K501" s="109"/>
      <c r="L501" s="109"/>
    </row>
    <row r="502" spans="2:12">
      <c r="B502" s="108"/>
      <c r="C502" s="108"/>
      <c r="D502" s="109"/>
      <c r="E502" s="109"/>
      <c r="F502" s="109"/>
      <c r="G502" s="109"/>
      <c r="H502" s="109"/>
      <c r="I502" s="109"/>
      <c r="J502" s="109"/>
      <c r="K502" s="109"/>
      <c r="L502" s="109"/>
    </row>
    <row r="503" spans="2:12">
      <c r="B503" s="108"/>
      <c r="C503" s="108"/>
      <c r="D503" s="109"/>
      <c r="E503" s="109"/>
      <c r="F503" s="109"/>
      <c r="G503" s="109"/>
      <c r="H503" s="109"/>
      <c r="I503" s="109"/>
      <c r="J503" s="109"/>
      <c r="K503" s="109"/>
      <c r="L503" s="109"/>
    </row>
    <row r="504" spans="2:12">
      <c r="B504" s="108"/>
      <c r="C504" s="108"/>
      <c r="D504" s="109"/>
      <c r="E504" s="109"/>
      <c r="F504" s="109"/>
      <c r="G504" s="109"/>
      <c r="H504" s="109"/>
      <c r="I504" s="109"/>
      <c r="J504" s="109"/>
      <c r="K504" s="109"/>
      <c r="L504" s="109"/>
    </row>
    <row r="505" spans="2:12">
      <c r="B505" s="108"/>
      <c r="C505" s="108"/>
      <c r="D505" s="109"/>
      <c r="E505" s="109"/>
      <c r="F505" s="109"/>
      <c r="G505" s="109"/>
      <c r="H505" s="109"/>
      <c r="I505" s="109"/>
      <c r="J505" s="109"/>
      <c r="K505" s="109"/>
      <c r="L505" s="109"/>
    </row>
    <row r="506" spans="2:12">
      <c r="D506" s="1"/>
    </row>
    <row r="507" spans="2:12">
      <c r="E50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71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139</v>
      </c>
      <c r="C1" s="67" t="s" vm="1">
        <v>220</v>
      </c>
    </row>
    <row r="2" spans="2:11">
      <c r="B2" s="46" t="s">
        <v>138</v>
      </c>
      <c r="C2" s="67" t="s">
        <v>221</v>
      </c>
    </row>
    <row r="3" spans="2:11">
      <c r="B3" s="46" t="s">
        <v>140</v>
      </c>
      <c r="C3" s="67" t="s">
        <v>222</v>
      </c>
    </row>
    <row r="4" spans="2:11">
      <c r="B4" s="46" t="s">
        <v>141</v>
      </c>
      <c r="C4" s="67">
        <v>2208</v>
      </c>
    </row>
    <row r="6" spans="2:11" ht="26.25" customHeight="1">
      <c r="B6" s="122" t="s">
        <v>168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1" ht="26.25" customHeight="1">
      <c r="B7" s="122" t="s">
        <v>94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2:11" s="3" customFormat="1" ht="63">
      <c r="B8" s="21" t="s">
        <v>109</v>
      </c>
      <c r="C8" s="29" t="s">
        <v>42</v>
      </c>
      <c r="D8" s="29" t="s">
        <v>62</v>
      </c>
      <c r="E8" s="29" t="s">
        <v>96</v>
      </c>
      <c r="F8" s="29" t="s">
        <v>97</v>
      </c>
      <c r="G8" s="29" t="s">
        <v>197</v>
      </c>
      <c r="H8" s="29" t="s">
        <v>196</v>
      </c>
      <c r="I8" s="29" t="s">
        <v>104</v>
      </c>
      <c r="J8" s="29" t="s">
        <v>142</v>
      </c>
      <c r="K8" s="30" t="s">
        <v>144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4" t="s">
        <v>46</v>
      </c>
      <c r="C11" s="85"/>
      <c r="D11" s="85"/>
      <c r="E11" s="85"/>
      <c r="F11" s="85"/>
      <c r="G11" s="87"/>
      <c r="H11" s="89"/>
      <c r="I11" s="87">
        <v>-58.613067178999998</v>
      </c>
      <c r="J11" s="90">
        <f>I11/$I$11</f>
        <v>1</v>
      </c>
      <c r="K11" s="90">
        <f>I11/'סכום נכסי הקרן'!$C$42</f>
        <v>-4.965674319733558E-4</v>
      </c>
    </row>
    <row r="12" spans="2:11" ht="19.5" customHeight="1">
      <c r="B12" s="70" t="s">
        <v>32</v>
      </c>
      <c r="C12" s="71"/>
      <c r="D12" s="71"/>
      <c r="E12" s="71"/>
      <c r="F12" s="71"/>
      <c r="G12" s="79"/>
      <c r="H12" s="81"/>
      <c r="I12" s="79">
        <v>-57.586685240000001</v>
      </c>
      <c r="J12" s="80">
        <f t="shared" ref="J12:J75" si="0">I12/$I$11</f>
        <v>0.98248885464626001</v>
      </c>
      <c r="K12" s="80">
        <f>I12/'סכום נכסי הקרן'!$C$42</f>
        <v>-4.8787196749413691E-4</v>
      </c>
    </row>
    <row r="13" spans="2:11">
      <c r="B13" s="86" t="s">
        <v>1712</v>
      </c>
      <c r="C13" s="71"/>
      <c r="D13" s="71"/>
      <c r="E13" s="71"/>
      <c r="F13" s="71"/>
      <c r="G13" s="79"/>
      <c r="H13" s="81"/>
      <c r="I13" s="79">
        <v>-13.327529106</v>
      </c>
      <c r="J13" s="80">
        <f t="shared" si="0"/>
        <v>0.22738153363137789</v>
      </c>
      <c r="K13" s="80">
        <f>I13/'סכום נכסי הקרן'!$C$42</f>
        <v>-1.1291026423349655E-4</v>
      </c>
    </row>
    <row r="14" spans="2:11">
      <c r="B14" s="75" t="s">
        <v>1713</v>
      </c>
      <c r="C14" s="69" t="s">
        <v>1714</v>
      </c>
      <c r="D14" s="82" t="s">
        <v>581</v>
      </c>
      <c r="E14" s="82" t="s">
        <v>125</v>
      </c>
      <c r="F14" s="99">
        <v>44075</v>
      </c>
      <c r="G14" s="76">
        <v>5515.4603070000012</v>
      </c>
      <c r="H14" s="78">
        <v>-3.0212659999999998</v>
      </c>
      <c r="I14" s="76">
        <v>-0.16663674700000003</v>
      </c>
      <c r="J14" s="77">
        <f t="shared" si="0"/>
        <v>2.8429965367808454E-3</v>
      </c>
      <c r="K14" s="77">
        <f>I14/'סכום נכסי הקרן'!$C$42</f>
        <v>-1.4117394893784085E-6</v>
      </c>
    </row>
    <row r="15" spans="2:11">
      <c r="B15" s="75" t="s">
        <v>1715</v>
      </c>
      <c r="C15" s="69" t="s">
        <v>1716</v>
      </c>
      <c r="D15" s="82" t="s">
        <v>581</v>
      </c>
      <c r="E15" s="82" t="s">
        <v>125</v>
      </c>
      <c r="F15" s="99">
        <v>44076</v>
      </c>
      <c r="G15" s="76">
        <v>3253.0264000000006</v>
      </c>
      <c r="H15" s="78">
        <v>-2.8155389999999998</v>
      </c>
      <c r="I15" s="76">
        <v>-9.1590241000000017E-2</v>
      </c>
      <c r="J15" s="77">
        <f t="shared" si="0"/>
        <v>1.5626249471007915E-3</v>
      </c>
      <c r="K15" s="77">
        <f>I15/'סכום נכסי הקרן'!$C$42</f>
        <v>-7.7594865711934097E-7</v>
      </c>
    </row>
    <row r="16" spans="2:11" s="6" customFormat="1">
      <c r="B16" s="75" t="s">
        <v>1717</v>
      </c>
      <c r="C16" s="69" t="s">
        <v>1718</v>
      </c>
      <c r="D16" s="82" t="s">
        <v>581</v>
      </c>
      <c r="E16" s="82" t="s">
        <v>125</v>
      </c>
      <c r="F16" s="99">
        <v>44074</v>
      </c>
      <c r="G16" s="76">
        <v>1450.2970029999999</v>
      </c>
      <c r="H16" s="78">
        <v>-2.8060489999999998</v>
      </c>
      <c r="I16" s="76">
        <v>-4.0696044000000008E-2</v>
      </c>
      <c r="J16" s="77">
        <f t="shared" si="0"/>
        <v>6.9431691530008621E-4</v>
      </c>
      <c r="K16" s="77">
        <f>I16/'סכום נכסי הקרן'!$C$42</f>
        <v>-3.4477516760622581E-7</v>
      </c>
    </row>
    <row r="17" spans="2:11" s="6" customFormat="1">
      <c r="B17" s="75" t="s">
        <v>1719</v>
      </c>
      <c r="C17" s="69" t="s">
        <v>1720</v>
      </c>
      <c r="D17" s="82" t="s">
        <v>581</v>
      </c>
      <c r="E17" s="82" t="s">
        <v>125</v>
      </c>
      <c r="F17" s="99">
        <v>44076</v>
      </c>
      <c r="G17" s="76">
        <v>3661.8461100000004</v>
      </c>
      <c r="H17" s="78">
        <v>-2.7540429999999998</v>
      </c>
      <c r="I17" s="76">
        <v>-0.10084880600000001</v>
      </c>
      <c r="J17" s="77">
        <f t="shared" si="0"/>
        <v>1.7205857132849775E-3</v>
      </c>
      <c r="K17" s="77">
        <f>I17/'סכום נכסי הקרן'!$C$42</f>
        <v>-8.5438682913596584E-7</v>
      </c>
    </row>
    <row r="18" spans="2:11" s="6" customFormat="1">
      <c r="B18" s="75" t="s">
        <v>1721</v>
      </c>
      <c r="C18" s="69" t="s">
        <v>1722</v>
      </c>
      <c r="D18" s="82" t="s">
        <v>581</v>
      </c>
      <c r="E18" s="82" t="s">
        <v>125</v>
      </c>
      <c r="F18" s="99">
        <v>44074</v>
      </c>
      <c r="G18" s="76">
        <v>4074.1964250000005</v>
      </c>
      <c r="H18" s="78">
        <v>-2.624892</v>
      </c>
      <c r="I18" s="76">
        <v>-0.10694323900000001</v>
      </c>
      <c r="J18" s="77">
        <f t="shared" si="0"/>
        <v>1.8245630905716504E-3</v>
      </c>
      <c r="K18" s="77">
        <f>I18/'סכום נכסי הקרן'!$C$42</f>
        <v>-9.0601860835853384E-7</v>
      </c>
    </row>
    <row r="19" spans="2:11">
      <c r="B19" s="75" t="s">
        <v>1723</v>
      </c>
      <c r="C19" s="69" t="s">
        <v>1724</v>
      </c>
      <c r="D19" s="82" t="s">
        <v>581</v>
      </c>
      <c r="E19" s="82" t="s">
        <v>125</v>
      </c>
      <c r="F19" s="99">
        <v>44077</v>
      </c>
      <c r="G19" s="76">
        <v>3667.5437760000004</v>
      </c>
      <c r="H19" s="78">
        <v>-2.6023320000000001</v>
      </c>
      <c r="I19" s="76">
        <v>-9.5441679000000001E-2</v>
      </c>
      <c r="J19" s="77">
        <f t="shared" si="0"/>
        <v>1.6283344925207229E-3</v>
      </c>
      <c r="K19" s="77">
        <f>I19/'סכום נכסי הקרן'!$C$42</f>
        <v>-8.0857787734465282E-7</v>
      </c>
    </row>
    <row r="20" spans="2:11">
      <c r="B20" s="75" t="s">
        <v>1725</v>
      </c>
      <c r="C20" s="69" t="s">
        <v>1726</v>
      </c>
      <c r="D20" s="82" t="s">
        <v>581</v>
      </c>
      <c r="E20" s="82" t="s">
        <v>125</v>
      </c>
      <c r="F20" s="99">
        <v>44077</v>
      </c>
      <c r="G20" s="76">
        <v>3669.5160450000003</v>
      </c>
      <c r="H20" s="78">
        <v>-2.547215</v>
      </c>
      <c r="I20" s="76">
        <v>-9.3470459000000006E-2</v>
      </c>
      <c r="J20" s="77">
        <f t="shared" si="0"/>
        <v>1.5947034253394059E-3</v>
      </c>
      <c r="K20" s="77">
        <f>I20/'סכום נכסי הקרן'!$C$42</f>
        <v>-7.9187778467990284E-7</v>
      </c>
    </row>
    <row r="21" spans="2:11">
      <c r="B21" s="75" t="s">
        <v>1727</v>
      </c>
      <c r="C21" s="69" t="s">
        <v>1728</v>
      </c>
      <c r="D21" s="82" t="s">
        <v>581</v>
      </c>
      <c r="E21" s="82" t="s">
        <v>125</v>
      </c>
      <c r="F21" s="99">
        <v>44082</v>
      </c>
      <c r="G21" s="76">
        <v>8650.385247000002</v>
      </c>
      <c r="H21" s="78">
        <v>-2.170858</v>
      </c>
      <c r="I21" s="76">
        <v>-0.18778754200000003</v>
      </c>
      <c r="J21" s="77">
        <f t="shared" si="0"/>
        <v>3.2038511382881684E-3</v>
      </c>
      <c r="K21" s="77">
        <f>I21/'סכום נכסי הקרן'!$C$42</f>
        <v>-1.5909281321646686E-6</v>
      </c>
    </row>
    <row r="22" spans="2:11">
      <c r="B22" s="75" t="s">
        <v>1729</v>
      </c>
      <c r="C22" s="69" t="s">
        <v>1730</v>
      </c>
      <c r="D22" s="82" t="s">
        <v>581</v>
      </c>
      <c r="E22" s="82" t="s">
        <v>125</v>
      </c>
      <c r="F22" s="99">
        <v>44082</v>
      </c>
      <c r="G22" s="76">
        <v>8626.1202300000023</v>
      </c>
      <c r="H22" s="78">
        <v>-1.937943</v>
      </c>
      <c r="I22" s="76">
        <v>-0.16716931200000001</v>
      </c>
      <c r="J22" s="77">
        <f t="shared" si="0"/>
        <v>2.8520826506054911E-3</v>
      </c>
      <c r="K22" s="77">
        <f>I22/'סכום נכסי הקרן'!$C$42</f>
        <v>-1.4162513575869302E-6</v>
      </c>
    </row>
    <row r="23" spans="2:11">
      <c r="B23" s="75" t="s">
        <v>1731</v>
      </c>
      <c r="C23" s="69" t="s">
        <v>1732</v>
      </c>
      <c r="D23" s="82" t="s">
        <v>581</v>
      </c>
      <c r="E23" s="82" t="s">
        <v>125</v>
      </c>
      <c r="F23" s="99">
        <v>44070</v>
      </c>
      <c r="G23" s="76">
        <v>1645.7489100000003</v>
      </c>
      <c r="H23" s="78">
        <v>-1.624395</v>
      </c>
      <c r="I23" s="76">
        <v>-2.6733456000000003E-2</v>
      </c>
      <c r="J23" s="77">
        <f t="shared" si="0"/>
        <v>4.5610061521534088E-4</v>
      </c>
      <c r="K23" s="77">
        <f>I23/'סכום נכסי הקרן'!$C$42</f>
        <v>-2.2648471121894948E-7</v>
      </c>
    </row>
    <row r="24" spans="2:11">
      <c r="B24" s="75" t="s">
        <v>1733</v>
      </c>
      <c r="C24" s="69" t="s">
        <v>1734</v>
      </c>
      <c r="D24" s="82" t="s">
        <v>581</v>
      </c>
      <c r="E24" s="82" t="s">
        <v>125</v>
      </c>
      <c r="F24" s="99">
        <v>44068</v>
      </c>
      <c r="G24" s="76">
        <v>1646.0897960000002</v>
      </c>
      <c r="H24" s="78">
        <v>-1.6033599999999999</v>
      </c>
      <c r="I24" s="76">
        <v>-2.6392750000000006E-2</v>
      </c>
      <c r="J24" s="77">
        <f t="shared" si="0"/>
        <v>4.5028781584486081E-4</v>
      </c>
      <c r="K24" s="77">
        <f>I24/'סכום נכסי הקרן'!$C$42</f>
        <v>-2.2359826436297386E-7</v>
      </c>
    </row>
    <row r="25" spans="2:11">
      <c r="B25" s="75" t="s">
        <v>1735</v>
      </c>
      <c r="C25" s="69" t="s">
        <v>1736</v>
      </c>
      <c r="D25" s="82" t="s">
        <v>581</v>
      </c>
      <c r="E25" s="82" t="s">
        <v>125</v>
      </c>
      <c r="F25" s="99">
        <v>44083</v>
      </c>
      <c r="G25" s="76">
        <v>5593.5576630000005</v>
      </c>
      <c r="H25" s="78">
        <v>-1.573528</v>
      </c>
      <c r="I25" s="76">
        <v>-8.8016192000000007E-2</v>
      </c>
      <c r="J25" s="77">
        <f t="shared" si="0"/>
        <v>1.5016479470559871E-3</v>
      </c>
      <c r="K25" s="77">
        <f>I25/'סכום נכסי הקרן'!$C$42</f>
        <v>-7.4566946479765325E-7</v>
      </c>
    </row>
    <row r="26" spans="2:11">
      <c r="B26" s="75" t="s">
        <v>1737</v>
      </c>
      <c r="C26" s="69" t="s">
        <v>1738</v>
      </c>
      <c r="D26" s="82" t="s">
        <v>581</v>
      </c>
      <c r="E26" s="82" t="s">
        <v>125</v>
      </c>
      <c r="F26" s="99">
        <v>44063</v>
      </c>
      <c r="G26" s="76">
        <v>4117.0506649999998</v>
      </c>
      <c r="H26" s="78">
        <v>-1.558316</v>
      </c>
      <c r="I26" s="76">
        <v>-6.4156663000000003E-2</v>
      </c>
      <c r="J26" s="77">
        <f t="shared" si="0"/>
        <v>1.0945795210489542E-3</v>
      </c>
      <c r="K26" s="77">
        <f>I26/'סכום נכסי הקרן'!$C$42</f>
        <v>-5.4353254185790499E-7</v>
      </c>
    </row>
    <row r="27" spans="2:11">
      <c r="B27" s="75" t="s">
        <v>1739</v>
      </c>
      <c r="C27" s="69" t="s">
        <v>1740</v>
      </c>
      <c r="D27" s="82" t="s">
        <v>581</v>
      </c>
      <c r="E27" s="82" t="s">
        <v>125</v>
      </c>
      <c r="F27" s="99">
        <v>44084</v>
      </c>
      <c r="G27" s="76">
        <v>14942.627448000003</v>
      </c>
      <c r="H27" s="78">
        <v>-1.389114</v>
      </c>
      <c r="I27" s="76">
        <v>-0.20757017700000002</v>
      </c>
      <c r="J27" s="77">
        <f t="shared" si="0"/>
        <v>3.5413635045935398E-3</v>
      </c>
      <c r="K27" s="77">
        <f>I27/'סכום נכסי הקרן'!$C$42</f>
        <v>-1.7585257811601773E-6</v>
      </c>
    </row>
    <row r="28" spans="2:11">
      <c r="B28" s="75" t="s">
        <v>1741</v>
      </c>
      <c r="C28" s="69" t="s">
        <v>1742</v>
      </c>
      <c r="D28" s="82" t="s">
        <v>581</v>
      </c>
      <c r="E28" s="82" t="s">
        <v>125</v>
      </c>
      <c r="F28" s="99">
        <v>44084</v>
      </c>
      <c r="G28" s="76">
        <v>5732.0664860000006</v>
      </c>
      <c r="H28" s="78">
        <v>-1.317353</v>
      </c>
      <c r="I28" s="76">
        <v>-7.5511573000000012E-2</v>
      </c>
      <c r="J28" s="77">
        <f t="shared" si="0"/>
        <v>1.2883061172928082E-3</v>
      </c>
      <c r="K28" s="77">
        <f>I28/'סכום נכסי הקרן'!$C$42</f>
        <v>-6.3973086025965458E-7</v>
      </c>
    </row>
    <row r="29" spans="2:11">
      <c r="B29" s="75" t="s">
        <v>1743</v>
      </c>
      <c r="C29" s="69" t="s">
        <v>1744</v>
      </c>
      <c r="D29" s="82" t="s">
        <v>581</v>
      </c>
      <c r="E29" s="82" t="s">
        <v>125</v>
      </c>
      <c r="F29" s="99">
        <v>44062</v>
      </c>
      <c r="G29" s="76">
        <v>2063.2125150000006</v>
      </c>
      <c r="H29" s="78">
        <v>-1.463754</v>
      </c>
      <c r="I29" s="76">
        <v>-3.0200349000000005E-2</v>
      </c>
      <c r="J29" s="77">
        <f t="shared" si="0"/>
        <v>5.1524942224521976E-4</v>
      </c>
      <c r="K29" s="77">
        <f>I29/'סכום נכסי הקרן'!$C$42</f>
        <v>-2.5585608243006403E-7</v>
      </c>
    </row>
    <row r="30" spans="2:11">
      <c r="B30" s="75" t="s">
        <v>1745</v>
      </c>
      <c r="C30" s="69" t="s">
        <v>1746</v>
      </c>
      <c r="D30" s="82" t="s">
        <v>581</v>
      </c>
      <c r="E30" s="82" t="s">
        <v>125</v>
      </c>
      <c r="F30" s="99">
        <v>44062</v>
      </c>
      <c r="G30" s="76">
        <v>1651.2517840000003</v>
      </c>
      <c r="H30" s="78">
        <v>-1.4218710000000001</v>
      </c>
      <c r="I30" s="76">
        <v>-2.3478677999999999E-2</v>
      </c>
      <c r="J30" s="77">
        <f t="shared" si="0"/>
        <v>4.0057071110607203E-4</v>
      </c>
      <c r="K30" s="77">
        <f>I30/'סכום נכסי הקרן'!$C$42</f>
        <v>-1.9891036933768317E-7</v>
      </c>
    </row>
    <row r="31" spans="2:11">
      <c r="B31" s="75" t="s">
        <v>1747</v>
      </c>
      <c r="C31" s="69" t="s">
        <v>1748</v>
      </c>
      <c r="D31" s="82" t="s">
        <v>581</v>
      </c>
      <c r="E31" s="82" t="s">
        <v>125</v>
      </c>
      <c r="F31" s="99">
        <v>44061</v>
      </c>
      <c r="G31" s="76">
        <v>4129.7121450000013</v>
      </c>
      <c r="H31" s="78">
        <v>-1.3830119999999999</v>
      </c>
      <c r="I31" s="76">
        <v>-5.7114404000000007E-2</v>
      </c>
      <c r="J31" s="77">
        <f t="shared" si="0"/>
        <v>9.7443124458197717E-4</v>
      </c>
      <c r="K31" s="77">
        <f>I31/'סכום נכסי הקרן'!$C$42</f>
        <v>-4.8387082075667334E-7</v>
      </c>
    </row>
    <row r="32" spans="2:11">
      <c r="B32" s="75" t="s">
        <v>1749</v>
      </c>
      <c r="C32" s="69" t="s">
        <v>1750</v>
      </c>
      <c r="D32" s="82" t="s">
        <v>581</v>
      </c>
      <c r="E32" s="82" t="s">
        <v>125</v>
      </c>
      <c r="F32" s="99">
        <v>44083</v>
      </c>
      <c r="G32" s="76">
        <v>4990.582832000001</v>
      </c>
      <c r="H32" s="78">
        <v>-1.3582650000000001</v>
      </c>
      <c r="I32" s="76">
        <v>-6.7785356000000005E-2</v>
      </c>
      <c r="J32" s="77">
        <f t="shared" si="0"/>
        <v>1.1564888046719773E-3</v>
      </c>
      <c r="K32" s="77">
        <f>I32/'סכום נכסי הקרן'!$C$42</f>
        <v>-5.7427467584189959E-7</v>
      </c>
    </row>
    <row r="33" spans="2:11">
      <c r="B33" s="75" t="s">
        <v>1751</v>
      </c>
      <c r="C33" s="69" t="s">
        <v>1752</v>
      </c>
      <c r="D33" s="82" t="s">
        <v>581</v>
      </c>
      <c r="E33" s="82" t="s">
        <v>125</v>
      </c>
      <c r="F33" s="99">
        <v>44054</v>
      </c>
      <c r="G33" s="76">
        <v>2065.5865430000003</v>
      </c>
      <c r="H33" s="78">
        <v>-1.378053</v>
      </c>
      <c r="I33" s="76">
        <v>-2.8464879000000005E-2</v>
      </c>
      <c r="J33" s="77">
        <f t="shared" si="0"/>
        <v>4.8564049571182409E-4</v>
      </c>
      <c r="K33" s="77">
        <f>I33/'סכום נכסי הקרן'!$C$42</f>
        <v>-2.4115325381788798E-7</v>
      </c>
    </row>
    <row r="34" spans="2:11">
      <c r="B34" s="75" t="s">
        <v>1753</v>
      </c>
      <c r="C34" s="69" t="s">
        <v>1754</v>
      </c>
      <c r="D34" s="82" t="s">
        <v>581</v>
      </c>
      <c r="E34" s="82" t="s">
        <v>125</v>
      </c>
      <c r="F34" s="99">
        <v>44054</v>
      </c>
      <c r="G34" s="76">
        <v>1652.5666300000003</v>
      </c>
      <c r="H34" s="78">
        <v>-1.372079</v>
      </c>
      <c r="I34" s="76">
        <v>-2.2674523000000005E-2</v>
      </c>
      <c r="J34" s="77">
        <f t="shared" si="0"/>
        <v>3.868509888887691E-4</v>
      </c>
      <c r="K34" s="77">
        <f>I34/'סכום נכסי הקרן'!$C$42</f>
        <v>-1.9209760210884926E-7</v>
      </c>
    </row>
    <row r="35" spans="2:11">
      <c r="B35" s="75" t="s">
        <v>1755</v>
      </c>
      <c r="C35" s="69" t="s">
        <v>1756</v>
      </c>
      <c r="D35" s="82" t="s">
        <v>581</v>
      </c>
      <c r="E35" s="82" t="s">
        <v>125</v>
      </c>
      <c r="F35" s="99">
        <v>44054</v>
      </c>
      <c r="G35" s="76">
        <v>5616.3912120000014</v>
      </c>
      <c r="H35" s="78">
        <v>-1.34385</v>
      </c>
      <c r="I35" s="76">
        <v>-7.5475875000000012E-2</v>
      </c>
      <c r="J35" s="77">
        <f t="shared" si="0"/>
        <v>1.2876970722160339E-3</v>
      </c>
      <c r="K35" s="77">
        <f>I35/'סכום נכסי הקרן'!$C$42</f>
        <v>-6.3942842830992487E-7</v>
      </c>
    </row>
    <row r="36" spans="2:11">
      <c r="B36" s="75" t="s">
        <v>1755</v>
      </c>
      <c r="C36" s="69" t="s">
        <v>1757</v>
      </c>
      <c r="D36" s="82" t="s">
        <v>581</v>
      </c>
      <c r="E36" s="82" t="s">
        <v>125</v>
      </c>
      <c r="F36" s="99">
        <v>44054</v>
      </c>
      <c r="G36" s="76">
        <v>3306.0098240000011</v>
      </c>
      <c r="H36" s="78">
        <v>-1.34385</v>
      </c>
      <c r="I36" s="76">
        <v>-4.4427814000000003E-2</v>
      </c>
      <c r="J36" s="77">
        <f t="shared" si="0"/>
        <v>7.5798479994777833E-4</v>
      </c>
      <c r="K36" s="77">
        <f>I36/'סכום נכסי הקרן'!$C$42</f>
        <v>-3.7639056558490609E-7</v>
      </c>
    </row>
    <row r="37" spans="2:11">
      <c r="B37" s="75" t="s">
        <v>1758</v>
      </c>
      <c r="C37" s="69" t="s">
        <v>1759</v>
      </c>
      <c r="D37" s="82" t="s">
        <v>581</v>
      </c>
      <c r="E37" s="82" t="s">
        <v>125</v>
      </c>
      <c r="F37" s="99">
        <v>44055</v>
      </c>
      <c r="G37" s="76">
        <v>2479.9456500000006</v>
      </c>
      <c r="H37" s="78">
        <v>-1.2759659999999999</v>
      </c>
      <c r="I37" s="76">
        <v>-3.1643266000000003E-2</v>
      </c>
      <c r="J37" s="77">
        <f t="shared" si="0"/>
        <v>5.398670897628305E-4</v>
      </c>
      <c r="K37" s="77">
        <f>I37/'סכום נכסי הקרן'!$C$42</f>
        <v>-2.6808041437045788E-7</v>
      </c>
    </row>
    <row r="38" spans="2:11">
      <c r="B38" s="75" t="s">
        <v>1760</v>
      </c>
      <c r="C38" s="69" t="s">
        <v>1761</v>
      </c>
      <c r="D38" s="82" t="s">
        <v>581</v>
      </c>
      <c r="E38" s="82" t="s">
        <v>125</v>
      </c>
      <c r="F38" s="99">
        <v>44055</v>
      </c>
      <c r="G38" s="76">
        <v>2479.9456500000006</v>
      </c>
      <c r="H38" s="78">
        <v>-1.2759659999999999</v>
      </c>
      <c r="I38" s="76">
        <v>-3.1643266000000003E-2</v>
      </c>
      <c r="J38" s="77">
        <f t="shared" si="0"/>
        <v>5.398670897628305E-4</v>
      </c>
      <c r="K38" s="77">
        <f>I38/'סכום נכסי הקרן'!$C$42</f>
        <v>-2.6808041437045788E-7</v>
      </c>
    </row>
    <row r="39" spans="2:11">
      <c r="B39" s="75" t="s">
        <v>1762</v>
      </c>
      <c r="C39" s="69" t="s">
        <v>1763</v>
      </c>
      <c r="D39" s="82" t="s">
        <v>581</v>
      </c>
      <c r="E39" s="82" t="s">
        <v>125</v>
      </c>
      <c r="F39" s="99">
        <v>44054</v>
      </c>
      <c r="G39" s="76">
        <v>2893.6108110000005</v>
      </c>
      <c r="H39" s="78">
        <v>-1.3140080000000001</v>
      </c>
      <c r="I39" s="76">
        <v>-3.8022267000000005E-2</v>
      </c>
      <c r="J39" s="77">
        <f t="shared" si="0"/>
        <v>6.4869949364503986E-4</v>
      </c>
      <c r="K39" s="77">
        <f>I39/'סכום נכסי הקרן'!$C$42</f>
        <v>-3.2212304168173367E-7</v>
      </c>
    </row>
    <row r="40" spans="2:11">
      <c r="B40" s="75" t="s">
        <v>1762</v>
      </c>
      <c r="C40" s="69" t="s">
        <v>1764</v>
      </c>
      <c r="D40" s="82" t="s">
        <v>581</v>
      </c>
      <c r="E40" s="82" t="s">
        <v>125</v>
      </c>
      <c r="F40" s="99">
        <v>44054</v>
      </c>
      <c r="G40" s="76">
        <v>1872.6819390000005</v>
      </c>
      <c r="H40" s="78">
        <v>-1.3140080000000001</v>
      </c>
      <c r="I40" s="76">
        <v>-2.4607184000000004E-2</v>
      </c>
      <c r="J40" s="77">
        <f t="shared" si="0"/>
        <v>4.1982419935219351E-4</v>
      </c>
      <c r="K40" s="77">
        <f>I40/'סכום נכסי הקרן'!$C$42</f>
        <v>-2.0847102455258888E-7</v>
      </c>
    </row>
    <row r="41" spans="2:11">
      <c r="B41" s="75" t="s">
        <v>1765</v>
      </c>
      <c r="C41" s="69" t="s">
        <v>1766</v>
      </c>
      <c r="D41" s="82" t="s">
        <v>581</v>
      </c>
      <c r="E41" s="82" t="s">
        <v>125</v>
      </c>
      <c r="F41" s="99">
        <v>44054</v>
      </c>
      <c r="G41" s="76">
        <v>2997.2176810000005</v>
      </c>
      <c r="H41" s="78">
        <v>-1.2826919999999999</v>
      </c>
      <c r="I41" s="76">
        <v>-3.844507300000001E-2</v>
      </c>
      <c r="J41" s="77">
        <f t="shared" si="0"/>
        <v>6.5591300456247382E-4</v>
      </c>
      <c r="K41" s="77">
        <f>I41/'סכום נכסי הקרן'!$C$42</f>
        <v>-3.2570503627351564E-7</v>
      </c>
    </row>
    <row r="42" spans="2:11">
      <c r="B42" s="75" t="s">
        <v>1767</v>
      </c>
      <c r="C42" s="69" t="s">
        <v>1768</v>
      </c>
      <c r="D42" s="82" t="s">
        <v>581</v>
      </c>
      <c r="E42" s="82" t="s">
        <v>125</v>
      </c>
      <c r="F42" s="99">
        <v>44049</v>
      </c>
      <c r="G42" s="76">
        <v>2894.889134</v>
      </c>
      <c r="H42" s="78">
        <v>-1.2706310000000001</v>
      </c>
      <c r="I42" s="76">
        <v>-3.6783368000000011E-2</v>
      </c>
      <c r="J42" s="77">
        <f t="shared" si="0"/>
        <v>6.2756258579108829E-4</v>
      </c>
      <c r="K42" s="77">
        <f>I42/'סכום נכסי הקרן'!$C$42</f>
        <v>-3.1162714162883948E-7</v>
      </c>
    </row>
    <row r="43" spans="2:11">
      <c r="B43" s="75" t="s">
        <v>1769</v>
      </c>
      <c r="C43" s="69" t="s">
        <v>1770</v>
      </c>
      <c r="D43" s="82" t="s">
        <v>581</v>
      </c>
      <c r="E43" s="82" t="s">
        <v>125</v>
      </c>
      <c r="F43" s="99">
        <v>44055</v>
      </c>
      <c r="G43" s="76">
        <v>8744.3300420000014</v>
      </c>
      <c r="H43" s="78">
        <v>-1.2406269999999999</v>
      </c>
      <c r="I43" s="76">
        <v>-0.10848456100000001</v>
      </c>
      <c r="J43" s="77">
        <f t="shared" si="0"/>
        <v>1.8508596499257773E-3</v>
      </c>
      <c r="K43" s="77">
        <f>I43/'סכום נכסי הקרן'!$C$42</f>
        <v>-9.190766233067475E-7</v>
      </c>
    </row>
    <row r="44" spans="2:11">
      <c r="B44" s="75" t="s">
        <v>1771</v>
      </c>
      <c r="C44" s="69" t="s">
        <v>1772</v>
      </c>
      <c r="D44" s="82" t="s">
        <v>581</v>
      </c>
      <c r="E44" s="82" t="s">
        <v>125</v>
      </c>
      <c r="F44" s="99">
        <v>43887</v>
      </c>
      <c r="G44" s="76">
        <v>4497.878232</v>
      </c>
      <c r="H44" s="78">
        <v>-1.2423379999999999</v>
      </c>
      <c r="I44" s="76">
        <v>-5.5878871000000011E-2</v>
      </c>
      <c r="J44" s="77">
        <f t="shared" si="0"/>
        <v>9.533517641953465E-4</v>
      </c>
      <c r="K44" s="77">
        <f>I44/'סכום נכסי הקרן'!$C$42</f>
        <v>-4.7340343731375145E-7</v>
      </c>
    </row>
    <row r="45" spans="2:11">
      <c r="B45" s="75" t="s">
        <v>1773</v>
      </c>
      <c r="C45" s="69" t="s">
        <v>1774</v>
      </c>
      <c r="D45" s="82" t="s">
        <v>581</v>
      </c>
      <c r="E45" s="82" t="s">
        <v>125</v>
      </c>
      <c r="F45" s="99">
        <v>43887</v>
      </c>
      <c r="G45" s="76">
        <v>4137.016845000001</v>
      </c>
      <c r="H45" s="78">
        <v>-1.23936</v>
      </c>
      <c r="I45" s="76">
        <v>-5.1272512000000006E-2</v>
      </c>
      <c r="J45" s="77">
        <f t="shared" si="0"/>
        <v>8.747624798991925E-4</v>
      </c>
      <c r="K45" s="77">
        <f>I45/'סכום נכסי הקרן'!$C$42</f>
        <v>-4.343785582301863E-7</v>
      </c>
    </row>
    <row r="46" spans="2:11">
      <c r="B46" s="75" t="s">
        <v>1775</v>
      </c>
      <c r="C46" s="69" t="s">
        <v>1776</v>
      </c>
      <c r="D46" s="82" t="s">
        <v>581</v>
      </c>
      <c r="E46" s="82" t="s">
        <v>125</v>
      </c>
      <c r="F46" s="99">
        <v>44089</v>
      </c>
      <c r="G46" s="76">
        <v>1746983.2000000002</v>
      </c>
      <c r="H46" s="78">
        <v>-1.0551740000000001</v>
      </c>
      <c r="I46" s="76">
        <v>-18.433710000000001</v>
      </c>
      <c r="J46" s="77">
        <f t="shared" si="0"/>
        <v>0.31449830024599817</v>
      </c>
      <c r="K46" s="77">
        <f>I46/'סכום נכסי הקרן'!$C$42</f>
        <v>-1.561696133131407E-4</v>
      </c>
    </row>
    <row r="47" spans="2:11">
      <c r="B47" s="75" t="s">
        <v>1777</v>
      </c>
      <c r="C47" s="69" t="s">
        <v>1778</v>
      </c>
      <c r="D47" s="82" t="s">
        <v>581</v>
      </c>
      <c r="E47" s="82" t="s">
        <v>125</v>
      </c>
      <c r="F47" s="99">
        <v>44047</v>
      </c>
      <c r="G47" s="76">
        <v>6749.0014270000011</v>
      </c>
      <c r="H47" s="78">
        <v>-1.190572</v>
      </c>
      <c r="I47" s="76">
        <v>-8.0351707000000022E-2</v>
      </c>
      <c r="J47" s="77">
        <f t="shared" si="0"/>
        <v>1.3708838466789635E-3</v>
      </c>
      <c r="K47" s="77">
        <f>I47/'סכום נכסי הקרן'!$C$42</f>
        <v>-6.8073627127912845E-7</v>
      </c>
    </row>
    <row r="48" spans="2:11">
      <c r="B48" s="75" t="s">
        <v>1779</v>
      </c>
      <c r="C48" s="69" t="s">
        <v>1780</v>
      </c>
      <c r="D48" s="82" t="s">
        <v>581</v>
      </c>
      <c r="E48" s="82" t="s">
        <v>125</v>
      </c>
      <c r="F48" s="99">
        <v>44039</v>
      </c>
      <c r="G48" s="76">
        <v>77181.87000000001</v>
      </c>
      <c r="H48" s="78">
        <v>-1.1741569999999999</v>
      </c>
      <c r="I48" s="76">
        <v>-0.9062361200000002</v>
      </c>
      <c r="J48" s="77">
        <f t="shared" si="0"/>
        <v>1.546133249148047E-2</v>
      </c>
      <c r="K48" s="77">
        <f>I48/'סכום נכסי הקרן'!$C$42</f>
        <v>-7.6775941701806635E-6</v>
      </c>
    </row>
    <row r="49" spans="2:11">
      <c r="B49" s="75" t="s">
        <v>1781</v>
      </c>
      <c r="C49" s="69" t="s">
        <v>1782</v>
      </c>
      <c r="D49" s="82" t="s">
        <v>581</v>
      </c>
      <c r="E49" s="82" t="s">
        <v>125</v>
      </c>
      <c r="F49" s="99">
        <v>44039</v>
      </c>
      <c r="G49" s="76">
        <v>3750.8792280000007</v>
      </c>
      <c r="H49" s="78">
        <v>-1.1622570000000001</v>
      </c>
      <c r="I49" s="76">
        <v>-4.3594870000000008E-2</v>
      </c>
      <c r="J49" s="77">
        <f t="shared" si="0"/>
        <v>7.437739073927744E-4</v>
      </c>
      <c r="K49" s="77">
        <f>I49/'סכום נכסי הקרן'!$C$42</f>
        <v>-3.6933389916281852E-7</v>
      </c>
    </row>
    <row r="50" spans="2:11">
      <c r="B50" s="75" t="s">
        <v>1783</v>
      </c>
      <c r="C50" s="69" t="s">
        <v>1784</v>
      </c>
      <c r="D50" s="82" t="s">
        <v>581</v>
      </c>
      <c r="E50" s="82" t="s">
        <v>125</v>
      </c>
      <c r="F50" s="99">
        <v>44090</v>
      </c>
      <c r="G50" s="76">
        <v>4139.9387250000009</v>
      </c>
      <c r="H50" s="78">
        <v>-1.1085689999999999</v>
      </c>
      <c r="I50" s="76">
        <v>-4.5894057000000002E-2</v>
      </c>
      <c r="J50" s="77">
        <f t="shared" si="0"/>
        <v>7.8300043333072683E-4</v>
      </c>
      <c r="K50" s="77">
        <f>I50/'סכום נכסי הקרן'!$C$42</f>
        <v>-3.8881251441306378E-7</v>
      </c>
    </row>
    <row r="51" spans="2:11">
      <c r="B51" s="75" t="s">
        <v>1785</v>
      </c>
      <c r="C51" s="69" t="s">
        <v>1786</v>
      </c>
      <c r="D51" s="82" t="s">
        <v>581</v>
      </c>
      <c r="E51" s="82" t="s">
        <v>125</v>
      </c>
      <c r="F51" s="99">
        <v>43893</v>
      </c>
      <c r="G51" s="76">
        <v>5628.1389080000008</v>
      </c>
      <c r="H51" s="78">
        <v>-1.0824940000000001</v>
      </c>
      <c r="I51" s="76">
        <v>-6.0924260000000001E-2</v>
      </c>
      <c r="J51" s="77">
        <f t="shared" si="0"/>
        <v>1.0394313577540958E-3</v>
      </c>
      <c r="K51" s="77">
        <f>I51/'סכום נכסי הקרן'!$C$42</f>
        <v>-5.1614776003252982E-7</v>
      </c>
    </row>
    <row r="52" spans="2:11">
      <c r="B52" s="75" t="s">
        <v>1787</v>
      </c>
      <c r="C52" s="69" t="s">
        <v>1788</v>
      </c>
      <c r="D52" s="82" t="s">
        <v>581</v>
      </c>
      <c r="E52" s="82" t="s">
        <v>125</v>
      </c>
      <c r="F52" s="99">
        <v>44090</v>
      </c>
      <c r="G52" s="76">
        <v>2484.8397990000003</v>
      </c>
      <c r="H52" s="78">
        <v>-1.0870660000000001</v>
      </c>
      <c r="I52" s="76">
        <v>-2.7011855000000005E-2</v>
      </c>
      <c r="J52" s="77">
        <f t="shared" si="0"/>
        <v>4.6085039224287285E-4</v>
      </c>
      <c r="K52" s="77">
        <f>I52/'סכום נכסי הקרן'!$C$42</f>
        <v>-2.2884329579995707E-7</v>
      </c>
    </row>
    <row r="53" spans="2:11">
      <c r="B53" s="75" t="s">
        <v>1789</v>
      </c>
      <c r="C53" s="69" t="s">
        <v>1790</v>
      </c>
      <c r="D53" s="82" t="s">
        <v>581</v>
      </c>
      <c r="E53" s="82" t="s">
        <v>125</v>
      </c>
      <c r="F53" s="99">
        <v>44053</v>
      </c>
      <c r="G53" s="76">
        <v>2899.2354300000006</v>
      </c>
      <c r="H53" s="78">
        <v>-1.1181680000000001</v>
      </c>
      <c r="I53" s="76">
        <v>-3.2418318000000008E-2</v>
      </c>
      <c r="J53" s="77">
        <f t="shared" si="0"/>
        <v>5.5309028447524935E-4</v>
      </c>
      <c r="K53" s="77">
        <f>I53/'סכום נכסי הקרן'!$C$42</f>
        <v>-2.7464662221128736E-7</v>
      </c>
    </row>
    <row r="54" spans="2:11">
      <c r="B54" s="75" t="s">
        <v>1791</v>
      </c>
      <c r="C54" s="69" t="s">
        <v>1792</v>
      </c>
      <c r="D54" s="82" t="s">
        <v>581</v>
      </c>
      <c r="E54" s="82" t="s">
        <v>125</v>
      </c>
      <c r="F54" s="99">
        <v>44090</v>
      </c>
      <c r="G54" s="76">
        <v>3314.1910880000005</v>
      </c>
      <c r="H54" s="78">
        <v>-0.919045</v>
      </c>
      <c r="I54" s="76">
        <v>-3.0458914000000004E-2</v>
      </c>
      <c r="J54" s="77">
        <f t="shared" si="0"/>
        <v>5.196608105660248E-4</v>
      </c>
      <c r="K54" s="77">
        <f>I54/'סכום נכסי הקרן'!$C$42</f>
        <v>-2.5804663419996344E-7</v>
      </c>
    </row>
    <row r="55" spans="2:11">
      <c r="B55" s="75" t="s">
        <v>1793</v>
      </c>
      <c r="C55" s="69" t="s">
        <v>1794</v>
      </c>
      <c r="D55" s="82" t="s">
        <v>581</v>
      </c>
      <c r="E55" s="82" t="s">
        <v>125</v>
      </c>
      <c r="F55" s="99">
        <v>44041</v>
      </c>
      <c r="G55" s="76">
        <v>123599.95464000001</v>
      </c>
      <c r="H55" s="78">
        <v>-1.116706</v>
      </c>
      <c r="I55" s="76">
        <v>-1.3802482570000001</v>
      </c>
      <c r="J55" s="77">
        <f t="shared" si="0"/>
        <v>2.3548473462151765E-2</v>
      </c>
      <c r="K55" s="77">
        <f>I55/'סכום נכסי הקרן'!$C$42</f>
        <v>-1.1693404993993421E-5</v>
      </c>
    </row>
    <row r="56" spans="2:11">
      <c r="B56" s="75" t="s">
        <v>1795</v>
      </c>
      <c r="C56" s="69" t="s">
        <v>1796</v>
      </c>
      <c r="D56" s="82" t="s">
        <v>581</v>
      </c>
      <c r="E56" s="82" t="s">
        <v>125</v>
      </c>
      <c r="F56" s="99">
        <v>44090</v>
      </c>
      <c r="G56" s="76">
        <v>3754.8502800000006</v>
      </c>
      <c r="H56" s="78">
        <v>-1.0031669999999999</v>
      </c>
      <c r="I56" s="76">
        <v>-3.7667407000000007E-2</v>
      </c>
      <c r="J56" s="77">
        <f t="shared" si="0"/>
        <v>6.4264521228630665E-4</v>
      </c>
      <c r="K56" s="77">
        <f>I56/'סכום נכסי הקרן'!$C$42</f>
        <v>-3.1911668273498335E-7</v>
      </c>
    </row>
    <row r="57" spans="2:11">
      <c r="B57" s="75" t="s">
        <v>1797</v>
      </c>
      <c r="C57" s="69" t="s">
        <v>1798</v>
      </c>
      <c r="D57" s="82" t="s">
        <v>581</v>
      </c>
      <c r="E57" s="82" t="s">
        <v>125</v>
      </c>
      <c r="F57" s="99">
        <v>43893</v>
      </c>
      <c r="G57" s="76">
        <v>61827.217980000016</v>
      </c>
      <c r="H57" s="78">
        <v>-0.993448</v>
      </c>
      <c r="I57" s="76">
        <v>-0.61422138500000012</v>
      </c>
      <c r="J57" s="77">
        <f t="shared" si="0"/>
        <v>1.0479256837459353E-2</v>
      </c>
      <c r="K57" s="77">
        <f>I57/'סכום נכסי הקרן'!$C$42</f>
        <v>-5.2036576567664204E-6</v>
      </c>
    </row>
    <row r="58" spans="2:11">
      <c r="B58" s="75" t="s">
        <v>1799</v>
      </c>
      <c r="C58" s="69" t="s">
        <v>1800</v>
      </c>
      <c r="D58" s="82" t="s">
        <v>581</v>
      </c>
      <c r="E58" s="82" t="s">
        <v>125</v>
      </c>
      <c r="F58" s="99">
        <v>44033</v>
      </c>
      <c r="G58" s="76">
        <v>3316.2364040000011</v>
      </c>
      <c r="H58" s="78">
        <v>-1.0407249999999999</v>
      </c>
      <c r="I58" s="76">
        <v>-3.4512896000000001E-2</v>
      </c>
      <c r="J58" s="77">
        <f t="shared" si="0"/>
        <v>5.8882596767372973E-4</v>
      </c>
      <c r="K58" s="77">
        <f>I58/'סכום נכסי הקרן'!$C$42</f>
        <v>-2.9239179864697017E-7</v>
      </c>
    </row>
    <row r="59" spans="2:11">
      <c r="B59" s="75" t="s">
        <v>1801</v>
      </c>
      <c r="C59" s="69" t="s">
        <v>1802</v>
      </c>
      <c r="D59" s="82" t="s">
        <v>581</v>
      </c>
      <c r="E59" s="82" t="s">
        <v>125</v>
      </c>
      <c r="F59" s="99">
        <v>44089</v>
      </c>
      <c r="G59" s="76">
        <v>5509.5404980000012</v>
      </c>
      <c r="H59" s="78">
        <v>-0.94415499999999997</v>
      </c>
      <c r="I59" s="76">
        <v>-5.2018598000000006E-2</v>
      </c>
      <c r="J59" s="77">
        <f t="shared" si="0"/>
        <v>8.8749148446947898E-4</v>
      </c>
      <c r="K59" s="77">
        <f>I59/'סכום נכסי הקרן'!$C$42</f>
        <v>-4.4069936734123056E-7</v>
      </c>
    </row>
    <row r="60" spans="2:11">
      <c r="B60" s="75" t="s">
        <v>1803</v>
      </c>
      <c r="C60" s="69" t="s">
        <v>1804</v>
      </c>
      <c r="D60" s="82" t="s">
        <v>581</v>
      </c>
      <c r="E60" s="82" t="s">
        <v>125</v>
      </c>
      <c r="F60" s="99">
        <v>43888</v>
      </c>
      <c r="G60" s="76">
        <v>4147.8521500000006</v>
      </c>
      <c r="H60" s="78">
        <v>-0.97493600000000002</v>
      </c>
      <c r="I60" s="76">
        <v>-4.0438898000000008E-2</v>
      </c>
      <c r="J60" s="77">
        <f t="shared" si="0"/>
        <v>6.8992973659785773E-4</v>
      </c>
      <c r="K60" s="77">
        <f>I60/'סכום נכסי הקרן'!$C$42</f>
        <v>-3.4259663754445196E-7</v>
      </c>
    </row>
    <row r="61" spans="2:11">
      <c r="B61" s="75" t="s">
        <v>1805</v>
      </c>
      <c r="C61" s="69" t="s">
        <v>1806</v>
      </c>
      <c r="D61" s="82" t="s">
        <v>581</v>
      </c>
      <c r="E61" s="82" t="s">
        <v>125</v>
      </c>
      <c r="F61" s="99">
        <v>44035</v>
      </c>
      <c r="G61" s="76">
        <v>5806.993010000001</v>
      </c>
      <c r="H61" s="78">
        <v>-0.98295100000000002</v>
      </c>
      <c r="I61" s="76">
        <v>-5.7079891000000015E-2</v>
      </c>
      <c r="J61" s="77">
        <f t="shared" si="0"/>
        <v>9.7384241683995518E-4</v>
      </c>
      <c r="K61" s="77">
        <f>I61/'סכום נכסי הקרן'!$C$42</f>
        <v>-4.8357842807694279E-7</v>
      </c>
    </row>
    <row r="62" spans="2:11">
      <c r="B62" s="75" t="s">
        <v>1807</v>
      </c>
      <c r="C62" s="69" t="s">
        <v>1808</v>
      </c>
      <c r="D62" s="82" t="s">
        <v>581</v>
      </c>
      <c r="E62" s="82" t="s">
        <v>125</v>
      </c>
      <c r="F62" s="99">
        <v>44084</v>
      </c>
      <c r="G62" s="76">
        <v>1879.3555130000002</v>
      </c>
      <c r="H62" s="78">
        <v>-0.93239300000000003</v>
      </c>
      <c r="I62" s="76">
        <v>-1.7522981000000003E-2</v>
      </c>
      <c r="J62" s="77">
        <f t="shared" si="0"/>
        <v>2.9896031454020494E-4</v>
      </c>
      <c r="K62" s="77">
        <f>I62/'סכום נכסי הקרן'!$C$42</f>
        <v>-1.4845395565317628E-7</v>
      </c>
    </row>
    <row r="63" spans="2:11">
      <c r="B63" s="75" t="s">
        <v>1809</v>
      </c>
      <c r="C63" s="69" t="s">
        <v>1810</v>
      </c>
      <c r="D63" s="82" t="s">
        <v>581</v>
      </c>
      <c r="E63" s="82" t="s">
        <v>125</v>
      </c>
      <c r="F63" s="99">
        <v>44048</v>
      </c>
      <c r="G63" s="76">
        <v>6893.1947370000007</v>
      </c>
      <c r="H63" s="78">
        <v>-0.92630900000000005</v>
      </c>
      <c r="I63" s="76">
        <v>-6.3852289000000007E-2</v>
      </c>
      <c r="J63" s="77">
        <f t="shared" si="0"/>
        <v>1.0893865834558669E-3</v>
      </c>
      <c r="K63" s="77">
        <f>I63/'סכום נכסי הקרן'!$C$42</f>
        <v>-5.4095389817290763E-7</v>
      </c>
    </row>
    <row r="64" spans="2:11">
      <c r="B64" s="75" t="s">
        <v>1811</v>
      </c>
      <c r="C64" s="69" t="s">
        <v>1812</v>
      </c>
      <c r="D64" s="82" t="s">
        <v>581</v>
      </c>
      <c r="E64" s="82" t="s">
        <v>125</v>
      </c>
      <c r="F64" s="99">
        <v>44046</v>
      </c>
      <c r="G64" s="76">
        <v>3320.6192240000005</v>
      </c>
      <c r="H64" s="78">
        <v>-0.90738200000000002</v>
      </c>
      <c r="I64" s="76">
        <v>-3.0130716000000002E-2</v>
      </c>
      <c r="J64" s="77">
        <f t="shared" si="0"/>
        <v>5.1406141070869081E-4</v>
      </c>
      <c r="K64" s="77">
        <f>I64/'סכום נכסי הקרן'!$C$42</f>
        <v>-2.5526615459221511E-7</v>
      </c>
    </row>
    <row r="65" spans="2:11">
      <c r="B65" s="75" t="s">
        <v>1813</v>
      </c>
      <c r="C65" s="69" t="s">
        <v>1814</v>
      </c>
      <c r="D65" s="82" t="s">
        <v>581</v>
      </c>
      <c r="E65" s="82" t="s">
        <v>125</v>
      </c>
      <c r="F65" s="99">
        <v>44046</v>
      </c>
      <c r="G65" s="76">
        <v>3095.5045500000006</v>
      </c>
      <c r="H65" s="78">
        <v>-0.91433799999999998</v>
      </c>
      <c r="I65" s="76">
        <v>-2.8303383000000005E-2</v>
      </c>
      <c r="J65" s="77">
        <f t="shared" si="0"/>
        <v>4.8288520567544359E-4</v>
      </c>
      <c r="K65" s="77">
        <f>I65/'סכום נכסי הקרן'!$C$42</f>
        <v>-2.3978506652018072E-7</v>
      </c>
    </row>
    <row r="66" spans="2:11">
      <c r="B66" s="75" t="s">
        <v>1815</v>
      </c>
      <c r="C66" s="69" t="s">
        <v>1816</v>
      </c>
      <c r="D66" s="82" t="s">
        <v>581</v>
      </c>
      <c r="E66" s="82" t="s">
        <v>125</v>
      </c>
      <c r="F66" s="99">
        <v>44033</v>
      </c>
      <c r="G66" s="76">
        <v>2491.4870760000003</v>
      </c>
      <c r="H66" s="78">
        <v>-0.88207800000000003</v>
      </c>
      <c r="I66" s="76">
        <v>-2.1976868000000004E-2</v>
      </c>
      <c r="J66" s="77">
        <f t="shared" si="0"/>
        <v>3.749482676428494E-4</v>
      </c>
      <c r="K66" s="77">
        <f>I66/'סכום נכסי הקרן'!$C$42</f>
        <v>-1.8618709838626821E-7</v>
      </c>
    </row>
    <row r="67" spans="2:11">
      <c r="B67" s="75" t="s">
        <v>1817</v>
      </c>
      <c r="C67" s="69" t="s">
        <v>1818</v>
      </c>
      <c r="D67" s="82" t="s">
        <v>581</v>
      </c>
      <c r="E67" s="82" t="s">
        <v>125</v>
      </c>
      <c r="F67" s="99">
        <v>44047</v>
      </c>
      <c r="G67" s="76">
        <v>2492.4366870000003</v>
      </c>
      <c r="H67" s="78">
        <v>-0.82865200000000006</v>
      </c>
      <c r="I67" s="76">
        <v>-2.0653634000000001E-2</v>
      </c>
      <c r="J67" s="77">
        <f t="shared" si="0"/>
        <v>3.5237251681310793E-4</v>
      </c>
      <c r="K67" s="77">
        <f>I67/'סכום נכסי הקרן'!$C$42</f>
        <v>-1.7497671577187314E-7</v>
      </c>
    </row>
    <row r="68" spans="2:11">
      <c r="B68" s="75" t="s">
        <v>1819</v>
      </c>
      <c r="C68" s="69" t="s">
        <v>1820</v>
      </c>
      <c r="D68" s="82" t="s">
        <v>581</v>
      </c>
      <c r="E68" s="82" t="s">
        <v>125</v>
      </c>
      <c r="F68" s="99">
        <v>44033</v>
      </c>
      <c r="G68" s="76">
        <v>2492.8019220000006</v>
      </c>
      <c r="H68" s="78">
        <v>-0.81981599999999999</v>
      </c>
      <c r="I68" s="76">
        <v>-2.0436385000000005E-2</v>
      </c>
      <c r="J68" s="77">
        <f t="shared" si="0"/>
        <v>3.4866602250294783E-4</v>
      </c>
      <c r="K68" s="77">
        <f>I68/'סכום נכסי הקרן'!$C$42</f>
        <v>-1.7313619141065306E-7</v>
      </c>
    </row>
    <row r="69" spans="2:11">
      <c r="B69" s="75" t="s">
        <v>1821</v>
      </c>
      <c r="C69" s="69" t="s">
        <v>1822</v>
      </c>
      <c r="D69" s="82" t="s">
        <v>581</v>
      </c>
      <c r="E69" s="82" t="s">
        <v>125</v>
      </c>
      <c r="F69" s="99">
        <v>44035</v>
      </c>
      <c r="G69" s="76">
        <v>2493.6054390000004</v>
      </c>
      <c r="H69" s="78">
        <v>-0.79966599999999999</v>
      </c>
      <c r="I69" s="76">
        <v>-1.9940507000000003E-2</v>
      </c>
      <c r="J69" s="77">
        <f t="shared" si="0"/>
        <v>3.4020582712559913E-4</v>
      </c>
      <c r="K69" s="77">
        <f>I69/'סכום נכסי הקרן'!$C$42</f>
        <v>-1.689351339181302E-7</v>
      </c>
    </row>
    <row r="70" spans="2:11">
      <c r="B70" s="75" t="s">
        <v>1823</v>
      </c>
      <c r="C70" s="69" t="s">
        <v>1824</v>
      </c>
      <c r="D70" s="82" t="s">
        <v>581</v>
      </c>
      <c r="E70" s="82" t="s">
        <v>125</v>
      </c>
      <c r="F70" s="99">
        <v>44005</v>
      </c>
      <c r="G70" s="76">
        <v>6276.1006100000013</v>
      </c>
      <c r="H70" s="78">
        <v>-0.769374</v>
      </c>
      <c r="I70" s="76">
        <v>-4.8286704000000007E-2</v>
      </c>
      <c r="J70" s="77">
        <f t="shared" si="0"/>
        <v>8.2382148425258082E-4</v>
      </c>
      <c r="K70" s="77">
        <f>I70/'סכום נכסי הקרן'!$C$42</f>
        <v>-4.090829188397824E-7</v>
      </c>
    </row>
    <row r="71" spans="2:11">
      <c r="B71" s="75" t="s">
        <v>1825</v>
      </c>
      <c r="C71" s="69" t="s">
        <v>1826</v>
      </c>
      <c r="D71" s="82" t="s">
        <v>581</v>
      </c>
      <c r="E71" s="82" t="s">
        <v>125</v>
      </c>
      <c r="F71" s="99">
        <v>44090</v>
      </c>
      <c r="G71" s="76">
        <v>4988.6718180000007</v>
      </c>
      <c r="H71" s="78">
        <v>-0.70699999999999996</v>
      </c>
      <c r="I71" s="76">
        <v>-3.526993400000001E-2</v>
      </c>
      <c r="J71" s="77">
        <f t="shared" si="0"/>
        <v>6.0174182477583415E-4</v>
      </c>
      <c r="K71" s="77">
        <f>I71/'סכום נכסי הקרן'!$C$42</f>
        <v>-2.9880539263989694E-7</v>
      </c>
    </row>
    <row r="72" spans="2:11">
      <c r="B72" s="75" t="s">
        <v>1827</v>
      </c>
      <c r="C72" s="69" t="s">
        <v>1828</v>
      </c>
      <c r="D72" s="82" t="s">
        <v>581</v>
      </c>
      <c r="E72" s="82" t="s">
        <v>125</v>
      </c>
      <c r="F72" s="99">
        <v>44040</v>
      </c>
      <c r="G72" s="76">
        <v>3766.7634360000006</v>
      </c>
      <c r="H72" s="78">
        <v>-0.76704600000000001</v>
      </c>
      <c r="I72" s="76">
        <v>-2.8892824000000004E-2</v>
      </c>
      <c r="J72" s="77">
        <f t="shared" si="0"/>
        <v>4.9294168332401792E-4</v>
      </c>
      <c r="K72" s="77">
        <f>I72/'סכום נכסי הקרן'!$C$42</f>
        <v>-2.4477878580083073E-7</v>
      </c>
    </row>
    <row r="73" spans="2:11">
      <c r="B73" s="75" t="s">
        <v>1829</v>
      </c>
      <c r="C73" s="69" t="s">
        <v>1830</v>
      </c>
      <c r="D73" s="82" t="s">
        <v>581</v>
      </c>
      <c r="E73" s="82" t="s">
        <v>125</v>
      </c>
      <c r="F73" s="99">
        <v>44090</v>
      </c>
      <c r="G73" s="76">
        <v>124028.54102400003</v>
      </c>
      <c r="H73" s="78">
        <v>-0.70405200000000001</v>
      </c>
      <c r="I73" s="76">
        <v>-0.87322558000000017</v>
      </c>
      <c r="J73" s="77">
        <f t="shared" si="0"/>
        <v>1.4898138282598885E-2</v>
      </c>
      <c r="K73" s="77">
        <f>I73/'סכום נכסי הקרן'!$C$42</f>
        <v>-7.3979302681740695E-6</v>
      </c>
    </row>
    <row r="74" spans="2:11">
      <c r="B74" s="75" t="s">
        <v>1831</v>
      </c>
      <c r="C74" s="69" t="s">
        <v>1832</v>
      </c>
      <c r="D74" s="82" t="s">
        <v>581</v>
      </c>
      <c r="E74" s="82" t="s">
        <v>125</v>
      </c>
      <c r="F74" s="99">
        <v>44090</v>
      </c>
      <c r="G74" s="76">
        <v>3139.8887550000004</v>
      </c>
      <c r="H74" s="78">
        <v>-0.67457800000000001</v>
      </c>
      <c r="I74" s="76">
        <v>-2.1181000000000005E-2</v>
      </c>
      <c r="J74" s="77">
        <f t="shared" si="0"/>
        <v>3.6136993028047462E-4</v>
      </c>
      <c r="K74" s="77">
        <f>I74/'סכום נכסי הקרן'!$C$42</f>
        <v>-1.7944453827176591E-7</v>
      </c>
    </row>
    <row r="75" spans="2:11">
      <c r="B75" s="75" t="s">
        <v>1833</v>
      </c>
      <c r="C75" s="69" t="s">
        <v>1834</v>
      </c>
      <c r="D75" s="82" t="s">
        <v>581</v>
      </c>
      <c r="E75" s="82" t="s">
        <v>125</v>
      </c>
      <c r="F75" s="99">
        <v>43992</v>
      </c>
      <c r="G75" s="76">
        <v>6656.0426400000006</v>
      </c>
      <c r="H75" s="78">
        <v>-0.69622499999999998</v>
      </c>
      <c r="I75" s="76">
        <v>-4.6341E-2</v>
      </c>
      <c r="J75" s="77">
        <f t="shared" si="0"/>
        <v>7.9062574661854822E-4</v>
      </c>
      <c r="K75" s="77">
        <f>I75/'סכום נכסי הקרן'!$C$42</f>
        <v>-3.9259899665038961E-7</v>
      </c>
    </row>
    <row r="76" spans="2:11">
      <c r="B76" s="75" t="s">
        <v>1835</v>
      </c>
      <c r="C76" s="69" t="s">
        <v>1836</v>
      </c>
      <c r="D76" s="82" t="s">
        <v>581</v>
      </c>
      <c r="E76" s="82" t="s">
        <v>125</v>
      </c>
      <c r="F76" s="99">
        <v>44091</v>
      </c>
      <c r="G76" s="76">
        <v>5029.9992000000011</v>
      </c>
      <c r="H76" s="78">
        <v>-0.54630999999999996</v>
      </c>
      <c r="I76" s="76">
        <v>-2.7479404999999998E-2</v>
      </c>
      <c r="J76" s="77">
        <f t="shared" ref="J76:J123" si="1">I76/$I$11</f>
        <v>4.6882728242287534E-4</v>
      </c>
      <c r="K76" s="77">
        <f>I76/'סכום נכסי הקרן'!$C$42</f>
        <v>-2.3280435967177442E-7</v>
      </c>
    </row>
    <row r="77" spans="2:11">
      <c r="B77" s="75" t="s">
        <v>1837</v>
      </c>
      <c r="C77" s="69" t="s">
        <v>1838</v>
      </c>
      <c r="D77" s="82" t="s">
        <v>581</v>
      </c>
      <c r="E77" s="82" t="s">
        <v>125</v>
      </c>
      <c r="F77" s="99">
        <v>43992</v>
      </c>
      <c r="G77" s="76">
        <v>6663.0551520000017</v>
      </c>
      <c r="H77" s="78">
        <v>-0.59025700000000003</v>
      </c>
      <c r="I77" s="76">
        <v>-3.932911800000001E-2</v>
      </c>
      <c r="J77" s="77">
        <f t="shared" si="1"/>
        <v>6.7099573342394416E-4</v>
      </c>
      <c r="K77" s="77">
        <f>I77/'סכום נכסי הקרן'!$C$42</f>
        <v>-3.3319462821140633E-7</v>
      </c>
    </row>
    <row r="78" spans="2:11">
      <c r="B78" s="75" t="s">
        <v>1839</v>
      </c>
      <c r="C78" s="69" t="s">
        <v>1840</v>
      </c>
      <c r="D78" s="82" t="s">
        <v>581</v>
      </c>
      <c r="E78" s="82" t="s">
        <v>125</v>
      </c>
      <c r="F78" s="99">
        <v>44088</v>
      </c>
      <c r="G78" s="76">
        <v>6290.440520000001</v>
      </c>
      <c r="H78" s="78">
        <v>-0.37998300000000002</v>
      </c>
      <c r="I78" s="76">
        <v>-2.3902609000000005E-2</v>
      </c>
      <c r="J78" s="77">
        <f t="shared" si="1"/>
        <v>4.0780341569573888E-4</v>
      </c>
      <c r="K78" s="77">
        <f>I78/'סכום נכסי הקרן'!$C$42</f>
        <v>-2.0250189488199593E-7</v>
      </c>
    </row>
    <row r="79" spans="2:11">
      <c r="B79" s="75" t="s">
        <v>1841</v>
      </c>
      <c r="C79" s="69" t="s">
        <v>1842</v>
      </c>
      <c r="D79" s="82" t="s">
        <v>581</v>
      </c>
      <c r="E79" s="82" t="s">
        <v>125</v>
      </c>
      <c r="F79" s="99">
        <v>44027</v>
      </c>
      <c r="G79" s="76">
        <v>3752.7896250000003</v>
      </c>
      <c r="H79" s="78">
        <v>-0.467167</v>
      </c>
      <c r="I79" s="76">
        <v>-1.7531811000000005E-2</v>
      </c>
      <c r="J79" s="77">
        <f t="shared" si="1"/>
        <v>2.9911096354093096E-4</v>
      </c>
      <c r="K79" s="77">
        <f>I79/'סכום נכסי הקרן'!$C$42</f>
        <v>-1.4852876304059613E-7</v>
      </c>
    </row>
    <row r="80" spans="2:11">
      <c r="B80" s="75" t="s">
        <v>1843</v>
      </c>
      <c r="C80" s="69" t="s">
        <v>1844</v>
      </c>
      <c r="D80" s="82" t="s">
        <v>581</v>
      </c>
      <c r="E80" s="82" t="s">
        <v>125</v>
      </c>
      <c r="F80" s="99">
        <v>44103</v>
      </c>
      <c r="G80" s="76">
        <v>3336.5921680000006</v>
      </c>
      <c r="H80" s="78">
        <v>-0.24949099999999999</v>
      </c>
      <c r="I80" s="76">
        <v>-8.3244870000000002E-3</v>
      </c>
      <c r="J80" s="77">
        <f t="shared" si="1"/>
        <v>1.4202442220908912E-4</v>
      </c>
      <c r="K80" s="77">
        <f>I80/'סכום נכסי הקרן'!$C$42</f>
        <v>-7.052470261386702E-8</v>
      </c>
    </row>
    <row r="81" spans="2:11">
      <c r="B81" s="75" t="s">
        <v>1845</v>
      </c>
      <c r="C81" s="69" t="s">
        <v>1846</v>
      </c>
      <c r="D81" s="82" t="s">
        <v>581</v>
      </c>
      <c r="E81" s="82" t="s">
        <v>125</v>
      </c>
      <c r="F81" s="99">
        <v>43889</v>
      </c>
      <c r="G81" s="76">
        <v>8344.4023000000016</v>
      </c>
      <c r="H81" s="78">
        <v>-0.381299</v>
      </c>
      <c r="I81" s="76">
        <v>-3.1817092000000005E-2</v>
      </c>
      <c r="J81" s="77">
        <f t="shared" si="1"/>
        <v>5.4283274244688385E-4</v>
      </c>
      <c r="K81" s="77">
        <f>I81/'סכום נכסי הקרן'!$C$42</f>
        <v>-2.6955306090790313E-7</v>
      </c>
    </row>
    <row r="82" spans="2:11">
      <c r="B82" s="75" t="s">
        <v>1847</v>
      </c>
      <c r="C82" s="69" t="s">
        <v>1848</v>
      </c>
      <c r="D82" s="82" t="s">
        <v>581</v>
      </c>
      <c r="E82" s="82" t="s">
        <v>125</v>
      </c>
      <c r="F82" s="99">
        <v>44088</v>
      </c>
      <c r="G82" s="76">
        <v>4172.4446400000006</v>
      </c>
      <c r="H82" s="78">
        <v>-0.34807700000000003</v>
      </c>
      <c r="I82" s="76">
        <v>-1.4523340000000001E-2</v>
      </c>
      <c r="J82" s="77">
        <f t="shared" si="1"/>
        <v>2.4778331349981715E-4</v>
      </c>
      <c r="K82" s="77">
        <f>I82/'סכום נכסי הקרן'!$C$42</f>
        <v>-1.2304112367045315E-7</v>
      </c>
    </row>
    <row r="83" spans="2:11">
      <c r="B83" s="75" t="s">
        <v>1849</v>
      </c>
      <c r="C83" s="69" t="s">
        <v>1850</v>
      </c>
      <c r="D83" s="82" t="s">
        <v>581</v>
      </c>
      <c r="E83" s="82" t="s">
        <v>125</v>
      </c>
      <c r="F83" s="99">
        <v>44027</v>
      </c>
      <c r="G83" s="76">
        <v>5671.324098000001</v>
      </c>
      <c r="H83" s="78">
        <v>-0.390959</v>
      </c>
      <c r="I83" s="76">
        <v>-2.2172567000000004E-2</v>
      </c>
      <c r="J83" s="77">
        <f t="shared" si="1"/>
        <v>3.7828709649823675E-4</v>
      </c>
      <c r="K83" s="77">
        <f>I83/'סכום נכסי הקרן'!$C$42</f>
        <v>-1.8784505205678644E-7</v>
      </c>
    </row>
    <row r="84" spans="2:11">
      <c r="B84" s="75" t="s">
        <v>1851</v>
      </c>
      <c r="C84" s="69" t="s">
        <v>1852</v>
      </c>
      <c r="D84" s="82" t="s">
        <v>581</v>
      </c>
      <c r="E84" s="82" t="s">
        <v>125</v>
      </c>
      <c r="F84" s="99">
        <v>44028</v>
      </c>
      <c r="G84" s="76">
        <v>2504.4894420000001</v>
      </c>
      <c r="H84" s="78">
        <v>-0.35937999999999998</v>
      </c>
      <c r="I84" s="76">
        <v>-9.0006260000000029E-3</v>
      </c>
      <c r="J84" s="77">
        <f t="shared" si="1"/>
        <v>1.5356005807566346E-4</v>
      </c>
      <c r="K84" s="77">
        <f>I84/'סכום נכסי הקרן'!$C$42</f>
        <v>-7.6252923692311566E-8</v>
      </c>
    </row>
    <row r="85" spans="2:11">
      <c r="B85" s="75" t="s">
        <v>1853</v>
      </c>
      <c r="C85" s="69" t="s">
        <v>1854</v>
      </c>
      <c r="D85" s="82" t="s">
        <v>581</v>
      </c>
      <c r="E85" s="82" t="s">
        <v>125</v>
      </c>
      <c r="F85" s="99">
        <v>44000</v>
      </c>
      <c r="G85" s="76">
        <v>5676.1224530000009</v>
      </c>
      <c r="H85" s="78">
        <v>-0.29999100000000001</v>
      </c>
      <c r="I85" s="76">
        <v>-1.7027878E-2</v>
      </c>
      <c r="J85" s="77">
        <f t="shared" si="1"/>
        <v>2.905133414703945E-4</v>
      </c>
      <c r="K85" s="77">
        <f>I85/'סכום נכסי הקרן'!$C$42</f>
        <v>-1.4425946392795239E-7</v>
      </c>
    </row>
    <row r="86" spans="2:11">
      <c r="B86" s="75" t="s">
        <v>1855</v>
      </c>
      <c r="C86" s="69" t="s">
        <v>1856</v>
      </c>
      <c r="D86" s="82" t="s">
        <v>581</v>
      </c>
      <c r="E86" s="82" t="s">
        <v>125</v>
      </c>
      <c r="F86" s="99">
        <v>44097</v>
      </c>
      <c r="G86" s="76">
        <v>5046.4717120000005</v>
      </c>
      <c r="H86" s="78">
        <v>-0.10785599999999999</v>
      </c>
      <c r="I86" s="76">
        <v>-5.4429240000000009E-3</v>
      </c>
      <c r="J86" s="77">
        <f t="shared" si="1"/>
        <v>9.2861954884184978E-5</v>
      </c>
      <c r="K86" s="77">
        <f>I86/'סכום נכסי הקרן'!$C$42</f>
        <v>-4.6112222464865354E-8</v>
      </c>
    </row>
    <row r="87" spans="2:11">
      <c r="B87" s="75" t="s">
        <v>1857</v>
      </c>
      <c r="C87" s="69" t="s">
        <v>1828</v>
      </c>
      <c r="D87" s="82" t="s">
        <v>581</v>
      </c>
      <c r="E87" s="82" t="s">
        <v>125</v>
      </c>
      <c r="F87" s="99">
        <v>43892</v>
      </c>
      <c r="G87" s="76">
        <v>8355.3593500000025</v>
      </c>
      <c r="H87" s="78">
        <v>-0.25815199999999999</v>
      </c>
      <c r="I87" s="76">
        <v>-2.1569562000000004E-2</v>
      </c>
      <c r="J87" s="77">
        <f t="shared" si="1"/>
        <v>3.679992028761803E-4</v>
      </c>
      <c r="K87" s="77">
        <f>I87/'סכום נכסי הקרן'!$C$42</f>
        <v>-1.827364191404668E-7</v>
      </c>
    </row>
    <row r="88" spans="2:11">
      <c r="B88" s="75" t="s">
        <v>1858</v>
      </c>
      <c r="C88" s="69" t="s">
        <v>1859</v>
      </c>
      <c r="D88" s="82" t="s">
        <v>581</v>
      </c>
      <c r="E88" s="82" t="s">
        <v>125</v>
      </c>
      <c r="F88" s="99">
        <v>44097</v>
      </c>
      <c r="G88" s="76">
        <v>4602.0096979999998</v>
      </c>
      <c r="H88" s="78">
        <v>-6.2512999999999999E-2</v>
      </c>
      <c r="I88" s="76">
        <v>-2.8768410000000006E-3</v>
      </c>
      <c r="J88" s="77">
        <f t="shared" si="1"/>
        <v>4.9081905084651852E-5</v>
      </c>
      <c r="K88" s="77">
        <f>I88/'סכום נכסי הקרן'!$C$42</f>
        <v>-2.4372475564245562E-8</v>
      </c>
    </row>
    <row r="89" spans="2:11">
      <c r="B89" s="75" t="s">
        <v>1860</v>
      </c>
      <c r="C89" s="69" t="s">
        <v>1861</v>
      </c>
      <c r="D89" s="82" t="s">
        <v>581</v>
      </c>
      <c r="E89" s="82" t="s">
        <v>125</v>
      </c>
      <c r="F89" s="99">
        <v>44000</v>
      </c>
      <c r="G89" s="76">
        <v>4184.3756500000009</v>
      </c>
      <c r="H89" s="78">
        <v>-0.112835</v>
      </c>
      <c r="I89" s="76">
        <v>-4.7214220000000003E-3</v>
      </c>
      <c r="J89" s="77">
        <f t="shared" si="1"/>
        <v>8.0552378970053293E-5</v>
      </c>
      <c r="K89" s="77">
        <f>I89/'סכום נכסי הקרן'!$C$42</f>
        <v>-3.9999687964503914E-8</v>
      </c>
    </row>
    <row r="90" spans="2:11">
      <c r="B90" s="75" t="s">
        <v>1862</v>
      </c>
      <c r="C90" s="69" t="s">
        <v>1863</v>
      </c>
      <c r="D90" s="82" t="s">
        <v>581</v>
      </c>
      <c r="E90" s="82" t="s">
        <v>125</v>
      </c>
      <c r="F90" s="99">
        <v>44000</v>
      </c>
      <c r="G90" s="76">
        <v>6952.4479810000012</v>
      </c>
      <c r="H90" s="78">
        <v>-8.4116999999999997E-2</v>
      </c>
      <c r="I90" s="76">
        <v>-5.8482120000000011E-3</v>
      </c>
      <c r="J90" s="77">
        <f t="shared" si="1"/>
        <v>9.9776590468128752E-5</v>
      </c>
      <c r="K90" s="77">
        <f>I90/'סכום נכסי הקרן'!$C$42</f>
        <v>-4.9545805299815901E-8</v>
      </c>
    </row>
    <row r="91" spans="2:11">
      <c r="B91" s="75" t="s">
        <v>1864</v>
      </c>
      <c r="C91" s="69" t="s">
        <v>1865</v>
      </c>
      <c r="D91" s="82" t="s">
        <v>581</v>
      </c>
      <c r="E91" s="82" t="s">
        <v>125</v>
      </c>
      <c r="F91" s="99">
        <v>44018</v>
      </c>
      <c r="G91" s="76">
        <v>3350.0328160000004</v>
      </c>
      <c r="H91" s="78">
        <v>-3.8443999999999999E-2</v>
      </c>
      <c r="I91" s="76">
        <v>-1.2878970000000003E-3</v>
      </c>
      <c r="J91" s="77">
        <f t="shared" si="1"/>
        <v>2.1972864789123858E-5</v>
      </c>
      <c r="K91" s="77">
        <f>I91/'סכום נכסי הקרן'!$C$42</f>
        <v>-1.0911009041433006E-8</v>
      </c>
    </row>
    <row r="92" spans="2:11">
      <c r="B92" s="75" t="s">
        <v>1866</v>
      </c>
      <c r="C92" s="69" t="s">
        <v>1867</v>
      </c>
      <c r="D92" s="82" t="s">
        <v>581</v>
      </c>
      <c r="E92" s="82" t="s">
        <v>125</v>
      </c>
      <c r="F92" s="99">
        <v>44019</v>
      </c>
      <c r="G92" s="76">
        <v>3350.1302120000009</v>
      </c>
      <c r="H92" s="78">
        <v>-3.3665E-2</v>
      </c>
      <c r="I92" s="76">
        <v>-1.1278180000000003E-3</v>
      </c>
      <c r="J92" s="77">
        <f t="shared" si="1"/>
        <v>1.9241750249235839E-5</v>
      </c>
      <c r="K92" s="77">
        <f>I92/'סכום נכסי הקרן'!$C$42</f>
        <v>-9.5548265079357188E-9</v>
      </c>
    </row>
    <row r="93" spans="2:11">
      <c r="B93" s="75" t="s">
        <v>1868</v>
      </c>
      <c r="C93" s="69" t="s">
        <v>1846</v>
      </c>
      <c r="D93" s="82" t="s">
        <v>581</v>
      </c>
      <c r="E93" s="82" t="s">
        <v>125</v>
      </c>
      <c r="F93" s="99">
        <v>44026</v>
      </c>
      <c r="G93" s="76">
        <v>5059.4144000000006</v>
      </c>
      <c r="H93" s="78">
        <v>-2.8126999999999999E-2</v>
      </c>
      <c r="I93" s="76">
        <v>-1.4230670000000003E-3</v>
      </c>
      <c r="J93" s="77">
        <f t="shared" si="1"/>
        <v>2.4279005834211992E-5</v>
      </c>
      <c r="K93" s="77">
        <f>I93/'סכום נכסי הקרן'!$C$42</f>
        <v>-1.205616357796077E-8</v>
      </c>
    </row>
    <row r="94" spans="2:11">
      <c r="B94" s="75" t="s">
        <v>1869</v>
      </c>
      <c r="C94" s="69" t="s">
        <v>1870</v>
      </c>
      <c r="D94" s="82" t="s">
        <v>581</v>
      </c>
      <c r="E94" s="82" t="s">
        <v>125</v>
      </c>
      <c r="F94" s="99">
        <v>44104</v>
      </c>
      <c r="G94" s="76">
        <v>124992.86038800002</v>
      </c>
      <c r="H94" s="78">
        <v>6.5048999999999996E-2</v>
      </c>
      <c r="I94" s="76">
        <v>8.1306197000000011E-2</v>
      </c>
      <c r="J94" s="77">
        <f t="shared" si="1"/>
        <v>-1.3871684406430542E-3</v>
      </c>
      <c r="K94" s="77">
        <f>I94/'סכום נכסי הקרן'!$C$42</f>
        <v>6.8882267028460587E-7</v>
      </c>
    </row>
    <row r="95" spans="2:11">
      <c r="B95" s="75" t="s">
        <v>1871</v>
      </c>
      <c r="C95" s="69" t="s">
        <v>1872</v>
      </c>
      <c r="D95" s="82" t="s">
        <v>581</v>
      </c>
      <c r="E95" s="82" t="s">
        <v>125</v>
      </c>
      <c r="F95" s="99">
        <v>44013</v>
      </c>
      <c r="G95" s="76">
        <v>31259.565372000005</v>
      </c>
      <c r="H95" s="78">
        <v>5.5522000000000002E-2</v>
      </c>
      <c r="I95" s="76">
        <v>1.7356087000000003E-2</v>
      </c>
      <c r="J95" s="77">
        <f t="shared" si="1"/>
        <v>-2.9611292899919036E-4</v>
      </c>
      <c r="K95" s="77">
        <f>I95/'סכום נכסי הקרן'!$C$42</f>
        <v>1.470400367272366E-7</v>
      </c>
    </row>
    <row r="96" spans="2:11">
      <c r="B96" s="75" t="s">
        <v>1873</v>
      </c>
      <c r="C96" s="69" t="s">
        <v>1874</v>
      </c>
      <c r="D96" s="82" t="s">
        <v>581</v>
      </c>
      <c r="E96" s="82" t="s">
        <v>125</v>
      </c>
      <c r="F96" s="99">
        <v>44013</v>
      </c>
      <c r="G96" s="76">
        <v>3800.2967640000006</v>
      </c>
      <c r="H96" s="78">
        <v>0.13267200000000001</v>
      </c>
      <c r="I96" s="76">
        <v>5.0419270000000007E-3</v>
      </c>
      <c r="J96" s="77">
        <f t="shared" si="1"/>
        <v>-8.6020528231398069E-5</v>
      </c>
      <c r="K96" s="77">
        <f>I96/'סכום נכסי הקרן'!$C$42</f>
        <v>4.2714992800856886E-8</v>
      </c>
    </row>
    <row r="97" spans="2:11">
      <c r="B97" s="75" t="s">
        <v>1875</v>
      </c>
      <c r="C97" s="69" t="s">
        <v>1876</v>
      </c>
      <c r="D97" s="82" t="s">
        <v>581</v>
      </c>
      <c r="E97" s="82" t="s">
        <v>125</v>
      </c>
      <c r="F97" s="99">
        <v>44013</v>
      </c>
      <c r="G97" s="76">
        <v>6968.2218820000007</v>
      </c>
      <c r="H97" s="78">
        <v>0.14543</v>
      </c>
      <c r="I97" s="76">
        <v>1.0133891000000003E-2</v>
      </c>
      <c r="J97" s="77">
        <f t="shared" si="1"/>
        <v>-1.728947398205906E-4</v>
      </c>
      <c r="K97" s="77">
        <f>I97/'סכום נכסי הקרן'!$C$42</f>
        <v>8.5853896954412163E-8</v>
      </c>
    </row>
    <row r="98" spans="2:11">
      <c r="B98" s="75" t="s">
        <v>1877</v>
      </c>
      <c r="C98" s="69" t="s">
        <v>1878</v>
      </c>
      <c r="D98" s="82" t="s">
        <v>581</v>
      </c>
      <c r="E98" s="82" t="s">
        <v>125</v>
      </c>
      <c r="F98" s="99">
        <v>44012</v>
      </c>
      <c r="G98" s="76">
        <v>109506.99918900002</v>
      </c>
      <c r="H98" s="78">
        <v>0.14808499999999999</v>
      </c>
      <c r="I98" s="76">
        <v>0.16216301300000002</v>
      </c>
      <c r="J98" s="77">
        <f t="shared" si="1"/>
        <v>-2.7666699731779282E-3</v>
      </c>
      <c r="K98" s="77">
        <f>I98/'סכום נכסי הקרן'!$C$42</f>
        <v>1.3738382036987569E-6</v>
      </c>
    </row>
    <row r="99" spans="2:11">
      <c r="B99" s="75" t="s">
        <v>1879</v>
      </c>
      <c r="C99" s="69" t="s">
        <v>1880</v>
      </c>
      <c r="D99" s="82" t="s">
        <v>581</v>
      </c>
      <c r="E99" s="82" t="s">
        <v>125</v>
      </c>
      <c r="F99" s="99">
        <v>44096</v>
      </c>
      <c r="G99" s="76">
        <v>4436.5107710000011</v>
      </c>
      <c r="H99" s="78">
        <v>0.25395600000000002</v>
      </c>
      <c r="I99" s="76">
        <v>1.1266807000000002E-2</v>
      </c>
      <c r="J99" s="77">
        <f t="shared" si="1"/>
        <v>-1.9222346726186504E-4</v>
      </c>
      <c r="K99" s="77">
        <f>I99/'סכום נכסי הקרן'!$C$42</f>
        <v>9.545191350323874E-8</v>
      </c>
    </row>
    <row r="100" spans="2:11">
      <c r="B100" s="75" t="s">
        <v>1881</v>
      </c>
      <c r="C100" s="69" t="s">
        <v>1882</v>
      </c>
      <c r="D100" s="82" t="s">
        <v>581</v>
      </c>
      <c r="E100" s="82" t="s">
        <v>125</v>
      </c>
      <c r="F100" s="99">
        <v>44025</v>
      </c>
      <c r="G100" s="76">
        <v>5072.6512400000011</v>
      </c>
      <c r="H100" s="78">
        <v>0.235183</v>
      </c>
      <c r="I100" s="76">
        <v>1.1930018000000002E-2</v>
      </c>
      <c r="J100" s="77">
        <f t="shared" si="1"/>
        <v>-2.0353853797765956E-4</v>
      </c>
      <c r="K100" s="77">
        <f>I100/'סכום נכסי הקרן'!$C$42</f>
        <v>1.0107060911117775E-7</v>
      </c>
    </row>
    <row r="101" spans="2:11">
      <c r="B101" s="75" t="s">
        <v>1883</v>
      </c>
      <c r="C101" s="69" t="s">
        <v>1804</v>
      </c>
      <c r="D101" s="82" t="s">
        <v>581</v>
      </c>
      <c r="E101" s="82" t="s">
        <v>125</v>
      </c>
      <c r="F101" s="99">
        <v>44012</v>
      </c>
      <c r="G101" s="76">
        <v>3171.1424050000005</v>
      </c>
      <c r="H101" s="78">
        <v>0.26674199999999998</v>
      </c>
      <c r="I101" s="76">
        <v>8.4587650000000018E-3</v>
      </c>
      <c r="J101" s="77">
        <f t="shared" si="1"/>
        <v>-1.4431534480472682E-4</v>
      </c>
      <c r="K101" s="77">
        <f>I101/'סכום נכסי הקרן'!$C$42</f>
        <v>7.1662300164032575E-8</v>
      </c>
    </row>
    <row r="102" spans="2:11">
      <c r="B102" s="75" t="s">
        <v>1884</v>
      </c>
      <c r="C102" s="69" t="s">
        <v>1885</v>
      </c>
      <c r="D102" s="82" t="s">
        <v>581</v>
      </c>
      <c r="E102" s="82" t="s">
        <v>125</v>
      </c>
      <c r="F102" s="99">
        <v>44025</v>
      </c>
      <c r="G102" s="76">
        <v>4200.2025000000012</v>
      </c>
      <c r="H102" s="78">
        <v>0.264098</v>
      </c>
      <c r="I102" s="76">
        <v>1.1092670000000001E-2</v>
      </c>
      <c r="J102" s="77">
        <f t="shared" si="1"/>
        <v>-1.892525085937544E-4</v>
      </c>
      <c r="K102" s="77">
        <f>I102/'סכום נכסי הקרן'!$C$42</f>
        <v>9.3976632186916068E-8</v>
      </c>
    </row>
    <row r="103" spans="2:11">
      <c r="B103" s="75" t="s">
        <v>1886</v>
      </c>
      <c r="C103" s="69" t="s">
        <v>1887</v>
      </c>
      <c r="D103" s="82" t="s">
        <v>581</v>
      </c>
      <c r="E103" s="82" t="s">
        <v>125</v>
      </c>
      <c r="F103" s="99">
        <v>44012</v>
      </c>
      <c r="G103" s="76">
        <v>93996.621396000017</v>
      </c>
      <c r="H103" s="78">
        <v>0.29033599999999998</v>
      </c>
      <c r="I103" s="76">
        <v>0.27290630299999996</v>
      </c>
      <c r="J103" s="77">
        <f t="shared" si="1"/>
        <v>-4.6560658934050349E-3</v>
      </c>
      <c r="K103" s="77">
        <f>I103/'סכום נכסי הקרן'!$C$42</f>
        <v>2.3120506837868667E-6</v>
      </c>
    </row>
    <row r="104" spans="2:11">
      <c r="B104" s="75" t="s">
        <v>1888</v>
      </c>
      <c r="C104" s="69" t="s">
        <v>1889</v>
      </c>
      <c r="D104" s="82" t="s">
        <v>581</v>
      </c>
      <c r="E104" s="82" t="s">
        <v>125</v>
      </c>
      <c r="F104" s="99">
        <v>44019</v>
      </c>
      <c r="G104" s="76">
        <v>2538.3111460000005</v>
      </c>
      <c r="H104" s="78">
        <v>0.31378099999999998</v>
      </c>
      <c r="I104" s="76">
        <v>7.9647410000000009E-3</v>
      </c>
      <c r="J104" s="77">
        <f t="shared" si="1"/>
        <v>-1.3588678059921804E-4</v>
      </c>
      <c r="K104" s="77">
        <f>I104/'סכום נכסי הקרן'!$C$42</f>
        <v>6.7476949681280527E-8</v>
      </c>
    </row>
    <row r="105" spans="2:11">
      <c r="B105" s="75" t="s">
        <v>1890</v>
      </c>
      <c r="C105" s="69" t="s">
        <v>1891</v>
      </c>
      <c r="D105" s="82" t="s">
        <v>581</v>
      </c>
      <c r="E105" s="82" t="s">
        <v>125</v>
      </c>
      <c r="F105" s="99">
        <v>43657</v>
      </c>
      <c r="G105" s="76">
        <v>2036680.0000000002</v>
      </c>
      <c r="H105" s="78">
        <v>0.32684099999999999</v>
      </c>
      <c r="I105" s="76">
        <v>6.6567100000000012</v>
      </c>
      <c r="J105" s="77">
        <f t="shared" si="1"/>
        <v>-0.11357040879077183</v>
      </c>
      <c r="K105" s="77">
        <f>I105/'סכום נכסי הקרן'!$C$42</f>
        <v>5.6395366241397796E-5</v>
      </c>
    </row>
    <row r="106" spans="2:11">
      <c r="B106" s="75" t="s">
        <v>1892</v>
      </c>
      <c r="C106" s="69" t="s">
        <v>1893</v>
      </c>
      <c r="D106" s="82" t="s">
        <v>581</v>
      </c>
      <c r="E106" s="82" t="s">
        <v>125</v>
      </c>
      <c r="F106" s="99">
        <v>44098</v>
      </c>
      <c r="G106" s="76">
        <v>6752.6594720000021</v>
      </c>
      <c r="H106" s="78">
        <v>0.79216600000000004</v>
      </c>
      <c r="I106" s="76">
        <v>5.3492242000000002E-2</v>
      </c>
      <c r="J106" s="77">
        <f t="shared" si="1"/>
        <v>-9.1263338662415721E-4</v>
      </c>
      <c r="K106" s="77">
        <f>I106/'סכום נכסי הקרן'!$C$42</f>
        <v>4.5318401712910444E-7</v>
      </c>
    </row>
    <row r="107" spans="2:11">
      <c r="B107" s="75" t="s">
        <v>1894</v>
      </c>
      <c r="C107" s="69" t="s">
        <v>1895</v>
      </c>
      <c r="D107" s="82" t="s">
        <v>581</v>
      </c>
      <c r="E107" s="82" t="s">
        <v>125</v>
      </c>
      <c r="F107" s="99">
        <v>44098</v>
      </c>
      <c r="G107" s="76">
        <v>4221.9948550000008</v>
      </c>
      <c r="H107" s="78">
        <v>0.84748900000000005</v>
      </c>
      <c r="I107" s="76">
        <v>3.5780951999999998E-2</v>
      </c>
      <c r="J107" s="77">
        <f t="shared" si="1"/>
        <v>-6.1046032432883273E-4</v>
      </c>
      <c r="K107" s="77">
        <f>I107/'סכום נכסי הקרן'!$C$42</f>
        <v>3.0313471557359032E-7</v>
      </c>
    </row>
    <row r="108" spans="2:11">
      <c r="B108" s="75" t="s">
        <v>1896</v>
      </c>
      <c r="C108" s="69" t="s">
        <v>1897</v>
      </c>
      <c r="D108" s="82" t="s">
        <v>581</v>
      </c>
      <c r="E108" s="82" t="s">
        <v>125</v>
      </c>
      <c r="F108" s="99">
        <v>44098</v>
      </c>
      <c r="G108" s="76">
        <v>5915.5652010000013</v>
      </c>
      <c r="H108" s="78">
        <v>0.88240399999999997</v>
      </c>
      <c r="I108" s="76">
        <v>5.2199183000000003E-2</v>
      </c>
      <c r="J108" s="77">
        <f t="shared" si="1"/>
        <v>-8.9057245273630771E-4</v>
      </c>
      <c r="K108" s="77">
        <f>I108/'סכום נכסי הקרן'!$C$42</f>
        <v>4.4222927584148104E-7</v>
      </c>
    </row>
    <row r="109" spans="2:11">
      <c r="B109" s="75" t="s">
        <v>1898</v>
      </c>
      <c r="C109" s="69" t="s">
        <v>1899</v>
      </c>
      <c r="D109" s="82" t="s">
        <v>581</v>
      </c>
      <c r="E109" s="82" t="s">
        <v>125</v>
      </c>
      <c r="F109" s="99">
        <v>44098</v>
      </c>
      <c r="G109" s="76">
        <v>2112.7018579999999</v>
      </c>
      <c r="H109" s="78">
        <v>0.92745699999999998</v>
      </c>
      <c r="I109" s="76">
        <v>1.9594408000000001E-2</v>
      </c>
      <c r="J109" s="77">
        <f t="shared" si="1"/>
        <v>-3.3430101755569486E-4</v>
      </c>
      <c r="K109" s="77">
        <f>I109/'סכום נכסי הקרן'!$C$42</f>
        <v>1.6600299779371111E-7</v>
      </c>
    </row>
    <row r="110" spans="2:11">
      <c r="B110" s="75" t="s">
        <v>1900</v>
      </c>
      <c r="C110" s="69" t="s">
        <v>1901</v>
      </c>
      <c r="D110" s="82" t="s">
        <v>581</v>
      </c>
      <c r="E110" s="82" t="s">
        <v>125</v>
      </c>
      <c r="F110" s="99">
        <v>43649</v>
      </c>
      <c r="G110" s="76">
        <v>288466.50000000006</v>
      </c>
      <c r="H110" s="78">
        <v>1.000723</v>
      </c>
      <c r="I110" s="76">
        <v>2.8867500000000006</v>
      </c>
      <c r="J110" s="77">
        <f t="shared" si="1"/>
        <v>-4.9250962949679435E-2</v>
      </c>
      <c r="K110" s="77">
        <f>I110/'סכום נכסי הקרן'!$C$42</f>
        <v>2.4456424194137208E-5</v>
      </c>
    </row>
    <row r="111" spans="2:11">
      <c r="B111" s="75" t="s">
        <v>1902</v>
      </c>
      <c r="C111" s="69" t="s">
        <v>1903</v>
      </c>
      <c r="D111" s="82" t="s">
        <v>581</v>
      </c>
      <c r="E111" s="82" t="s">
        <v>125</v>
      </c>
      <c r="F111" s="99">
        <v>43647</v>
      </c>
      <c r="G111" s="76">
        <v>34800.000000000007</v>
      </c>
      <c r="H111" s="78">
        <v>1.128736</v>
      </c>
      <c r="I111" s="76">
        <v>0.39280000000000009</v>
      </c>
      <c r="J111" s="77">
        <f t="shared" si="1"/>
        <v>-6.7015772916373369E-3</v>
      </c>
      <c r="K111" s="77">
        <f>I111/'סכום נכסי הקרן'!$C$42</f>
        <v>3.3277850258793091E-6</v>
      </c>
    </row>
    <row r="112" spans="2:11">
      <c r="B112" s="75" t="s">
        <v>1904</v>
      </c>
      <c r="C112" s="69" t="s">
        <v>1905</v>
      </c>
      <c r="D112" s="82" t="s">
        <v>581</v>
      </c>
      <c r="E112" s="82" t="s">
        <v>125</v>
      </c>
      <c r="F112" s="99">
        <v>43643</v>
      </c>
      <c r="G112" s="76">
        <v>38430.700000000004</v>
      </c>
      <c r="H112" s="78">
        <v>1.516392</v>
      </c>
      <c r="I112" s="76">
        <v>0.58276000000000006</v>
      </c>
      <c r="J112" s="77">
        <f t="shared" si="1"/>
        <v>-9.9424928270737626E-3</v>
      </c>
      <c r="K112" s="77">
        <f>I112/'סכום נכסי הקרן'!$C$42</f>
        <v>4.9371181305535284E-6</v>
      </c>
    </row>
    <row r="113" spans="2:11">
      <c r="B113" s="75" t="s">
        <v>1906</v>
      </c>
      <c r="C113" s="69" t="s">
        <v>1907</v>
      </c>
      <c r="D113" s="82" t="s">
        <v>581</v>
      </c>
      <c r="E113" s="82" t="s">
        <v>125</v>
      </c>
      <c r="F113" s="99">
        <v>43642</v>
      </c>
      <c r="G113" s="76">
        <v>70042.000000000015</v>
      </c>
      <c r="H113" s="78">
        <v>1.752591</v>
      </c>
      <c r="I113" s="76">
        <v>1.2275500000000001</v>
      </c>
      <c r="J113" s="77">
        <f t="shared" si="1"/>
        <v>-2.0943282088465916E-2</v>
      </c>
      <c r="K113" s="77">
        <f>I113/'סכום נכסי הקרן'!$C$42</f>
        <v>1.03997518037631E-5</v>
      </c>
    </row>
    <row r="114" spans="2:11">
      <c r="B114" s="75" t="s">
        <v>1908</v>
      </c>
      <c r="C114" s="69" t="s">
        <v>1909</v>
      </c>
      <c r="D114" s="82" t="s">
        <v>581</v>
      </c>
      <c r="E114" s="82" t="s">
        <v>125</v>
      </c>
      <c r="F114" s="99">
        <v>43920</v>
      </c>
      <c r="G114" s="76">
        <v>910.51810100000012</v>
      </c>
      <c r="H114" s="78">
        <v>2.8143699999999998</v>
      </c>
      <c r="I114" s="76">
        <v>2.5625350000000005E-2</v>
      </c>
      <c r="J114" s="77">
        <f t="shared" si="1"/>
        <v>-4.3719517222570985E-4</v>
      </c>
      <c r="K114" s="77">
        <f>I114/'סכום נכסי הקרן'!$C$42</f>
        <v>2.1709688394326973E-7</v>
      </c>
    </row>
    <row r="115" spans="2:11">
      <c r="B115" s="75" t="s">
        <v>1910</v>
      </c>
      <c r="C115" s="69" t="s">
        <v>1911</v>
      </c>
      <c r="D115" s="82" t="s">
        <v>581</v>
      </c>
      <c r="E115" s="82" t="s">
        <v>125</v>
      </c>
      <c r="F115" s="99">
        <v>43920</v>
      </c>
      <c r="G115" s="76">
        <v>3446.0652720000003</v>
      </c>
      <c r="H115" s="78">
        <v>2.8308450000000001</v>
      </c>
      <c r="I115" s="76">
        <v>9.7552773000000009E-2</v>
      </c>
      <c r="J115" s="77">
        <f t="shared" si="1"/>
        <v>-1.6643519558886249E-3</v>
      </c>
      <c r="K115" s="77">
        <f>I115/'סכום נכסי הקרן'!$C$42</f>
        <v>8.2646297663544634E-7</v>
      </c>
    </row>
    <row r="116" spans="2:11">
      <c r="B116" s="75" t="s">
        <v>1912</v>
      </c>
      <c r="C116" s="69" t="s">
        <v>1913</v>
      </c>
      <c r="D116" s="82" t="s">
        <v>581</v>
      </c>
      <c r="E116" s="82" t="s">
        <v>125</v>
      </c>
      <c r="F116" s="99">
        <v>43916</v>
      </c>
      <c r="G116" s="76">
        <v>6587.1663500000013</v>
      </c>
      <c r="H116" s="78">
        <v>3.9730639999999999</v>
      </c>
      <c r="I116" s="76">
        <v>0.26171234500000007</v>
      </c>
      <c r="J116" s="77">
        <f t="shared" si="1"/>
        <v>-4.4650853059907238E-3</v>
      </c>
      <c r="K116" s="77">
        <f>I116/'סכום נכסי הקרן'!$C$42</f>
        <v>2.2172159439377794E-6</v>
      </c>
    </row>
    <row r="117" spans="2:11">
      <c r="B117" s="75" t="s">
        <v>1914</v>
      </c>
      <c r="C117" s="69" t="s">
        <v>1915</v>
      </c>
      <c r="D117" s="82" t="s">
        <v>581</v>
      </c>
      <c r="E117" s="82" t="s">
        <v>125</v>
      </c>
      <c r="F117" s="99">
        <v>44011</v>
      </c>
      <c r="G117" s="76">
        <v>3351.3963600000006</v>
      </c>
      <c r="H117" s="78">
        <v>0.41821700000000001</v>
      </c>
      <c r="I117" s="76">
        <v>1.4016098000000001E-2</v>
      </c>
      <c r="J117" s="77">
        <f t="shared" si="1"/>
        <v>-2.3912923644135305E-4</v>
      </c>
      <c r="K117" s="77">
        <f>I117/'סכום נכסי הקרן'!$C$42</f>
        <v>1.1874379084943209E-7</v>
      </c>
    </row>
    <row r="118" spans="2:11">
      <c r="B118" s="75" t="s">
        <v>1916</v>
      </c>
      <c r="C118" s="69" t="s">
        <v>1917</v>
      </c>
      <c r="D118" s="82" t="s">
        <v>581</v>
      </c>
      <c r="E118" s="82" t="s">
        <v>125</v>
      </c>
      <c r="F118" s="99">
        <v>43889</v>
      </c>
      <c r="G118" s="76">
        <v>4189.2454500000013</v>
      </c>
      <c r="H118" s="78">
        <v>0.186581</v>
      </c>
      <c r="I118" s="76">
        <v>7.8163280000000026E-3</v>
      </c>
      <c r="J118" s="77">
        <f t="shared" si="1"/>
        <v>-1.3335470017512496E-4</v>
      </c>
      <c r="K118" s="77">
        <f>I118/'סכום נכסי הקרן'!$C$42</f>
        <v>6.6219601007538622E-8</v>
      </c>
    </row>
    <row r="119" spans="2:11">
      <c r="B119" s="75" t="s">
        <v>1918</v>
      </c>
      <c r="C119" s="69" t="s">
        <v>1919</v>
      </c>
      <c r="D119" s="82" t="s">
        <v>581</v>
      </c>
      <c r="E119" s="82" t="s">
        <v>125</v>
      </c>
      <c r="F119" s="99">
        <v>43985</v>
      </c>
      <c r="G119" s="76">
        <v>8378.4909000000025</v>
      </c>
      <c r="H119" s="78">
        <v>-0.39024900000000001</v>
      </c>
      <c r="I119" s="76">
        <v>-3.2696978000000008E-2</v>
      </c>
      <c r="J119" s="77">
        <f t="shared" si="1"/>
        <v>5.5784451443473932E-4</v>
      </c>
      <c r="K119" s="77">
        <f>I119/'סכום נכסי הקרן'!$C$42</f>
        <v>-2.7700741797328206E-7</v>
      </c>
    </row>
    <row r="120" spans="2:11">
      <c r="B120" s="75" t="s">
        <v>1920</v>
      </c>
      <c r="C120" s="69" t="s">
        <v>1921</v>
      </c>
      <c r="D120" s="82" t="s">
        <v>581</v>
      </c>
      <c r="E120" s="82" t="s">
        <v>125</v>
      </c>
      <c r="F120" s="99">
        <v>43997</v>
      </c>
      <c r="G120" s="76">
        <v>3351.3963600000006</v>
      </c>
      <c r="H120" s="78">
        <v>-0.929477</v>
      </c>
      <c r="I120" s="76">
        <v>-3.1150475000000007E-2</v>
      </c>
      <c r="J120" s="77">
        <f t="shared" si="1"/>
        <v>5.3145956182208904E-4</v>
      </c>
      <c r="K120" s="77">
        <f>I120/'סכום נכסי הקרן'!$C$42</f>
        <v>-2.6390550981167964E-7</v>
      </c>
    </row>
    <row r="121" spans="2:11">
      <c r="B121" s="75" t="s">
        <v>1922</v>
      </c>
      <c r="C121" s="69" t="s">
        <v>1923</v>
      </c>
      <c r="D121" s="82" t="s">
        <v>581</v>
      </c>
      <c r="E121" s="82" t="s">
        <v>125</v>
      </c>
      <c r="F121" s="99">
        <v>43997</v>
      </c>
      <c r="G121" s="76">
        <v>8378.4909000000025</v>
      </c>
      <c r="H121" s="78">
        <v>-1.015263</v>
      </c>
      <c r="I121" s="76">
        <v>-8.5063691999999996E-2</v>
      </c>
      <c r="J121" s="77">
        <f t="shared" si="1"/>
        <v>1.4512752205958056E-3</v>
      </c>
      <c r="K121" s="77">
        <f>I121/'סכום נכסי הקרן'!$C$42</f>
        <v>-7.2065600937782458E-7</v>
      </c>
    </row>
    <row r="122" spans="2:11">
      <c r="B122" s="75" t="s">
        <v>1924</v>
      </c>
      <c r="C122" s="69" t="s">
        <v>1925</v>
      </c>
      <c r="D122" s="82" t="s">
        <v>581</v>
      </c>
      <c r="E122" s="82" t="s">
        <v>125</v>
      </c>
      <c r="F122" s="99">
        <v>43978</v>
      </c>
      <c r="G122" s="76">
        <v>4189.2454500000013</v>
      </c>
      <c r="H122" s="78">
        <v>-1.245919</v>
      </c>
      <c r="I122" s="76">
        <v>-5.2194593000000004E-2</v>
      </c>
      <c r="J122" s="77">
        <f t="shared" si="1"/>
        <v>8.9049414255359743E-4</v>
      </c>
      <c r="K122" s="77">
        <f>I122/'סכום נכסי הקרן'!$C$42</f>
        <v>-4.4219038955515524E-7</v>
      </c>
    </row>
    <row r="123" spans="2:11">
      <c r="B123" s="75" t="s">
        <v>1926</v>
      </c>
      <c r="C123" s="69" t="s">
        <v>1927</v>
      </c>
      <c r="D123" s="82" t="s">
        <v>581</v>
      </c>
      <c r="E123" s="82" t="s">
        <v>125</v>
      </c>
      <c r="F123" s="99">
        <v>44104</v>
      </c>
      <c r="G123" s="76">
        <v>124980.14808000001</v>
      </c>
      <c r="H123" s="78">
        <v>-0.26150400000000001</v>
      </c>
      <c r="I123" s="76">
        <v>-0.32682842600000006</v>
      </c>
      <c r="J123" s="77">
        <f t="shared" si="1"/>
        <v>5.5760334978186702E-3</v>
      </c>
      <c r="K123" s="77">
        <f>I123/'סכום נכסי הקרן'!$C$42</f>
        <v>-2.7688766346092255E-6</v>
      </c>
    </row>
    <row r="124" spans="2:11">
      <c r="B124" s="72"/>
      <c r="C124" s="69"/>
      <c r="D124" s="69"/>
      <c r="E124" s="69"/>
      <c r="F124" s="69"/>
      <c r="G124" s="76"/>
      <c r="H124" s="78"/>
      <c r="I124" s="69"/>
      <c r="J124" s="77"/>
      <c r="K124" s="69"/>
    </row>
    <row r="125" spans="2:11">
      <c r="B125" s="86" t="s">
        <v>187</v>
      </c>
      <c r="C125" s="71"/>
      <c r="D125" s="71"/>
      <c r="E125" s="71"/>
      <c r="F125" s="71"/>
      <c r="G125" s="79"/>
      <c r="H125" s="81"/>
      <c r="I125" s="79">
        <v>-44.259156134000001</v>
      </c>
      <c r="J125" s="80">
        <f t="shared" ref="J125:J185" si="2">I125/$I$11</f>
        <v>0.75510732101488209</v>
      </c>
      <c r="K125" s="80">
        <f>I125/'סכום נכסי הקרן'!$C$42</f>
        <v>-3.7496170326064036E-4</v>
      </c>
    </row>
    <row r="126" spans="2:11">
      <c r="B126" s="75" t="s">
        <v>1928</v>
      </c>
      <c r="C126" s="69" t="s">
        <v>1929</v>
      </c>
      <c r="D126" s="82" t="s">
        <v>581</v>
      </c>
      <c r="E126" s="82" t="s">
        <v>127</v>
      </c>
      <c r="F126" s="99">
        <v>44098</v>
      </c>
      <c r="G126" s="76">
        <v>3920.9681680000003</v>
      </c>
      <c r="H126" s="78">
        <v>0.45792899999999997</v>
      </c>
      <c r="I126" s="76">
        <v>1.7955239000000001E-2</v>
      </c>
      <c r="J126" s="77">
        <f t="shared" si="2"/>
        <v>-3.0633508642647928E-4</v>
      </c>
      <c r="K126" s="77">
        <f>I126/'סכום נכסי הקרן'!$C$42</f>
        <v>1.5211602719013283E-7</v>
      </c>
    </row>
    <row r="127" spans="2:11">
      <c r="B127" s="75" t="s">
        <v>1930</v>
      </c>
      <c r="C127" s="69" t="s">
        <v>1931</v>
      </c>
      <c r="D127" s="82" t="s">
        <v>581</v>
      </c>
      <c r="E127" s="82" t="s">
        <v>127</v>
      </c>
      <c r="F127" s="99">
        <v>44098</v>
      </c>
      <c r="G127" s="76">
        <v>1470.3630630000002</v>
      </c>
      <c r="H127" s="78">
        <v>0.45743899999999998</v>
      </c>
      <c r="I127" s="76">
        <v>6.7260090000000015E-3</v>
      </c>
      <c r="J127" s="77">
        <f t="shared" si="2"/>
        <v>-1.1475272193927788E-4</v>
      </c>
      <c r="K127" s="77">
        <f>I127/'סכום נכסי הקרן'!$C$42</f>
        <v>5.6982464445339784E-8</v>
      </c>
    </row>
    <row r="128" spans="2:11">
      <c r="B128" s="75" t="s">
        <v>1932</v>
      </c>
      <c r="C128" s="69" t="s">
        <v>1933</v>
      </c>
      <c r="D128" s="82" t="s">
        <v>581</v>
      </c>
      <c r="E128" s="82" t="s">
        <v>127</v>
      </c>
      <c r="F128" s="99">
        <v>44098</v>
      </c>
      <c r="G128" s="76">
        <v>3528.8713510000002</v>
      </c>
      <c r="H128" s="78">
        <v>0.45548</v>
      </c>
      <c r="I128" s="76">
        <v>1.6073292000000003E-2</v>
      </c>
      <c r="J128" s="77">
        <f t="shared" si="2"/>
        <v>-2.7422710964627312E-4</v>
      </c>
      <c r="K128" s="77">
        <f>I128/'סכום נכסי הקרן'!$C$42</f>
        <v>1.3617225161452568E-7</v>
      </c>
    </row>
    <row r="129" spans="2:11">
      <c r="B129" s="75" t="s">
        <v>1934</v>
      </c>
      <c r="C129" s="69" t="s">
        <v>1935</v>
      </c>
      <c r="D129" s="82" t="s">
        <v>581</v>
      </c>
      <c r="E129" s="82" t="s">
        <v>127</v>
      </c>
      <c r="F129" s="99">
        <v>44067</v>
      </c>
      <c r="G129" s="76">
        <v>22141.900000000005</v>
      </c>
      <c r="H129" s="78">
        <v>-1.038438</v>
      </c>
      <c r="I129" s="76">
        <v>-0.22993000000000002</v>
      </c>
      <c r="J129" s="77">
        <f t="shared" si="2"/>
        <v>3.9228453835696859E-3</v>
      </c>
      <c r="K129" s="77">
        <f>I129/'סכום נכסי הקרן'!$C$42</f>
        <v>-1.9479572581477327E-6</v>
      </c>
    </row>
    <row r="130" spans="2:11">
      <c r="B130" s="75" t="s">
        <v>1936</v>
      </c>
      <c r="C130" s="69" t="s">
        <v>1937</v>
      </c>
      <c r="D130" s="82" t="s">
        <v>581</v>
      </c>
      <c r="E130" s="82" t="s">
        <v>127</v>
      </c>
      <c r="F130" s="99">
        <v>44049</v>
      </c>
      <c r="G130" s="76">
        <v>2479.0321240000003</v>
      </c>
      <c r="H130" s="78">
        <v>-1.2946390000000001</v>
      </c>
      <c r="I130" s="76">
        <v>-3.2094516000000003E-2</v>
      </c>
      <c r="J130" s="77">
        <f t="shared" si="2"/>
        <v>5.4756588495848049E-4</v>
      </c>
      <c r="K130" s="77">
        <f>I130/'סכום נכסי הקרן'!$C$42</f>
        <v>-2.7190338533005061E-7</v>
      </c>
    </row>
    <row r="131" spans="2:11">
      <c r="B131" s="75" t="s">
        <v>1938</v>
      </c>
      <c r="C131" s="69" t="s">
        <v>1939</v>
      </c>
      <c r="D131" s="82" t="s">
        <v>581</v>
      </c>
      <c r="E131" s="82" t="s">
        <v>127</v>
      </c>
      <c r="F131" s="99">
        <v>44063</v>
      </c>
      <c r="G131" s="76">
        <v>20129.000000000004</v>
      </c>
      <c r="H131" s="78">
        <v>-1.397437</v>
      </c>
      <c r="I131" s="76">
        <v>-0.2812900000000001</v>
      </c>
      <c r="J131" s="77">
        <f t="shared" si="2"/>
        <v>4.799100499910048E-3</v>
      </c>
      <c r="K131" s="77">
        <f>I131/'סכום נכסי הקרן'!$C$42</f>
        <v>-2.3830770110223801E-6</v>
      </c>
    </row>
    <row r="132" spans="2:11">
      <c r="B132" s="75" t="s">
        <v>1940</v>
      </c>
      <c r="C132" s="69" t="s">
        <v>1941</v>
      </c>
      <c r="D132" s="82" t="s">
        <v>581</v>
      </c>
      <c r="E132" s="82" t="s">
        <v>128</v>
      </c>
      <c r="F132" s="99">
        <v>43983</v>
      </c>
      <c r="G132" s="76">
        <v>2147.9713840000004</v>
      </c>
      <c r="H132" s="78">
        <v>2.8192560000000002</v>
      </c>
      <c r="I132" s="76">
        <v>6.0556816000000006E-2</v>
      </c>
      <c r="J132" s="77">
        <f t="shared" si="2"/>
        <v>-1.0331623802430257E-3</v>
      </c>
      <c r="K132" s="77">
        <f>I132/'סכום נכסי הקרן'!$C$42</f>
        <v>5.1303478996875898E-7</v>
      </c>
    </row>
    <row r="133" spans="2:11">
      <c r="B133" s="75" t="s">
        <v>1942</v>
      </c>
      <c r="C133" s="69" t="s">
        <v>1943</v>
      </c>
      <c r="D133" s="82" t="s">
        <v>581</v>
      </c>
      <c r="E133" s="82" t="s">
        <v>125</v>
      </c>
      <c r="F133" s="99">
        <v>44096</v>
      </c>
      <c r="G133" s="76">
        <v>1426.6079100000002</v>
      </c>
      <c r="H133" s="78">
        <v>-1.2744450000000001</v>
      </c>
      <c r="I133" s="76">
        <v>-1.8181334000000004E-2</v>
      </c>
      <c r="J133" s="77">
        <f t="shared" si="2"/>
        <v>3.1019250271403721E-4</v>
      </c>
      <c r="K133" s="77">
        <f>I133/'סכום נכסי הקרן'!$C$42</f>
        <v>-1.5403149449009766E-7</v>
      </c>
    </row>
    <row r="134" spans="2:11">
      <c r="B134" s="75" t="s">
        <v>1944</v>
      </c>
      <c r="C134" s="69" t="s">
        <v>1945</v>
      </c>
      <c r="D134" s="82" t="s">
        <v>581</v>
      </c>
      <c r="E134" s="82" t="s">
        <v>125</v>
      </c>
      <c r="F134" s="99">
        <v>44096</v>
      </c>
      <c r="G134" s="76">
        <v>1030.3279350000003</v>
      </c>
      <c r="H134" s="78">
        <v>-1.1899679999999999</v>
      </c>
      <c r="I134" s="76">
        <v>-1.2260571000000003E-2</v>
      </c>
      <c r="J134" s="77">
        <f t="shared" si="2"/>
        <v>2.0917811658886781E-4</v>
      </c>
      <c r="K134" s="77">
        <f>I134/'סכום נכסי הקרן'!$C$42</f>
        <v>-1.038710401795573E-7</v>
      </c>
    </row>
    <row r="135" spans="2:11">
      <c r="B135" s="75" t="s">
        <v>1946</v>
      </c>
      <c r="C135" s="69" t="s">
        <v>1947</v>
      </c>
      <c r="D135" s="82" t="s">
        <v>581</v>
      </c>
      <c r="E135" s="82" t="s">
        <v>125</v>
      </c>
      <c r="F135" s="99">
        <v>44096</v>
      </c>
      <c r="G135" s="76">
        <v>1030.3279350000003</v>
      </c>
      <c r="H135" s="78">
        <v>-0.907142</v>
      </c>
      <c r="I135" s="76">
        <v>-9.3465350000000013E-3</v>
      </c>
      <c r="J135" s="77">
        <f t="shared" si="2"/>
        <v>1.5946162604759057E-4</v>
      </c>
      <c r="K135" s="77">
        <f>I135/'סכום נכסי הקרן'!$C$42</f>
        <v>-7.9183450144747627E-8</v>
      </c>
    </row>
    <row r="136" spans="2:11">
      <c r="B136" s="75" t="s">
        <v>1948</v>
      </c>
      <c r="C136" s="69" t="s">
        <v>1949</v>
      </c>
      <c r="D136" s="82" t="s">
        <v>581</v>
      </c>
      <c r="E136" s="82" t="s">
        <v>127</v>
      </c>
      <c r="F136" s="99">
        <v>43958</v>
      </c>
      <c r="G136" s="76">
        <v>2722.9508930000006</v>
      </c>
      <c r="H136" s="78">
        <v>-8.0348269999999999</v>
      </c>
      <c r="I136" s="76">
        <v>-0.21878440499999999</v>
      </c>
      <c r="J136" s="77">
        <f t="shared" si="2"/>
        <v>3.7326899193288843E-3</v>
      </c>
      <c r="K136" s="77">
        <f>I136/'סכום נכסי הקרן'!$C$42</f>
        <v>-1.8535322475939767E-6</v>
      </c>
    </row>
    <row r="137" spans="2:11">
      <c r="B137" s="75" t="s">
        <v>1950</v>
      </c>
      <c r="C137" s="69" t="s">
        <v>1951</v>
      </c>
      <c r="D137" s="82" t="s">
        <v>581</v>
      </c>
      <c r="E137" s="82" t="s">
        <v>127</v>
      </c>
      <c r="F137" s="99">
        <v>43923</v>
      </c>
      <c r="G137" s="76">
        <v>397313.28000000009</v>
      </c>
      <c r="H137" s="78">
        <v>-6.9075340000000001</v>
      </c>
      <c r="I137" s="76">
        <v>-27.444550000000003</v>
      </c>
      <c r="J137" s="77">
        <f t="shared" si="2"/>
        <v>0.46823261980449454</v>
      </c>
      <c r="K137" s="77">
        <f>I137/'סכום נכסי הקרן'!$C$42</f>
        <v>-2.3250906958247449E-4</v>
      </c>
    </row>
    <row r="138" spans="2:11">
      <c r="B138" s="75" t="s">
        <v>1952</v>
      </c>
      <c r="C138" s="69" t="s">
        <v>1953</v>
      </c>
      <c r="D138" s="82" t="s">
        <v>581</v>
      </c>
      <c r="E138" s="82" t="s">
        <v>127</v>
      </c>
      <c r="F138" s="99">
        <v>43955</v>
      </c>
      <c r="G138" s="76">
        <v>2760.3776120000007</v>
      </c>
      <c r="H138" s="78">
        <v>-6.5972629999999999</v>
      </c>
      <c r="I138" s="76">
        <v>-0.18210937599999999</v>
      </c>
      <c r="J138" s="77">
        <f t="shared" si="2"/>
        <v>3.1069757097653898E-3</v>
      </c>
      <c r="K138" s="77">
        <f>I138/'סכום נכסי הקרן'!$C$42</f>
        <v>-1.5428229494017939E-6</v>
      </c>
    </row>
    <row r="139" spans="2:11">
      <c r="B139" s="75" t="s">
        <v>1954</v>
      </c>
      <c r="C139" s="69" t="s">
        <v>1955</v>
      </c>
      <c r="D139" s="82" t="s">
        <v>581</v>
      </c>
      <c r="E139" s="82" t="s">
        <v>127</v>
      </c>
      <c r="F139" s="99">
        <v>43977</v>
      </c>
      <c r="G139" s="76">
        <v>2306.7032760000006</v>
      </c>
      <c r="H139" s="78">
        <v>-6.2749860000000002</v>
      </c>
      <c r="I139" s="76">
        <v>-0.14474531300000001</v>
      </c>
      <c r="J139" s="77">
        <f t="shared" si="2"/>
        <v>2.4695058621989267E-3</v>
      </c>
      <c r="K139" s="77">
        <f>I139/'סכום נכסי הקרן'!$C$42</f>
        <v>-1.2262761842352689E-6</v>
      </c>
    </row>
    <row r="140" spans="2:11">
      <c r="B140" s="75" t="s">
        <v>1956</v>
      </c>
      <c r="C140" s="69" t="s">
        <v>1957</v>
      </c>
      <c r="D140" s="82" t="s">
        <v>581</v>
      </c>
      <c r="E140" s="82" t="s">
        <v>127</v>
      </c>
      <c r="F140" s="99">
        <v>43986</v>
      </c>
      <c r="G140" s="76">
        <v>1412.6135660000002</v>
      </c>
      <c r="H140" s="78">
        <v>-4.1279969999999997</v>
      </c>
      <c r="I140" s="76">
        <v>-5.8312649000000008E-2</v>
      </c>
      <c r="J140" s="77">
        <f t="shared" si="2"/>
        <v>9.9487455283507804E-4</v>
      </c>
      <c r="K140" s="77">
        <f>I140/'סכום נכסי הקרן'!$C$42</f>
        <v>-4.9402230183695533E-7</v>
      </c>
    </row>
    <row r="141" spans="2:11">
      <c r="B141" s="75" t="s">
        <v>1958</v>
      </c>
      <c r="C141" s="69" t="s">
        <v>1959</v>
      </c>
      <c r="D141" s="82" t="s">
        <v>581</v>
      </c>
      <c r="E141" s="82" t="s">
        <v>127</v>
      </c>
      <c r="F141" s="99">
        <v>43985</v>
      </c>
      <c r="G141" s="76">
        <v>77390.840000000011</v>
      </c>
      <c r="H141" s="78">
        <v>-4.0469910000000002</v>
      </c>
      <c r="I141" s="76">
        <v>-3.1320000000000006</v>
      </c>
      <c r="J141" s="77">
        <f t="shared" si="2"/>
        <v>5.3435183496456561E-2</v>
      </c>
      <c r="K141" s="77">
        <f>I141/'סכום נכסי הקרן'!$C$42</f>
        <v>-2.6534171845860479E-5</v>
      </c>
    </row>
    <row r="142" spans="2:11">
      <c r="B142" s="75" t="s">
        <v>1960</v>
      </c>
      <c r="C142" s="69" t="s">
        <v>1961</v>
      </c>
      <c r="D142" s="82" t="s">
        <v>581</v>
      </c>
      <c r="E142" s="82" t="s">
        <v>127</v>
      </c>
      <c r="F142" s="99">
        <v>44004</v>
      </c>
      <c r="G142" s="76">
        <v>4713.9065500000006</v>
      </c>
      <c r="H142" s="78">
        <v>-4.0675540000000003</v>
      </c>
      <c r="I142" s="76">
        <v>-0.19174067200000003</v>
      </c>
      <c r="J142" s="77">
        <f t="shared" si="2"/>
        <v>3.2712956551896205E-3</v>
      </c>
      <c r="K142" s="77">
        <f>I142/'סכום נכסי הקרן'!$C$42</f>
        <v>-1.624418882723106E-6</v>
      </c>
    </row>
    <row r="143" spans="2:11">
      <c r="B143" s="75" t="s">
        <v>1962</v>
      </c>
      <c r="C143" s="69" t="s">
        <v>1963</v>
      </c>
      <c r="D143" s="82" t="s">
        <v>581</v>
      </c>
      <c r="E143" s="82" t="s">
        <v>127</v>
      </c>
      <c r="F143" s="99">
        <v>44004</v>
      </c>
      <c r="G143" s="76">
        <v>2829.3242140000007</v>
      </c>
      <c r="H143" s="78">
        <v>-4.0315079999999996</v>
      </c>
      <c r="I143" s="76">
        <v>-0.11406444300000002</v>
      </c>
      <c r="J143" s="77">
        <f t="shared" si="2"/>
        <v>1.9460582509981195E-3</v>
      </c>
      <c r="K143" s="77">
        <f>I143/'סכום נכסי הקרן'!$C$42</f>
        <v>-9.663491481686963E-7</v>
      </c>
    </row>
    <row r="144" spans="2:11">
      <c r="B144" s="75" t="s">
        <v>1964</v>
      </c>
      <c r="C144" s="69" t="s">
        <v>1965</v>
      </c>
      <c r="D144" s="82" t="s">
        <v>581</v>
      </c>
      <c r="E144" s="82" t="s">
        <v>127</v>
      </c>
      <c r="F144" s="99">
        <v>43895</v>
      </c>
      <c r="G144" s="76">
        <v>3776.4874740000005</v>
      </c>
      <c r="H144" s="78">
        <v>-3.8616830000000002</v>
      </c>
      <c r="I144" s="76">
        <v>-0.14583599100000003</v>
      </c>
      <c r="J144" s="77">
        <f t="shared" si="2"/>
        <v>2.4881139653488466E-3</v>
      </c>
      <c r="K144" s="77">
        <f>I144/'סכום נכסי הקרן'!$C$42</f>
        <v>-1.2355163622303198E-6</v>
      </c>
    </row>
    <row r="145" spans="2:11">
      <c r="B145" s="75" t="s">
        <v>1966</v>
      </c>
      <c r="C145" s="69" t="s">
        <v>1766</v>
      </c>
      <c r="D145" s="82" t="s">
        <v>581</v>
      </c>
      <c r="E145" s="82" t="s">
        <v>127</v>
      </c>
      <c r="F145" s="99">
        <v>43895</v>
      </c>
      <c r="G145" s="76">
        <v>3783.3913510000007</v>
      </c>
      <c r="H145" s="78">
        <v>-3.6760619999999999</v>
      </c>
      <c r="I145" s="76">
        <v>-0.139079803</v>
      </c>
      <c r="J145" s="77">
        <f t="shared" si="2"/>
        <v>2.3728463582235087E-3</v>
      </c>
      <c r="K145" s="77">
        <f>I145/'סכום נכסי הקרן'!$C$42</f>
        <v>-1.1782782225703772E-6</v>
      </c>
    </row>
    <row r="146" spans="2:11">
      <c r="B146" s="75" t="s">
        <v>1967</v>
      </c>
      <c r="C146" s="69" t="s">
        <v>1968</v>
      </c>
      <c r="D146" s="82" t="s">
        <v>581</v>
      </c>
      <c r="E146" s="82" t="s">
        <v>127</v>
      </c>
      <c r="F146" s="99">
        <v>43895</v>
      </c>
      <c r="G146" s="76">
        <v>7121.9191870000013</v>
      </c>
      <c r="H146" s="78">
        <v>-3.6668790000000002</v>
      </c>
      <c r="I146" s="76">
        <v>-0.26115219100000009</v>
      </c>
      <c r="J146" s="77">
        <f t="shared" si="2"/>
        <v>4.4555284950787595E-3</v>
      </c>
      <c r="K146" s="77">
        <f>I146/'סכום נכסי הקרן'!$C$42</f>
        <v>-2.2124703428853703E-6</v>
      </c>
    </row>
    <row r="147" spans="2:11">
      <c r="B147" s="75" t="s">
        <v>1969</v>
      </c>
      <c r="C147" s="69" t="s">
        <v>1970</v>
      </c>
      <c r="D147" s="82" t="s">
        <v>581</v>
      </c>
      <c r="E147" s="82" t="s">
        <v>127</v>
      </c>
      <c r="F147" s="99">
        <v>43990</v>
      </c>
      <c r="G147" s="76">
        <v>3416.1218779999999</v>
      </c>
      <c r="H147" s="78">
        <v>-3.353898</v>
      </c>
      <c r="I147" s="76">
        <v>-0.11457325400000001</v>
      </c>
      <c r="J147" s="77">
        <f t="shared" si="2"/>
        <v>1.9547390968314578E-3</v>
      </c>
      <c r="K147" s="77">
        <f>I147/'סכום נכסי הקרן'!$C$42</f>
        <v>-9.7065977349151369E-7</v>
      </c>
    </row>
    <row r="148" spans="2:11">
      <c r="B148" s="75" t="s">
        <v>1971</v>
      </c>
      <c r="C148" s="69" t="s">
        <v>1972</v>
      </c>
      <c r="D148" s="82" t="s">
        <v>581</v>
      </c>
      <c r="E148" s="82" t="s">
        <v>127</v>
      </c>
      <c r="F148" s="99">
        <v>44005</v>
      </c>
      <c r="G148" s="76">
        <v>1427.1418690000003</v>
      </c>
      <c r="H148" s="78">
        <v>-3.115958</v>
      </c>
      <c r="I148" s="76">
        <v>-4.4469148000000007E-2</v>
      </c>
      <c r="J148" s="77">
        <f t="shared" si="2"/>
        <v>7.5869000105717888E-4</v>
      </c>
      <c r="K148" s="77">
        <f>I148/'סכום נכסי הקרן'!$C$42</f>
        <v>-3.7674074548882592E-7</v>
      </c>
    </row>
    <row r="149" spans="2:11">
      <c r="B149" s="75" t="s">
        <v>1973</v>
      </c>
      <c r="C149" s="69" t="s">
        <v>1974</v>
      </c>
      <c r="D149" s="82" t="s">
        <v>581</v>
      </c>
      <c r="E149" s="82" t="s">
        <v>127</v>
      </c>
      <c r="F149" s="99">
        <v>44021</v>
      </c>
      <c r="G149" s="76">
        <v>857.06180700000016</v>
      </c>
      <c r="H149" s="78">
        <v>-3.0225390000000001</v>
      </c>
      <c r="I149" s="76">
        <v>-2.5905025000000002E-2</v>
      </c>
      <c r="J149" s="77">
        <f t="shared" si="2"/>
        <v>4.4196671914281433E-4</v>
      </c>
      <c r="K149" s="77">
        <f>I149/'סכום נכסי הקרן'!$C$42</f>
        <v>-2.194662787424367E-7</v>
      </c>
    </row>
    <row r="150" spans="2:11">
      <c r="B150" s="75" t="s">
        <v>1975</v>
      </c>
      <c r="C150" s="69" t="s">
        <v>1976</v>
      </c>
      <c r="D150" s="82" t="s">
        <v>581</v>
      </c>
      <c r="E150" s="82" t="s">
        <v>127</v>
      </c>
      <c r="F150" s="99">
        <v>44028</v>
      </c>
      <c r="G150" s="76">
        <v>5760.3968210000012</v>
      </c>
      <c r="H150" s="78">
        <v>-2.232748</v>
      </c>
      <c r="I150" s="76">
        <v>-0.12861514200000002</v>
      </c>
      <c r="J150" s="77">
        <f t="shared" si="2"/>
        <v>2.1943083375455994E-3</v>
      </c>
      <c r="K150" s="77">
        <f>I150/'סכום נכסי הקרן'!$C$42</f>
        <v>-1.0896220561327418E-6</v>
      </c>
    </row>
    <row r="151" spans="2:11">
      <c r="B151" s="75" t="s">
        <v>1977</v>
      </c>
      <c r="C151" s="69" t="s">
        <v>1978</v>
      </c>
      <c r="D151" s="82" t="s">
        <v>581</v>
      </c>
      <c r="E151" s="82" t="s">
        <v>127</v>
      </c>
      <c r="F151" s="99">
        <v>44034</v>
      </c>
      <c r="G151" s="76">
        <v>436706.08000000007</v>
      </c>
      <c r="H151" s="78">
        <v>-0.77472700000000005</v>
      </c>
      <c r="I151" s="76">
        <v>-3.3832800000000005</v>
      </c>
      <c r="J151" s="77">
        <f t="shared" si="2"/>
        <v>5.7722282126402159E-2</v>
      </c>
      <c r="K151" s="77">
        <f>I151/'סכום נכסי הקרן'!$C$42</f>
        <v>-2.8663005403149052E-5</v>
      </c>
    </row>
    <row r="152" spans="2:11">
      <c r="B152" s="75" t="s">
        <v>1979</v>
      </c>
      <c r="C152" s="69" t="s">
        <v>1980</v>
      </c>
      <c r="D152" s="82" t="s">
        <v>581</v>
      </c>
      <c r="E152" s="82" t="s">
        <v>127</v>
      </c>
      <c r="F152" s="99">
        <v>44040</v>
      </c>
      <c r="G152" s="76">
        <v>1967.4707470000003</v>
      </c>
      <c r="H152" s="78">
        <v>0.269598</v>
      </c>
      <c r="I152" s="76">
        <v>5.3042670000000014E-3</v>
      </c>
      <c r="J152" s="77">
        <f t="shared" si="2"/>
        <v>-9.0496321985695778E-5</v>
      </c>
      <c r="K152" s="77">
        <f>I152/'סכום נכסי הקרן'!$C$42</f>
        <v>4.493752621147089E-8</v>
      </c>
    </row>
    <row r="153" spans="2:11">
      <c r="B153" s="75" t="s">
        <v>1981</v>
      </c>
      <c r="C153" s="69" t="s">
        <v>1982</v>
      </c>
      <c r="D153" s="82" t="s">
        <v>581</v>
      </c>
      <c r="E153" s="82" t="s">
        <v>127</v>
      </c>
      <c r="F153" s="99">
        <v>44095</v>
      </c>
      <c r="G153" s="76">
        <v>5453.285331000001</v>
      </c>
      <c r="H153" s="78">
        <v>1.084514</v>
      </c>
      <c r="I153" s="76">
        <v>5.9141657000000014E-2</v>
      </c>
      <c r="J153" s="77">
        <f t="shared" si="2"/>
        <v>-1.0090182931288298E-3</v>
      </c>
      <c r="K153" s="77">
        <f>I153/'סכום נכסי הקרן'!$C$42</f>
        <v>5.0104562263312172E-7</v>
      </c>
    </row>
    <row r="154" spans="2:11">
      <c r="B154" s="75" t="s">
        <v>1983</v>
      </c>
      <c r="C154" s="69" t="s">
        <v>1984</v>
      </c>
      <c r="D154" s="82" t="s">
        <v>581</v>
      </c>
      <c r="E154" s="82" t="s">
        <v>127</v>
      </c>
      <c r="F154" s="99">
        <v>44060</v>
      </c>
      <c r="G154" s="76">
        <v>2984.9630600000005</v>
      </c>
      <c r="H154" s="78">
        <v>1.391073</v>
      </c>
      <c r="I154" s="76">
        <v>4.1523025000000005E-2</v>
      </c>
      <c r="J154" s="77">
        <f t="shared" si="2"/>
        <v>-7.0842607286173472E-4</v>
      </c>
      <c r="K154" s="77">
        <f>I154/'סכום נכסי הקרן'!$C$42</f>
        <v>3.5178131574392103E-7</v>
      </c>
    </row>
    <row r="155" spans="2:11">
      <c r="B155" s="75" t="s">
        <v>1985</v>
      </c>
      <c r="C155" s="69" t="s">
        <v>1986</v>
      </c>
      <c r="D155" s="82" t="s">
        <v>581</v>
      </c>
      <c r="E155" s="82" t="s">
        <v>128</v>
      </c>
      <c r="F155" s="99">
        <v>43969</v>
      </c>
      <c r="G155" s="76">
        <v>2030.4434850000002</v>
      </c>
      <c r="H155" s="78">
        <v>-5.8002919999999998</v>
      </c>
      <c r="I155" s="76">
        <v>-0.11777164300000002</v>
      </c>
      <c r="J155" s="77">
        <f t="shared" si="2"/>
        <v>2.0093069458442447E-3</v>
      </c>
      <c r="K155" s="77">
        <f>I155/'סכום נכסי הקרן'!$C$42</f>
        <v>-9.9775639014410316E-7</v>
      </c>
    </row>
    <row r="156" spans="2:11">
      <c r="B156" s="75" t="s">
        <v>1987</v>
      </c>
      <c r="C156" s="69" t="s">
        <v>1988</v>
      </c>
      <c r="D156" s="82" t="s">
        <v>581</v>
      </c>
      <c r="E156" s="82" t="s">
        <v>128</v>
      </c>
      <c r="F156" s="99">
        <v>43928</v>
      </c>
      <c r="G156" s="76">
        <v>203494.89000000004</v>
      </c>
      <c r="H156" s="78">
        <v>-3.8267790000000002</v>
      </c>
      <c r="I156" s="76">
        <v>-7.787300000000001</v>
      </c>
      <c r="J156" s="77">
        <f t="shared" si="2"/>
        <v>0.13285945224838958</v>
      </c>
      <c r="K156" s="77">
        <f>I156/'סכום נכסי הקרן'!$C$42</f>
        <v>-6.5973677016369507E-5</v>
      </c>
    </row>
    <row r="157" spans="2:11">
      <c r="B157" s="75" t="s">
        <v>1989</v>
      </c>
      <c r="C157" s="69" t="s">
        <v>1990</v>
      </c>
      <c r="D157" s="82" t="s">
        <v>581</v>
      </c>
      <c r="E157" s="82" t="s">
        <v>128</v>
      </c>
      <c r="F157" s="99">
        <v>44098</v>
      </c>
      <c r="G157" s="76">
        <v>25415.67</v>
      </c>
      <c r="H157" s="78">
        <v>-0.72718899999999997</v>
      </c>
      <c r="I157" s="76">
        <v>-0.18482000000000004</v>
      </c>
      <c r="J157" s="77">
        <f t="shared" si="2"/>
        <v>3.1532217796344515E-3</v>
      </c>
      <c r="K157" s="77">
        <f>I157/'סכום נכסי הקרן'!$C$42</f>
        <v>-1.5657872415555343E-6</v>
      </c>
    </row>
    <row r="158" spans="2:11">
      <c r="B158" s="75" t="s">
        <v>1991</v>
      </c>
      <c r="C158" s="69" t="s">
        <v>1992</v>
      </c>
      <c r="D158" s="82" t="s">
        <v>581</v>
      </c>
      <c r="E158" s="82" t="s">
        <v>128</v>
      </c>
      <c r="F158" s="99">
        <v>44088</v>
      </c>
      <c r="G158" s="76">
        <v>2158.1819570000002</v>
      </c>
      <c r="H158" s="78">
        <v>0.41470200000000002</v>
      </c>
      <c r="I158" s="76">
        <v>8.9500320000000001E-3</v>
      </c>
      <c r="J158" s="77">
        <f t="shared" si="2"/>
        <v>-1.5269687171748342E-4</v>
      </c>
      <c r="K158" s="77">
        <f>I158/'סכום נכסי הקרן'!$C$42</f>
        <v>7.5824293459115676E-8</v>
      </c>
    </row>
    <row r="159" spans="2:11">
      <c r="B159" s="75" t="s">
        <v>1993</v>
      </c>
      <c r="C159" s="69" t="s">
        <v>1994</v>
      </c>
      <c r="D159" s="82" t="s">
        <v>581</v>
      </c>
      <c r="E159" s="82" t="s">
        <v>128</v>
      </c>
      <c r="F159" s="99">
        <v>44090</v>
      </c>
      <c r="G159" s="76">
        <v>3247.1009050000007</v>
      </c>
      <c r="H159" s="78">
        <v>0.76197400000000004</v>
      </c>
      <c r="I159" s="76">
        <v>2.4742077000000005E-2</v>
      </c>
      <c r="J159" s="77">
        <f t="shared" si="2"/>
        <v>-4.2212561448865183E-4</v>
      </c>
      <c r="K159" s="77">
        <f>I159/'סכום נכסי הקרן'!$C$42</f>
        <v>2.0961383235680462E-7</v>
      </c>
    </row>
    <row r="160" spans="2:11">
      <c r="B160" s="75" t="s">
        <v>1995</v>
      </c>
      <c r="C160" s="69" t="s">
        <v>1996</v>
      </c>
      <c r="D160" s="82" t="s">
        <v>581</v>
      </c>
      <c r="E160" s="82" t="s">
        <v>128</v>
      </c>
      <c r="F160" s="99">
        <v>44091</v>
      </c>
      <c r="G160" s="76">
        <v>2173.3470250000005</v>
      </c>
      <c r="H160" s="78">
        <v>1.068811</v>
      </c>
      <c r="I160" s="76">
        <v>2.3228973000000007E-2</v>
      </c>
      <c r="J160" s="77">
        <f t="shared" si="2"/>
        <v>-3.9631048361725261E-4</v>
      </c>
      <c r="K160" s="77">
        <f>I160/'סכום נכסי הקרן'!$C$42</f>
        <v>1.9679487911393784E-7</v>
      </c>
    </row>
    <row r="161" spans="2:11">
      <c r="B161" s="75" t="s">
        <v>1997</v>
      </c>
      <c r="C161" s="69" t="s">
        <v>1998</v>
      </c>
      <c r="D161" s="82" t="s">
        <v>581</v>
      </c>
      <c r="E161" s="82" t="s">
        <v>128</v>
      </c>
      <c r="F161" s="99">
        <v>44090</v>
      </c>
      <c r="G161" s="76">
        <v>1086.9248670000002</v>
      </c>
      <c r="H161" s="78">
        <v>1.187962</v>
      </c>
      <c r="I161" s="76">
        <v>1.2912253E-2</v>
      </c>
      <c r="J161" s="77">
        <f t="shared" si="2"/>
        <v>-2.202964905516193E-4</v>
      </c>
      <c r="K161" s="77">
        <f>I161/'סכום נכסי הקרן'!$C$42</f>
        <v>1.0939206258596023E-7</v>
      </c>
    </row>
    <row r="162" spans="2:11">
      <c r="B162" s="75" t="s">
        <v>1999</v>
      </c>
      <c r="C162" s="69" t="s">
        <v>2000</v>
      </c>
      <c r="D162" s="82" t="s">
        <v>581</v>
      </c>
      <c r="E162" s="82" t="s">
        <v>128</v>
      </c>
      <c r="F162" s="99">
        <v>44090</v>
      </c>
      <c r="G162" s="76">
        <v>2174.1848750000004</v>
      </c>
      <c r="H162" s="78">
        <v>1.203193</v>
      </c>
      <c r="I162" s="76">
        <v>2.6159632000000002E-2</v>
      </c>
      <c r="J162" s="77">
        <f t="shared" si="2"/>
        <v>-4.4631057985944345E-4</v>
      </c>
      <c r="K162" s="77">
        <f>I162/'סכום נכסי הקרן'!$C$42</f>
        <v>2.2162329850334316E-7</v>
      </c>
    </row>
    <row r="163" spans="2:11">
      <c r="B163" s="75" t="s">
        <v>2001</v>
      </c>
      <c r="C163" s="69" t="s">
        <v>2002</v>
      </c>
      <c r="D163" s="82" t="s">
        <v>581</v>
      </c>
      <c r="E163" s="82" t="s">
        <v>125</v>
      </c>
      <c r="F163" s="99">
        <v>44091</v>
      </c>
      <c r="G163" s="76">
        <v>3209.534917</v>
      </c>
      <c r="H163" s="78">
        <v>1.182099</v>
      </c>
      <c r="I163" s="76">
        <v>3.793989100000001E-2</v>
      </c>
      <c r="J163" s="77">
        <f t="shared" si="2"/>
        <v>-6.4729407325049841E-4</v>
      </c>
      <c r="K163" s="77">
        <f>I163/'סכום נכסי הקרן'!$C$42</f>
        <v>3.2142515568557326E-7</v>
      </c>
    </row>
    <row r="164" spans="2:11">
      <c r="B164" s="75" t="s">
        <v>2003</v>
      </c>
      <c r="C164" s="69" t="s">
        <v>2004</v>
      </c>
      <c r="D164" s="82" t="s">
        <v>581</v>
      </c>
      <c r="E164" s="82" t="s">
        <v>125</v>
      </c>
      <c r="F164" s="99">
        <v>44091</v>
      </c>
      <c r="G164" s="76">
        <v>5626.9556790000006</v>
      </c>
      <c r="H164" s="78">
        <v>1.161019</v>
      </c>
      <c r="I164" s="76">
        <v>6.5330037000000007E-2</v>
      </c>
      <c r="J164" s="77">
        <f t="shared" si="2"/>
        <v>-1.1145985041268508E-3</v>
      </c>
      <c r="K164" s="77">
        <f>I164/'סכום נכסי הקרן'!$C$42</f>
        <v>5.5347331687561401E-7</v>
      </c>
    </row>
    <row r="165" spans="2:11">
      <c r="B165" s="75" t="s">
        <v>2005</v>
      </c>
      <c r="C165" s="69" t="s">
        <v>2006</v>
      </c>
      <c r="D165" s="82" t="s">
        <v>581</v>
      </c>
      <c r="E165" s="82" t="s">
        <v>125</v>
      </c>
      <c r="F165" s="99">
        <v>44103</v>
      </c>
      <c r="G165" s="76">
        <v>3737.0965260000003</v>
      </c>
      <c r="H165" s="78">
        <v>0.20193900000000001</v>
      </c>
      <c r="I165" s="76">
        <v>7.5466400000000012E-3</v>
      </c>
      <c r="J165" s="77">
        <f t="shared" si="2"/>
        <v>-1.2875354188432279E-4</v>
      </c>
      <c r="K165" s="77">
        <f>I165/'סכום נכסי הקרן'!$C$42</f>
        <v>6.3934815650972071E-8</v>
      </c>
    </row>
    <row r="166" spans="2:11">
      <c r="B166" s="75" t="s">
        <v>2007</v>
      </c>
      <c r="C166" s="69" t="s">
        <v>2008</v>
      </c>
      <c r="D166" s="82" t="s">
        <v>581</v>
      </c>
      <c r="E166" s="82" t="s">
        <v>125</v>
      </c>
      <c r="F166" s="99">
        <v>44089</v>
      </c>
      <c r="G166" s="76">
        <v>3173.6707960000003</v>
      </c>
      <c r="H166" s="78">
        <v>8.8013999999999995E-2</v>
      </c>
      <c r="I166" s="76">
        <v>2.7932769999999998E-3</v>
      </c>
      <c r="J166" s="77">
        <f t="shared" si="2"/>
        <v>-4.7656216172232335E-5</v>
      </c>
      <c r="K166" s="77">
        <f>I166/'סכום נכסי הקרן'!$C$42</f>
        <v>2.3664524882212516E-8</v>
      </c>
    </row>
    <row r="167" spans="2:11">
      <c r="B167" s="75" t="s">
        <v>2009</v>
      </c>
      <c r="C167" s="69" t="s">
        <v>2010</v>
      </c>
      <c r="D167" s="82" t="s">
        <v>581</v>
      </c>
      <c r="E167" s="82" t="s">
        <v>125</v>
      </c>
      <c r="F167" s="99">
        <v>44084</v>
      </c>
      <c r="G167" s="76">
        <v>3589.1985770000006</v>
      </c>
      <c r="H167" s="78">
        <v>-0.20934900000000001</v>
      </c>
      <c r="I167" s="76">
        <v>-7.5139690000000023E-3</v>
      </c>
      <c r="J167" s="77">
        <f t="shared" si="2"/>
        <v>1.2819614058163674E-4</v>
      </c>
      <c r="K167" s="77">
        <f>I167/'סכום נכסי הקרן'!$C$42</f>
        <v>-6.365802831751866E-8</v>
      </c>
    </row>
    <row r="168" spans="2:11">
      <c r="B168" s="75" t="s">
        <v>2011</v>
      </c>
      <c r="C168" s="69" t="s">
        <v>2012</v>
      </c>
      <c r="D168" s="82" t="s">
        <v>581</v>
      </c>
      <c r="E168" s="82" t="s">
        <v>125</v>
      </c>
      <c r="F168" s="99">
        <v>44028</v>
      </c>
      <c r="G168" s="76">
        <v>729.34867200000008</v>
      </c>
      <c r="H168" s="78">
        <v>-1.1024350000000001</v>
      </c>
      <c r="I168" s="76">
        <v>-8.0405929999999987E-3</v>
      </c>
      <c r="J168" s="77">
        <f t="shared" si="2"/>
        <v>1.3718089475585059E-4</v>
      </c>
      <c r="K168" s="77">
        <f>I168/'סכום נכסי הקרן'!$C$42</f>
        <v>-6.8119564624719909E-8</v>
      </c>
    </row>
    <row r="169" spans="2:11">
      <c r="B169" s="75" t="s">
        <v>2013</v>
      </c>
      <c r="C169" s="69" t="s">
        <v>2014</v>
      </c>
      <c r="D169" s="82" t="s">
        <v>581</v>
      </c>
      <c r="E169" s="82" t="s">
        <v>125</v>
      </c>
      <c r="F169" s="99">
        <v>44021</v>
      </c>
      <c r="G169" s="76">
        <v>17133.599999999999</v>
      </c>
      <c r="H169" s="78">
        <v>-1.2996099999999999</v>
      </c>
      <c r="I169" s="76">
        <v>-0.22267000000000003</v>
      </c>
      <c r="J169" s="77">
        <f t="shared" si="2"/>
        <v>3.7989822187598924E-3</v>
      </c>
      <c r="K169" s="77">
        <f>I169/'סכום נכסי הקרן'!$C$42</f>
        <v>-1.886450844482041E-6</v>
      </c>
    </row>
    <row r="170" spans="2:11">
      <c r="B170" s="75" t="s">
        <v>2015</v>
      </c>
      <c r="C170" s="69" t="s">
        <v>2016</v>
      </c>
      <c r="D170" s="82" t="s">
        <v>581</v>
      </c>
      <c r="E170" s="82" t="s">
        <v>125</v>
      </c>
      <c r="F170" s="99">
        <v>44032</v>
      </c>
      <c r="G170" s="76">
        <v>625.94368100000008</v>
      </c>
      <c r="H170" s="78">
        <v>-1.291623</v>
      </c>
      <c r="I170" s="76">
        <v>-8.084835000000002E-3</v>
      </c>
      <c r="J170" s="77">
        <f t="shared" si="2"/>
        <v>1.3793570937534305E-4</v>
      </c>
      <c r="K170" s="77">
        <f>I170/'סכום נכסי הקרן'!$C$42</f>
        <v>-6.8494380981937231E-8</v>
      </c>
    </row>
    <row r="171" spans="2:11">
      <c r="B171" s="75" t="s">
        <v>2017</v>
      </c>
      <c r="C171" s="69" t="s">
        <v>2018</v>
      </c>
      <c r="D171" s="82" t="s">
        <v>581</v>
      </c>
      <c r="E171" s="82" t="s">
        <v>125</v>
      </c>
      <c r="F171" s="99">
        <v>44019</v>
      </c>
      <c r="G171" s="76">
        <v>1637.5510380000005</v>
      </c>
      <c r="H171" s="78">
        <v>-1.6804269999999999</v>
      </c>
      <c r="I171" s="76">
        <v>-2.7517843000000004E-2</v>
      </c>
      <c r="J171" s="77">
        <f t="shared" si="2"/>
        <v>4.6948307475468799E-4</v>
      </c>
      <c r="K171" s="77">
        <f>I171/'סכום נכסי הקרן'!$C$42</f>
        <v>-2.3313000478589041E-7</v>
      </c>
    </row>
    <row r="172" spans="2:11">
      <c r="B172" s="72"/>
      <c r="C172" s="69"/>
      <c r="D172" s="69"/>
      <c r="E172" s="69"/>
      <c r="F172" s="69"/>
      <c r="G172" s="76"/>
      <c r="H172" s="78"/>
      <c r="I172" s="69"/>
      <c r="J172" s="77"/>
      <c r="K172" s="69"/>
    </row>
    <row r="173" spans="2:11">
      <c r="B173" s="70" t="s">
        <v>194</v>
      </c>
      <c r="C173" s="71"/>
      <c r="D173" s="71"/>
      <c r="E173" s="71"/>
      <c r="F173" s="71"/>
      <c r="G173" s="79"/>
      <c r="H173" s="81"/>
      <c r="I173" s="79">
        <v>-1.0263819389999997</v>
      </c>
      <c r="J173" s="80">
        <f t="shared" si="2"/>
        <v>1.751114535374006E-2</v>
      </c>
      <c r="K173" s="80">
        <f>I173/'סכום נכסי הקרן'!$C$42</f>
        <v>-8.695464479218861E-6</v>
      </c>
    </row>
    <row r="174" spans="2:11">
      <c r="B174" s="86" t="s">
        <v>185</v>
      </c>
      <c r="C174" s="71"/>
      <c r="D174" s="71"/>
      <c r="E174" s="71"/>
      <c r="F174" s="71"/>
      <c r="G174" s="79"/>
      <c r="H174" s="81"/>
      <c r="I174" s="79">
        <v>-1.0263819389999997</v>
      </c>
      <c r="J174" s="80">
        <f t="shared" si="2"/>
        <v>1.751114535374006E-2</v>
      </c>
      <c r="K174" s="80">
        <f>I174/'סכום נכסי הקרן'!$C$42</f>
        <v>-8.695464479218861E-6</v>
      </c>
    </row>
    <row r="175" spans="2:11">
      <c r="B175" s="75" t="s">
        <v>2019</v>
      </c>
      <c r="C175" s="69" t="s">
        <v>2020</v>
      </c>
      <c r="D175" s="82" t="s">
        <v>581</v>
      </c>
      <c r="E175" s="82" t="s">
        <v>125</v>
      </c>
      <c r="F175" s="99">
        <v>43971</v>
      </c>
      <c r="G175" s="76">
        <v>29324.751916000005</v>
      </c>
      <c r="H175" s="78">
        <v>-0.22836899999999999</v>
      </c>
      <c r="I175" s="76">
        <v>-6.6968705000000017E-2</v>
      </c>
      <c r="J175" s="77">
        <f t="shared" si="2"/>
        <v>1.1425558876740321E-3</v>
      </c>
      <c r="K175" s="77">
        <f>I175/'סכום נכסי הקרן'!$C$42</f>
        <v>-5.6735604302833205E-7</v>
      </c>
    </row>
    <row r="176" spans="2:11">
      <c r="B176" s="75" t="s">
        <v>2019</v>
      </c>
      <c r="C176" s="69" t="s">
        <v>2021</v>
      </c>
      <c r="D176" s="82" t="s">
        <v>581</v>
      </c>
      <c r="E176" s="82" t="s">
        <v>125</v>
      </c>
      <c r="F176" s="99">
        <v>44014</v>
      </c>
      <c r="G176" s="76">
        <v>5132.5528450000011</v>
      </c>
      <c r="H176" s="78">
        <v>12.557271999999999</v>
      </c>
      <c r="I176" s="76">
        <v>0.64450864100000016</v>
      </c>
      <c r="J176" s="77">
        <f t="shared" si="2"/>
        <v>-1.0995988983680349E-2</v>
      </c>
      <c r="K176" s="77">
        <f>I176/'סכום נכסי הקרן'!$C$42</f>
        <v>5.4602500116334605E-6</v>
      </c>
    </row>
    <row r="177" spans="2:11">
      <c r="B177" s="75" t="s">
        <v>2019</v>
      </c>
      <c r="C177" s="69" t="s">
        <v>2022</v>
      </c>
      <c r="D177" s="82" t="s">
        <v>581</v>
      </c>
      <c r="E177" s="82" t="s">
        <v>125</v>
      </c>
      <c r="F177" s="99">
        <v>43969</v>
      </c>
      <c r="G177" s="76">
        <v>16808.031443000003</v>
      </c>
      <c r="H177" s="78">
        <v>-0.43234099999999998</v>
      </c>
      <c r="I177" s="76">
        <v>-7.2667995000000013E-2</v>
      </c>
      <c r="J177" s="77">
        <f t="shared" si="2"/>
        <v>1.2397917136476974E-3</v>
      </c>
      <c r="K177" s="77">
        <f>I177/'סכום נכסי הקרן'!$C$42</f>
        <v>-6.156401874278831E-7</v>
      </c>
    </row>
    <row r="178" spans="2:11">
      <c r="B178" s="75" t="s">
        <v>2019</v>
      </c>
      <c r="C178" s="69" t="s">
        <v>2023</v>
      </c>
      <c r="D178" s="82" t="s">
        <v>581</v>
      </c>
      <c r="E178" s="82" t="s">
        <v>127</v>
      </c>
      <c r="F178" s="99">
        <v>43962</v>
      </c>
      <c r="G178" s="76">
        <v>14865.223531000001</v>
      </c>
      <c r="H178" s="78">
        <v>-0.73458000000000001</v>
      </c>
      <c r="I178" s="76">
        <v>-0.10919697900000001</v>
      </c>
      <c r="J178" s="77">
        <f t="shared" si="2"/>
        <v>1.8630142433345191E-3</v>
      </c>
      <c r="K178" s="77">
        <f>I178/'סכום נכסי הקרן'!$C$42</f>
        <v>-9.2511219854240669E-7</v>
      </c>
    </row>
    <row r="179" spans="2:11">
      <c r="B179" s="75" t="s">
        <v>2019</v>
      </c>
      <c r="C179" s="69" t="s">
        <v>2024</v>
      </c>
      <c r="D179" s="82" t="s">
        <v>581</v>
      </c>
      <c r="E179" s="82" t="s">
        <v>125</v>
      </c>
      <c r="F179" s="99">
        <v>43983</v>
      </c>
      <c r="G179" s="76">
        <v>42051.624936000007</v>
      </c>
      <c r="H179" s="78">
        <v>-5.2683739999999997</v>
      </c>
      <c r="I179" s="76">
        <v>-2.2154367230000003</v>
      </c>
      <c r="J179" s="77">
        <f t="shared" si="2"/>
        <v>3.7797658945815264E-2</v>
      </c>
      <c r="K179" s="77">
        <f>I179/'סכום נכסי הקרן'!$C$42</f>
        <v>-1.8769086437328221E-5</v>
      </c>
    </row>
    <row r="180" spans="2:11">
      <c r="B180" s="75" t="s">
        <v>2019</v>
      </c>
      <c r="C180" s="69" t="s">
        <v>2025</v>
      </c>
      <c r="D180" s="82" t="s">
        <v>581</v>
      </c>
      <c r="E180" s="82" t="s">
        <v>127</v>
      </c>
      <c r="F180" s="99">
        <v>43956</v>
      </c>
      <c r="G180" s="76">
        <v>14836.100540000003</v>
      </c>
      <c r="H180" s="78">
        <v>-0.84021000000000001</v>
      </c>
      <c r="I180" s="76">
        <v>-0.12465446300000003</v>
      </c>
      <c r="J180" s="77">
        <f t="shared" si="2"/>
        <v>2.1267350268382042E-3</v>
      </c>
      <c r="K180" s="77">
        <f>I180/'סכום נכסי הקרן'!$C$42</f>
        <v>-1.0560673507648329E-6</v>
      </c>
    </row>
    <row r="181" spans="2:11">
      <c r="B181" s="75" t="s">
        <v>2019</v>
      </c>
      <c r="C181" s="69" t="s">
        <v>2026</v>
      </c>
      <c r="D181" s="82" t="s">
        <v>581</v>
      </c>
      <c r="E181" s="82" t="s">
        <v>127</v>
      </c>
      <c r="F181" s="99">
        <v>43955</v>
      </c>
      <c r="G181" s="76">
        <v>9802.4204200000022</v>
      </c>
      <c r="H181" s="78">
        <v>-0.326463</v>
      </c>
      <c r="I181" s="76">
        <v>-3.2001257000000005E-2</v>
      </c>
      <c r="J181" s="77">
        <f t="shared" si="2"/>
        <v>5.4597478924401819E-4</v>
      </c>
      <c r="K181" s="77">
        <f>I181/'סכום נכסי הקרן'!$C$42</f>
        <v>-2.7111329901709625E-7</v>
      </c>
    </row>
    <row r="182" spans="2:11">
      <c r="B182" s="75" t="s">
        <v>2019</v>
      </c>
      <c r="C182" s="69" t="s">
        <v>2027</v>
      </c>
      <c r="D182" s="82" t="s">
        <v>581</v>
      </c>
      <c r="E182" s="82" t="s">
        <v>125</v>
      </c>
      <c r="F182" s="99">
        <v>44027</v>
      </c>
      <c r="G182" s="76">
        <v>14119.339259000002</v>
      </c>
      <c r="H182" s="78">
        <v>4.5111850000000002</v>
      </c>
      <c r="I182" s="76">
        <v>0.63694956700000016</v>
      </c>
      <c r="J182" s="77">
        <f t="shared" si="2"/>
        <v>-1.0867023304799986E-2</v>
      </c>
      <c r="K182" s="77">
        <f>I182/'סכום נכסי הקרן'!$C$42</f>
        <v>5.396209855659139E-6</v>
      </c>
    </row>
    <row r="183" spans="2:11">
      <c r="B183" s="75" t="s">
        <v>2019</v>
      </c>
      <c r="C183" s="69" t="s">
        <v>2028</v>
      </c>
      <c r="D183" s="82" t="s">
        <v>581</v>
      </c>
      <c r="E183" s="82" t="s">
        <v>125</v>
      </c>
      <c r="F183" s="99">
        <v>44025</v>
      </c>
      <c r="G183" s="76">
        <v>5804.0616610000006</v>
      </c>
      <c r="H183" s="78">
        <v>4.7183130000000002</v>
      </c>
      <c r="I183" s="76">
        <v>0.27385379100000007</v>
      </c>
      <c r="J183" s="77">
        <f t="shared" si="2"/>
        <v>-4.67223102595315E-3</v>
      </c>
      <c r="K183" s="77">
        <f>I183/'סכום נכסי הקרן'!$C$42</f>
        <v>2.3200777621437932E-6</v>
      </c>
    </row>
    <row r="184" spans="2:11">
      <c r="B184" s="75" t="s">
        <v>2019</v>
      </c>
      <c r="C184" s="69" t="s">
        <v>2029</v>
      </c>
      <c r="D184" s="82" t="s">
        <v>581</v>
      </c>
      <c r="E184" s="82" t="s">
        <v>125</v>
      </c>
      <c r="F184" s="99">
        <v>44056</v>
      </c>
      <c r="G184" s="76">
        <v>4189.2454500000013</v>
      </c>
      <c r="H184" s="78">
        <v>0.67537000000000003</v>
      </c>
      <c r="I184" s="76">
        <v>2.8292907000000003E-2</v>
      </c>
      <c r="J184" s="77">
        <f t="shared" si="2"/>
        <v>-4.8270647419961058E-4</v>
      </c>
      <c r="K184" s="77">
        <f>I184/'סכום נכסי הקרן'!$C$42</f>
        <v>2.3969631429021353E-7</v>
      </c>
    </row>
    <row r="185" spans="2:11">
      <c r="B185" s="75" t="s">
        <v>2019</v>
      </c>
      <c r="C185" s="69" t="s">
        <v>2030</v>
      </c>
      <c r="D185" s="82" t="s">
        <v>581</v>
      </c>
      <c r="E185" s="82" t="s">
        <v>125</v>
      </c>
      <c r="F185" s="99">
        <v>44090</v>
      </c>
      <c r="G185" s="76">
        <v>8324.0891490000013</v>
      </c>
      <c r="H185" s="78">
        <v>0.13141700000000001</v>
      </c>
      <c r="I185" s="76">
        <v>1.0939277000000002E-2</v>
      </c>
      <c r="J185" s="77">
        <f t="shared" si="2"/>
        <v>-1.8663546418057691E-4</v>
      </c>
      <c r="K185" s="77">
        <f>I185/'סכום נכסי הקרן'!$C$42</f>
        <v>9.2677093163304309E-8</v>
      </c>
    </row>
    <row r="186" spans="2:1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2:1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2:1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2:11">
      <c r="B189" s="110" t="s">
        <v>212</v>
      </c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2:11">
      <c r="B190" s="110" t="s">
        <v>105</v>
      </c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2:11">
      <c r="B191" s="110" t="s">
        <v>195</v>
      </c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2:11">
      <c r="B192" s="110" t="s">
        <v>203</v>
      </c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2:1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2:1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2:1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2:1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2:1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2:1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2:1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2:1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2:1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2:1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2:1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2:1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2:1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2:1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2:1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2:1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2:1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2:1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2:1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2:1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2:1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2:1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2:1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2:1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2:1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2:1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2:1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2:1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2:1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2:1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2:1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2:1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2:1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2:1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2:1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2:1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2:1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2:1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2:1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2:1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2:1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2:1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2:1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2:1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2:1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2:1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2:1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2:1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2:1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2:1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2:1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2:1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2:1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2:1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2:1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2:1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2:1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2:1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2:1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2:1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2:1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2:1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2:1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2:1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2:1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2:1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2:1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2:1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2:1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2:1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2:1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2:1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2:1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2:1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2:1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2:1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2:1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2:1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2:1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2:1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2:1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2:1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2:1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2:1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2:1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2:1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2:1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2:1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2:1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2:1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2:1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2:1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2:1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2:1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2:1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2:1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2:1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2:1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2:1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2:1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2:1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2:1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2:1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2:1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2:1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2:1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2:1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2:1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2:1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2:1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2:1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2:1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2:1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2:1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2:1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2:1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2:1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2:1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2:1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2:1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2:1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2:1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2:1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2:1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2:1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2:1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2:1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2:1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2:1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2:1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2:1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2:1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2:1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2:1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2:1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2:1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2:1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2:1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2:1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2:1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2:1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2:1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2:1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2:1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2:1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2:1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2:1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2:1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2:1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2:1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2:1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2:1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2:1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2:1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2:1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2:1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2:1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2:1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2:1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2:1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2:1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2:1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2:1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2:1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2:1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2:1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2:1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2:1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2:1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2:1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2:1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2:1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2:1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2:1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2:1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2:1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2:1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2:1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2:1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2:1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2:1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2:1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2:1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2:1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2:1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2:1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2:1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2:1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2:1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2:1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2:1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2:1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2:1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2:1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2:1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2:1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2:1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2:1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2:1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2:1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2:1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2:1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2:1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2:1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2:1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2:1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2:1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2:1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2:1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2:1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2:1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2:1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2:1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2:1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2:1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2:1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2:1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2:1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2:1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2:1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2:1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2:1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2:1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2:1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2:1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2:1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2:1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2:1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2:1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2:1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2:1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2:1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2:1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2:1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2:1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2:1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2:1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2:1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2:1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2:1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2:1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2:1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2:1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2:1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2:1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2:1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2:1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2:1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2:1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2:1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2:1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2:1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2:1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2:1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2:1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2:1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2:1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2:1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2:1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2:1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2:1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2:1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2:1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2:1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2:1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2:1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2:1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2:11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2:11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2:11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2:11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2:11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2:11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2:11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2:11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2:11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2:11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2:11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2:11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2:11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2:11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2:11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2:11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2:11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2:11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2:11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2:11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2:11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2:11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2:11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2:11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2:11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2:11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2:11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2:11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2:11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2:11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2:11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</row>
    <row r="491" spans="2:11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</row>
    <row r="492" spans="2:11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</row>
    <row r="493" spans="2:11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</row>
    <row r="494" spans="2:11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</row>
    <row r="495" spans="2:11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</row>
    <row r="496" spans="2:11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</row>
    <row r="497" spans="2:11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</row>
    <row r="498" spans="2:11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</row>
    <row r="499" spans="2:11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</row>
    <row r="500" spans="2:11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2:11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</row>
    <row r="502" spans="2:11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</row>
    <row r="503" spans="2:11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</row>
    <row r="504" spans="2:11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</row>
    <row r="505" spans="2:11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</row>
    <row r="506" spans="2:11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</row>
    <row r="507" spans="2:11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</row>
    <row r="508" spans="2:11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</row>
    <row r="509" spans="2:11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</row>
    <row r="510" spans="2:11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</row>
    <row r="511" spans="2:11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</row>
    <row r="512" spans="2:11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</row>
    <row r="513" spans="2:11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</row>
    <row r="514" spans="2:11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</row>
    <row r="515" spans="2:11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</row>
    <row r="516" spans="2:11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</row>
    <row r="517" spans="2:11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</row>
    <row r="518" spans="2:11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</row>
    <row r="519" spans="2:11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</row>
    <row r="520" spans="2:11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</row>
    <row r="521" spans="2:11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</row>
    <row r="522" spans="2:11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</row>
    <row r="523" spans="2:11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</row>
    <row r="524" spans="2:11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</row>
    <row r="525" spans="2:11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</row>
    <row r="526" spans="2:11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</row>
    <row r="527" spans="2:11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</row>
    <row r="528" spans="2:11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</row>
    <row r="529" spans="2:11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</row>
    <row r="530" spans="2:11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</row>
    <row r="531" spans="2:11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</row>
    <row r="532" spans="2:11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</row>
    <row r="533" spans="2:11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</row>
    <row r="534" spans="2:11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</row>
    <row r="535" spans="2:11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</row>
    <row r="536" spans="2:11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</row>
    <row r="537" spans="2:11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</row>
    <row r="538" spans="2:11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</row>
    <row r="539" spans="2:11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</row>
    <row r="540" spans="2:11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</row>
    <row r="541" spans="2:11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</row>
    <row r="542" spans="2:11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</row>
    <row r="543" spans="2:11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</row>
    <row r="544" spans="2:11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</row>
    <row r="545" spans="2:11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</row>
    <row r="546" spans="2:11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</row>
    <row r="547" spans="2:11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</row>
    <row r="548" spans="2:11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</row>
    <row r="549" spans="2:11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</row>
    <row r="550" spans="2:11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</row>
    <row r="551" spans="2:11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</row>
    <row r="552" spans="2:11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</row>
    <row r="553" spans="2:11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</row>
    <row r="554" spans="2:11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</row>
    <row r="555" spans="2:11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</row>
    <row r="556" spans="2:11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</row>
    <row r="557" spans="2:11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</row>
    <row r="558" spans="2:11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</row>
    <row r="559" spans="2:11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</row>
    <row r="560" spans="2:11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</row>
    <row r="561" spans="2:11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</row>
    <row r="562" spans="2:11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</row>
    <row r="563" spans="2:11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</row>
    <row r="564" spans="2:11">
      <c r="B564" s="108"/>
      <c r="C564" s="108"/>
      <c r="D564" s="108"/>
      <c r="E564" s="109"/>
      <c r="F564" s="109"/>
      <c r="G564" s="109"/>
      <c r="H564" s="109"/>
      <c r="I564" s="109"/>
      <c r="J564" s="109"/>
      <c r="K564" s="109"/>
    </row>
    <row r="565" spans="2:11">
      <c r="B565" s="108"/>
      <c r="C565" s="108"/>
      <c r="D565" s="108"/>
      <c r="E565" s="109"/>
      <c r="F565" s="109"/>
      <c r="G565" s="109"/>
      <c r="H565" s="109"/>
      <c r="I565" s="109"/>
      <c r="J565" s="109"/>
      <c r="K565" s="109"/>
    </row>
    <row r="566" spans="2:11">
      <c r="B566" s="108"/>
      <c r="C566" s="108"/>
      <c r="D566" s="108"/>
      <c r="E566" s="109"/>
      <c r="F566" s="109"/>
      <c r="G566" s="109"/>
      <c r="H566" s="109"/>
      <c r="I566" s="109"/>
      <c r="J566" s="109"/>
      <c r="K566" s="109"/>
    </row>
    <row r="567" spans="2:11">
      <c r="B567" s="108"/>
      <c r="C567" s="108"/>
      <c r="D567" s="108"/>
      <c r="E567" s="109"/>
      <c r="F567" s="109"/>
      <c r="G567" s="109"/>
      <c r="H567" s="109"/>
      <c r="I567" s="109"/>
      <c r="J567" s="109"/>
      <c r="K567" s="109"/>
    </row>
    <row r="568" spans="2:11">
      <c r="B568" s="108"/>
      <c r="C568" s="108"/>
      <c r="D568" s="108"/>
      <c r="E568" s="109"/>
      <c r="F568" s="109"/>
      <c r="G568" s="109"/>
      <c r="H568" s="109"/>
      <c r="I568" s="109"/>
      <c r="J568" s="109"/>
      <c r="K568" s="109"/>
    </row>
    <row r="569" spans="2:11">
      <c r="B569" s="108"/>
      <c r="C569" s="108"/>
      <c r="D569" s="108"/>
      <c r="E569" s="109"/>
      <c r="F569" s="109"/>
      <c r="G569" s="109"/>
      <c r="H569" s="109"/>
      <c r="I569" s="109"/>
      <c r="J569" s="109"/>
      <c r="K569" s="109"/>
    </row>
    <row r="570" spans="2:11">
      <c r="B570" s="108"/>
      <c r="C570" s="108"/>
      <c r="D570" s="108"/>
      <c r="E570" s="109"/>
      <c r="F570" s="109"/>
      <c r="G570" s="109"/>
      <c r="H570" s="109"/>
      <c r="I570" s="109"/>
      <c r="J570" s="109"/>
      <c r="K570" s="109"/>
    </row>
    <row r="571" spans="2:11">
      <c r="B571" s="108"/>
      <c r="C571" s="108"/>
      <c r="D571" s="108"/>
      <c r="E571" s="109"/>
      <c r="F571" s="109"/>
      <c r="G571" s="109"/>
      <c r="H571" s="109"/>
      <c r="I571" s="109"/>
      <c r="J571" s="109"/>
      <c r="K571" s="109"/>
    </row>
    <row r="572" spans="2:11">
      <c r="B572" s="108"/>
      <c r="C572" s="108"/>
      <c r="D572" s="108"/>
      <c r="E572" s="109"/>
      <c r="F572" s="109"/>
      <c r="G572" s="109"/>
      <c r="H572" s="109"/>
      <c r="I572" s="109"/>
      <c r="J572" s="109"/>
      <c r="K572" s="109"/>
    </row>
    <row r="573" spans="2:11">
      <c r="B573" s="108"/>
      <c r="C573" s="108"/>
      <c r="D573" s="108"/>
      <c r="E573" s="109"/>
      <c r="F573" s="109"/>
      <c r="G573" s="109"/>
      <c r="H573" s="109"/>
      <c r="I573" s="109"/>
      <c r="J573" s="109"/>
      <c r="K573" s="109"/>
    </row>
    <row r="574" spans="2:11">
      <c r="B574" s="108"/>
      <c r="C574" s="108"/>
      <c r="D574" s="108"/>
      <c r="E574" s="109"/>
      <c r="F574" s="109"/>
      <c r="G574" s="109"/>
      <c r="H574" s="109"/>
      <c r="I574" s="109"/>
      <c r="J574" s="109"/>
      <c r="K574" s="109"/>
    </row>
    <row r="575" spans="2:11">
      <c r="B575" s="108"/>
      <c r="C575" s="108"/>
      <c r="D575" s="108"/>
      <c r="E575" s="109"/>
      <c r="F575" s="109"/>
      <c r="G575" s="109"/>
      <c r="H575" s="109"/>
      <c r="I575" s="109"/>
      <c r="J575" s="109"/>
      <c r="K575" s="109"/>
    </row>
    <row r="576" spans="2:11">
      <c r="B576" s="108"/>
      <c r="C576" s="108"/>
      <c r="D576" s="108"/>
      <c r="E576" s="109"/>
      <c r="F576" s="109"/>
      <c r="G576" s="109"/>
      <c r="H576" s="109"/>
      <c r="I576" s="109"/>
      <c r="J576" s="109"/>
      <c r="K576" s="109"/>
    </row>
    <row r="577" spans="2:11">
      <c r="B577" s="108"/>
      <c r="C577" s="108"/>
      <c r="D577" s="108"/>
      <c r="E577" s="109"/>
      <c r="F577" s="109"/>
      <c r="G577" s="109"/>
      <c r="H577" s="109"/>
      <c r="I577" s="109"/>
      <c r="J577" s="109"/>
      <c r="K577" s="109"/>
    </row>
    <row r="578" spans="2:11">
      <c r="B578" s="108"/>
      <c r="C578" s="108"/>
      <c r="D578" s="108"/>
      <c r="E578" s="109"/>
      <c r="F578" s="109"/>
      <c r="G578" s="109"/>
      <c r="H578" s="109"/>
      <c r="I578" s="109"/>
      <c r="J578" s="109"/>
      <c r="K578" s="109"/>
    </row>
    <row r="579" spans="2:11">
      <c r="B579" s="108"/>
      <c r="C579" s="108"/>
      <c r="D579" s="108"/>
      <c r="E579" s="109"/>
      <c r="F579" s="109"/>
      <c r="G579" s="109"/>
      <c r="H579" s="109"/>
      <c r="I579" s="109"/>
      <c r="J579" s="109"/>
      <c r="K579" s="109"/>
    </row>
    <row r="580" spans="2:11">
      <c r="B580" s="108"/>
      <c r="C580" s="108"/>
      <c r="D580" s="108"/>
      <c r="E580" s="109"/>
      <c r="F580" s="109"/>
      <c r="G580" s="109"/>
      <c r="H580" s="109"/>
      <c r="I580" s="109"/>
      <c r="J580" s="109"/>
      <c r="K580" s="109"/>
    </row>
    <row r="581" spans="2:11">
      <c r="B581" s="108"/>
      <c r="C581" s="108"/>
      <c r="D581" s="108"/>
      <c r="E581" s="109"/>
      <c r="F581" s="109"/>
      <c r="G581" s="109"/>
      <c r="H581" s="109"/>
      <c r="I581" s="109"/>
      <c r="J581" s="109"/>
      <c r="K581" s="109"/>
    </row>
    <row r="582" spans="2:11">
      <c r="B582" s="108"/>
      <c r="C582" s="108"/>
      <c r="D582" s="108"/>
      <c r="E582" s="109"/>
      <c r="F582" s="109"/>
      <c r="G582" s="109"/>
      <c r="H582" s="109"/>
      <c r="I582" s="109"/>
      <c r="J582" s="109"/>
      <c r="K582" s="109"/>
    </row>
    <row r="583" spans="2:11">
      <c r="B583" s="108"/>
      <c r="C583" s="108"/>
      <c r="D583" s="108"/>
      <c r="E583" s="109"/>
      <c r="F583" s="109"/>
      <c r="G583" s="109"/>
      <c r="H583" s="109"/>
      <c r="I583" s="109"/>
      <c r="J583" s="109"/>
      <c r="K583" s="109"/>
    </row>
    <row r="584" spans="2:11">
      <c r="B584" s="108"/>
      <c r="C584" s="108"/>
      <c r="D584" s="108"/>
      <c r="E584" s="109"/>
      <c r="F584" s="109"/>
      <c r="G584" s="109"/>
      <c r="H584" s="109"/>
      <c r="I584" s="109"/>
      <c r="J584" s="109"/>
      <c r="K584" s="109"/>
    </row>
    <row r="585" spans="2:11">
      <c r="B585" s="108"/>
      <c r="C585" s="108"/>
      <c r="D585" s="108"/>
      <c r="E585" s="109"/>
      <c r="F585" s="109"/>
      <c r="G585" s="109"/>
      <c r="H585" s="109"/>
      <c r="I585" s="109"/>
      <c r="J585" s="109"/>
      <c r="K585" s="109"/>
    </row>
    <row r="586" spans="2:11">
      <c r="B586" s="108"/>
      <c r="C586" s="108"/>
      <c r="D586" s="108"/>
      <c r="E586" s="109"/>
      <c r="F586" s="109"/>
      <c r="G586" s="109"/>
      <c r="H586" s="109"/>
      <c r="I586" s="109"/>
      <c r="J586" s="109"/>
      <c r="K586" s="109"/>
    </row>
    <row r="587" spans="2:11">
      <c r="B587" s="108"/>
      <c r="C587" s="108"/>
      <c r="D587" s="108"/>
      <c r="E587" s="109"/>
      <c r="F587" s="109"/>
      <c r="G587" s="109"/>
      <c r="H587" s="109"/>
      <c r="I587" s="109"/>
      <c r="J587" s="109"/>
      <c r="K587" s="109"/>
    </row>
    <row r="588" spans="2:11">
      <c r="B588" s="108"/>
      <c r="C588" s="108"/>
      <c r="D588" s="108"/>
      <c r="E588" s="109"/>
      <c r="F588" s="109"/>
      <c r="G588" s="109"/>
      <c r="H588" s="109"/>
      <c r="I588" s="109"/>
      <c r="J588" s="109"/>
      <c r="K588" s="109"/>
    </row>
    <row r="589" spans="2:11">
      <c r="B589" s="108"/>
      <c r="C589" s="108"/>
      <c r="D589" s="108"/>
      <c r="E589" s="109"/>
      <c r="F589" s="109"/>
      <c r="G589" s="109"/>
      <c r="H589" s="109"/>
      <c r="I589" s="109"/>
      <c r="J589" s="109"/>
      <c r="K589" s="109"/>
    </row>
    <row r="590" spans="2:11">
      <c r="B590" s="108"/>
      <c r="C590" s="108"/>
      <c r="D590" s="108"/>
      <c r="E590" s="109"/>
      <c r="F590" s="109"/>
      <c r="G590" s="109"/>
      <c r="H590" s="109"/>
      <c r="I590" s="109"/>
      <c r="J590" s="109"/>
      <c r="K590" s="109"/>
    </row>
    <row r="591" spans="2:11">
      <c r="B591" s="108"/>
      <c r="C591" s="108"/>
      <c r="D591" s="108"/>
      <c r="E591" s="109"/>
      <c r="F591" s="109"/>
      <c r="G591" s="109"/>
      <c r="H591" s="109"/>
      <c r="I591" s="109"/>
      <c r="J591" s="109"/>
      <c r="K591" s="109"/>
    </row>
    <row r="592" spans="2:11">
      <c r="B592" s="108"/>
      <c r="C592" s="108"/>
      <c r="D592" s="108"/>
      <c r="E592" s="109"/>
      <c r="F592" s="109"/>
      <c r="G592" s="109"/>
      <c r="H592" s="109"/>
      <c r="I592" s="109"/>
      <c r="J592" s="109"/>
      <c r="K592" s="109"/>
    </row>
    <row r="593" spans="2:11">
      <c r="B593" s="108"/>
      <c r="C593" s="108"/>
      <c r="D593" s="108"/>
      <c r="E593" s="109"/>
      <c r="F593" s="109"/>
      <c r="G593" s="109"/>
      <c r="H593" s="109"/>
      <c r="I593" s="109"/>
      <c r="J593" s="109"/>
      <c r="K593" s="109"/>
    </row>
    <row r="594" spans="2:11">
      <c r="B594" s="108"/>
      <c r="C594" s="108"/>
      <c r="D594" s="108"/>
      <c r="E594" s="109"/>
      <c r="F594" s="109"/>
      <c r="G594" s="109"/>
      <c r="H594" s="109"/>
      <c r="I594" s="109"/>
      <c r="J594" s="109"/>
      <c r="K594" s="109"/>
    </row>
    <row r="595" spans="2:11">
      <c r="B595" s="108"/>
      <c r="C595" s="108"/>
      <c r="D595" s="108"/>
      <c r="E595" s="109"/>
      <c r="F595" s="109"/>
      <c r="G595" s="109"/>
      <c r="H595" s="109"/>
      <c r="I595" s="109"/>
      <c r="J595" s="109"/>
      <c r="K595" s="109"/>
    </row>
    <row r="596" spans="2:11">
      <c r="B596" s="108"/>
      <c r="C596" s="108"/>
      <c r="D596" s="108"/>
      <c r="E596" s="109"/>
      <c r="F596" s="109"/>
      <c r="G596" s="109"/>
      <c r="H596" s="109"/>
      <c r="I596" s="109"/>
      <c r="J596" s="109"/>
      <c r="K596" s="109"/>
    </row>
    <row r="597" spans="2:11">
      <c r="B597" s="108"/>
      <c r="C597" s="108"/>
      <c r="D597" s="108"/>
      <c r="E597" s="109"/>
      <c r="F597" s="109"/>
      <c r="G597" s="109"/>
      <c r="H597" s="109"/>
      <c r="I597" s="109"/>
      <c r="J597" s="109"/>
      <c r="K597" s="109"/>
    </row>
    <row r="598" spans="2:11">
      <c r="B598" s="108"/>
      <c r="C598" s="108"/>
      <c r="D598" s="108"/>
      <c r="E598" s="109"/>
      <c r="F598" s="109"/>
      <c r="G598" s="109"/>
      <c r="H598" s="109"/>
      <c r="I598" s="109"/>
      <c r="J598" s="109"/>
      <c r="K598" s="109"/>
    </row>
    <row r="599" spans="2:11">
      <c r="B599" s="108"/>
      <c r="C599" s="108"/>
      <c r="D599" s="108"/>
      <c r="E599" s="109"/>
      <c r="F599" s="109"/>
      <c r="G599" s="109"/>
      <c r="H599" s="109"/>
      <c r="I599" s="109"/>
      <c r="J599" s="109"/>
      <c r="K599" s="109"/>
    </row>
    <row r="600" spans="2:11">
      <c r="B600" s="108"/>
      <c r="C600" s="108"/>
      <c r="D600" s="108"/>
      <c r="E600" s="109"/>
      <c r="F600" s="109"/>
      <c r="G600" s="109"/>
      <c r="H600" s="109"/>
      <c r="I600" s="109"/>
      <c r="J600" s="109"/>
      <c r="K600" s="109"/>
    </row>
    <row r="601" spans="2:11">
      <c r="B601" s="108"/>
      <c r="C601" s="108"/>
      <c r="D601" s="108"/>
      <c r="E601" s="109"/>
      <c r="F601" s="109"/>
      <c r="G601" s="109"/>
      <c r="H601" s="109"/>
      <c r="I601" s="109"/>
      <c r="J601" s="109"/>
      <c r="K601" s="109"/>
    </row>
    <row r="602" spans="2:11">
      <c r="B602" s="108"/>
      <c r="C602" s="108"/>
      <c r="D602" s="108"/>
      <c r="E602" s="109"/>
      <c r="F602" s="109"/>
      <c r="G602" s="109"/>
      <c r="H602" s="109"/>
      <c r="I602" s="109"/>
      <c r="J602" s="109"/>
      <c r="K602" s="109"/>
    </row>
    <row r="603" spans="2:11">
      <c r="B603" s="108"/>
      <c r="C603" s="108"/>
      <c r="D603" s="108"/>
      <c r="E603" s="109"/>
      <c r="F603" s="109"/>
      <c r="G603" s="109"/>
      <c r="H603" s="109"/>
      <c r="I603" s="109"/>
      <c r="J603" s="109"/>
      <c r="K603" s="109"/>
    </row>
    <row r="604" spans="2:11">
      <c r="B604" s="108"/>
      <c r="C604" s="108"/>
      <c r="D604" s="108"/>
      <c r="E604" s="109"/>
      <c r="F604" s="109"/>
      <c r="G604" s="109"/>
      <c r="H604" s="109"/>
      <c r="I604" s="109"/>
      <c r="J604" s="109"/>
      <c r="K604" s="109"/>
    </row>
    <row r="605" spans="2:11">
      <c r="B605" s="108"/>
      <c r="C605" s="108"/>
      <c r="D605" s="108"/>
      <c r="E605" s="109"/>
      <c r="F605" s="109"/>
      <c r="G605" s="109"/>
      <c r="H605" s="109"/>
      <c r="I605" s="109"/>
      <c r="J605" s="109"/>
      <c r="K605" s="109"/>
    </row>
    <row r="606" spans="2:11">
      <c r="B606" s="108"/>
      <c r="C606" s="108"/>
      <c r="D606" s="108"/>
      <c r="E606" s="109"/>
      <c r="F606" s="109"/>
      <c r="G606" s="109"/>
      <c r="H606" s="109"/>
      <c r="I606" s="109"/>
      <c r="J606" s="109"/>
      <c r="K606" s="109"/>
    </row>
    <row r="607" spans="2:11">
      <c r="B607" s="108"/>
      <c r="C607" s="108"/>
      <c r="D607" s="108"/>
      <c r="E607" s="109"/>
      <c r="F607" s="109"/>
      <c r="G607" s="109"/>
      <c r="H607" s="109"/>
      <c r="I607" s="109"/>
      <c r="J607" s="109"/>
      <c r="K607" s="109"/>
    </row>
    <row r="608" spans="2:11">
      <c r="B608" s="108"/>
      <c r="C608" s="108"/>
      <c r="D608" s="108"/>
      <c r="E608" s="109"/>
      <c r="F608" s="109"/>
      <c r="G608" s="109"/>
      <c r="H608" s="109"/>
      <c r="I608" s="109"/>
      <c r="J608" s="109"/>
      <c r="K608" s="109"/>
    </row>
    <row r="609" spans="2:11">
      <c r="B609" s="108"/>
      <c r="C609" s="108"/>
      <c r="D609" s="108"/>
      <c r="E609" s="109"/>
      <c r="F609" s="109"/>
      <c r="G609" s="109"/>
      <c r="H609" s="109"/>
      <c r="I609" s="109"/>
      <c r="J609" s="109"/>
      <c r="K609" s="109"/>
    </row>
    <row r="610" spans="2:11">
      <c r="B610" s="108"/>
      <c r="C610" s="108"/>
      <c r="D610" s="108"/>
      <c r="E610" s="109"/>
      <c r="F610" s="109"/>
      <c r="G610" s="109"/>
      <c r="H610" s="109"/>
      <c r="I610" s="109"/>
      <c r="J610" s="109"/>
      <c r="K610" s="109"/>
    </row>
    <row r="611" spans="2:11">
      <c r="B611" s="108"/>
      <c r="C611" s="108"/>
      <c r="D611" s="108"/>
      <c r="E611" s="109"/>
      <c r="F611" s="109"/>
      <c r="G611" s="109"/>
      <c r="H611" s="109"/>
      <c r="I611" s="109"/>
      <c r="J611" s="109"/>
      <c r="K611" s="109"/>
    </row>
    <row r="612" spans="2:11">
      <c r="B612" s="108"/>
      <c r="C612" s="108"/>
      <c r="D612" s="108"/>
      <c r="E612" s="109"/>
      <c r="F612" s="109"/>
      <c r="G612" s="109"/>
      <c r="H612" s="109"/>
      <c r="I612" s="109"/>
      <c r="J612" s="109"/>
      <c r="K612" s="109"/>
    </row>
    <row r="613" spans="2:11">
      <c r="B613" s="108"/>
      <c r="C613" s="108"/>
      <c r="D613" s="108"/>
      <c r="E613" s="109"/>
      <c r="F613" s="109"/>
      <c r="G613" s="109"/>
      <c r="H613" s="109"/>
      <c r="I613" s="109"/>
      <c r="J613" s="109"/>
      <c r="K613" s="109"/>
    </row>
    <row r="614" spans="2:11">
      <c r="B614" s="108"/>
      <c r="C614" s="108"/>
      <c r="D614" s="108"/>
      <c r="E614" s="109"/>
      <c r="F614" s="109"/>
      <c r="G614" s="109"/>
      <c r="H614" s="109"/>
      <c r="I614" s="109"/>
      <c r="J614" s="109"/>
      <c r="K614" s="109"/>
    </row>
    <row r="615" spans="2:11">
      <c r="B615" s="108"/>
      <c r="C615" s="108"/>
      <c r="D615" s="108"/>
      <c r="E615" s="109"/>
      <c r="F615" s="109"/>
      <c r="G615" s="109"/>
      <c r="H615" s="109"/>
      <c r="I615" s="109"/>
      <c r="J615" s="109"/>
      <c r="K615" s="109"/>
    </row>
    <row r="616" spans="2:11">
      <c r="B616" s="108"/>
      <c r="C616" s="108"/>
      <c r="D616" s="108"/>
      <c r="E616" s="109"/>
      <c r="F616" s="109"/>
      <c r="G616" s="109"/>
      <c r="H616" s="109"/>
      <c r="I616" s="109"/>
      <c r="J616" s="109"/>
      <c r="K616" s="109"/>
    </row>
    <row r="617" spans="2:11">
      <c r="B617" s="108"/>
      <c r="C617" s="108"/>
      <c r="D617" s="108"/>
      <c r="E617" s="109"/>
      <c r="F617" s="109"/>
      <c r="G617" s="109"/>
      <c r="H617" s="109"/>
      <c r="I617" s="109"/>
      <c r="J617" s="109"/>
      <c r="K617" s="109"/>
    </row>
    <row r="618" spans="2:11">
      <c r="B618" s="108"/>
      <c r="C618" s="108"/>
      <c r="D618" s="108"/>
      <c r="E618" s="109"/>
      <c r="F618" s="109"/>
      <c r="G618" s="109"/>
      <c r="H618" s="109"/>
      <c r="I618" s="109"/>
      <c r="J618" s="109"/>
      <c r="K618" s="109"/>
    </row>
    <row r="619" spans="2:11">
      <c r="B619" s="108"/>
      <c r="C619" s="108"/>
      <c r="D619" s="108"/>
      <c r="E619" s="109"/>
      <c r="F619" s="109"/>
      <c r="G619" s="109"/>
      <c r="H619" s="109"/>
      <c r="I619" s="109"/>
      <c r="J619" s="109"/>
      <c r="K619" s="109"/>
    </row>
    <row r="620" spans="2:11">
      <c r="B620" s="108"/>
      <c r="C620" s="108"/>
      <c r="D620" s="108"/>
      <c r="E620" s="109"/>
      <c r="F620" s="109"/>
      <c r="G620" s="109"/>
      <c r="H620" s="109"/>
      <c r="I620" s="109"/>
      <c r="J620" s="109"/>
      <c r="K620" s="109"/>
    </row>
    <row r="621" spans="2:11">
      <c r="B621" s="108"/>
      <c r="C621" s="108"/>
      <c r="D621" s="108"/>
      <c r="E621" s="109"/>
      <c r="F621" s="109"/>
      <c r="G621" s="109"/>
      <c r="H621" s="109"/>
      <c r="I621" s="109"/>
      <c r="J621" s="109"/>
      <c r="K621" s="109"/>
    </row>
    <row r="622" spans="2:11">
      <c r="B622" s="108"/>
      <c r="C622" s="108"/>
      <c r="D622" s="108"/>
      <c r="E622" s="109"/>
      <c r="F622" s="109"/>
      <c r="G622" s="109"/>
      <c r="H622" s="109"/>
      <c r="I622" s="109"/>
      <c r="J622" s="109"/>
      <c r="K622" s="109"/>
    </row>
    <row r="623" spans="2:11">
      <c r="B623" s="108"/>
      <c r="C623" s="108"/>
      <c r="D623" s="108"/>
      <c r="E623" s="109"/>
      <c r="F623" s="109"/>
      <c r="G623" s="109"/>
      <c r="H623" s="109"/>
      <c r="I623" s="109"/>
      <c r="J623" s="109"/>
      <c r="K623" s="109"/>
    </row>
    <row r="624" spans="2:11">
      <c r="B624" s="108"/>
      <c r="C624" s="108"/>
      <c r="D624" s="108"/>
      <c r="E624" s="109"/>
      <c r="F624" s="109"/>
      <c r="G624" s="109"/>
      <c r="H624" s="109"/>
      <c r="I624" s="109"/>
      <c r="J624" s="109"/>
      <c r="K624" s="109"/>
    </row>
    <row r="625" spans="2:11">
      <c r="B625" s="108"/>
      <c r="C625" s="108"/>
      <c r="D625" s="108"/>
      <c r="E625" s="109"/>
      <c r="F625" s="109"/>
      <c r="G625" s="109"/>
      <c r="H625" s="109"/>
      <c r="I625" s="109"/>
      <c r="J625" s="109"/>
      <c r="K625" s="109"/>
    </row>
    <row r="626" spans="2:11">
      <c r="B626" s="108"/>
      <c r="C626" s="108"/>
      <c r="D626" s="108"/>
      <c r="E626" s="109"/>
      <c r="F626" s="109"/>
      <c r="G626" s="109"/>
      <c r="H626" s="109"/>
      <c r="I626" s="109"/>
      <c r="J626" s="109"/>
      <c r="K626" s="109"/>
    </row>
    <row r="627" spans="2:11">
      <c r="B627" s="108"/>
      <c r="C627" s="108"/>
      <c r="D627" s="108"/>
      <c r="E627" s="109"/>
      <c r="F627" s="109"/>
      <c r="G627" s="109"/>
      <c r="H627" s="109"/>
      <c r="I627" s="109"/>
      <c r="J627" s="109"/>
      <c r="K627" s="109"/>
    </row>
    <row r="628" spans="2:11">
      <c r="B628" s="108"/>
      <c r="C628" s="108"/>
      <c r="D628" s="108"/>
      <c r="E628" s="109"/>
      <c r="F628" s="109"/>
      <c r="G628" s="109"/>
      <c r="H628" s="109"/>
      <c r="I628" s="109"/>
      <c r="J628" s="109"/>
      <c r="K628" s="109"/>
    </row>
    <row r="629" spans="2:11">
      <c r="B629" s="108"/>
      <c r="C629" s="108"/>
      <c r="D629" s="108"/>
      <c r="E629" s="109"/>
      <c r="F629" s="109"/>
      <c r="G629" s="109"/>
      <c r="H629" s="109"/>
      <c r="I629" s="109"/>
      <c r="J629" s="109"/>
      <c r="K629" s="109"/>
    </row>
    <row r="630" spans="2:11">
      <c r="B630" s="108"/>
      <c r="C630" s="108"/>
      <c r="D630" s="108"/>
      <c r="E630" s="109"/>
      <c r="F630" s="109"/>
      <c r="G630" s="109"/>
      <c r="H630" s="109"/>
      <c r="I630" s="109"/>
      <c r="J630" s="109"/>
      <c r="K630" s="109"/>
    </row>
    <row r="631" spans="2:11">
      <c r="B631" s="108"/>
      <c r="C631" s="108"/>
      <c r="D631" s="108"/>
      <c r="E631" s="109"/>
      <c r="F631" s="109"/>
      <c r="G631" s="109"/>
      <c r="H631" s="109"/>
      <c r="I631" s="109"/>
      <c r="J631" s="109"/>
      <c r="K631" s="109"/>
    </row>
    <row r="632" spans="2:11">
      <c r="B632" s="108"/>
      <c r="C632" s="108"/>
      <c r="D632" s="108"/>
      <c r="E632" s="109"/>
      <c r="F632" s="109"/>
      <c r="G632" s="109"/>
      <c r="H632" s="109"/>
      <c r="I632" s="109"/>
      <c r="J632" s="109"/>
      <c r="K632" s="109"/>
    </row>
    <row r="633" spans="2:11">
      <c r="B633" s="108"/>
      <c r="C633" s="108"/>
      <c r="D633" s="108"/>
      <c r="E633" s="109"/>
      <c r="F633" s="109"/>
      <c r="G633" s="109"/>
      <c r="H633" s="109"/>
      <c r="I633" s="109"/>
      <c r="J633" s="109"/>
      <c r="K633" s="109"/>
    </row>
    <row r="634" spans="2:11">
      <c r="B634" s="108"/>
      <c r="C634" s="108"/>
      <c r="D634" s="108"/>
      <c r="E634" s="109"/>
      <c r="F634" s="109"/>
      <c r="G634" s="109"/>
      <c r="H634" s="109"/>
      <c r="I634" s="109"/>
      <c r="J634" s="109"/>
      <c r="K634" s="109"/>
    </row>
    <row r="635" spans="2:11">
      <c r="B635" s="108"/>
      <c r="C635" s="108"/>
      <c r="D635" s="108"/>
      <c r="E635" s="109"/>
      <c r="F635" s="109"/>
      <c r="G635" s="109"/>
      <c r="H635" s="109"/>
      <c r="I635" s="109"/>
      <c r="J635" s="109"/>
      <c r="K635" s="109"/>
    </row>
    <row r="636" spans="2:11">
      <c r="B636" s="108"/>
      <c r="C636" s="108"/>
      <c r="D636" s="108"/>
      <c r="E636" s="109"/>
      <c r="F636" s="109"/>
      <c r="G636" s="109"/>
      <c r="H636" s="109"/>
      <c r="I636" s="109"/>
      <c r="J636" s="109"/>
      <c r="K636" s="109"/>
    </row>
    <row r="637" spans="2:11">
      <c r="B637" s="108"/>
      <c r="C637" s="108"/>
      <c r="D637" s="108"/>
      <c r="E637" s="109"/>
      <c r="F637" s="109"/>
      <c r="G637" s="109"/>
      <c r="H637" s="109"/>
      <c r="I637" s="109"/>
      <c r="J637" s="109"/>
      <c r="K637" s="109"/>
    </row>
    <row r="638" spans="2:11">
      <c r="B638" s="108"/>
      <c r="C638" s="108"/>
      <c r="D638" s="108"/>
      <c r="E638" s="109"/>
      <c r="F638" s="109"/>
      <c r="G638" s="109"/>
      <c r="H638" s="109"/>
      <c r="I638" s="109"/>
      <c r="J638" s="109"/>
      <c r="K638" s="109"/>
    </row>
    <row r="639" spans="2:11">
      <c r="B639" s="108"/>
      <c r="C639" s="108"/>
      <c r="D639" s="108"/>
      <c r="E639" s="109"/>
      <c r="F639" s="109"/>
      <c r="G639" s="109"/>
      <c r="H639" s="109"/>
      <c r="I639" s="109"/>
      <c r="J639" s="109"/>
      <c r="K639" s="109"/>
    </row>
    <row r="640" spans="2:11">
      <c r="B640" s="108"/>
      <c r="C640" s="108"/>
      <c r="D640" s="108"/>
      <c r="E640" s="109"/>
      <c r="F640" s="109"/>
      <c r="G640" s="109"/>
      <c r="H640" s="109"/>
      <c r="I640" s="109"/>
      <c r="J640" s="109"/>
      <c r="K640" s="109"/>
    </row>
    <row r="641" spans="2:11">
      <c r="B641" s="108"/>
      <c r="C641" s="108"/>
      <c r="D641" s="108"/>
      <c r="E641" s="109"/>
      <c r="F641" s="109"/>
      <c r="G641" s="109"/>
      <c r="H641" s="109"/>
      <c r="I641" s="109"/>
      <c r="J641" s="109"/>
      <c r="K641" s="109"/>
    </row>
    <row r="642" spans="2:11">
      <c r="B642" s="108"/>
      <c r="C642" s="108"/>
      <c r="D642" s="108"/>
      <c r="E642" s="109"/>
      <c r="F642" s="109"/>
      <c r="G642" s="109"/>
      <c r="H642" s="109"/>
      <c r="I642" s="109"/>
      <c r="J642" s="109"/>
      <c r="K642" s="109"/>
    </row>
    <row r="643" spans="2:11">
      <c r="B643" s="108"/>
      <c r="C643" s="108"/>
      <c r="D643" s="108"/>
      <c r="E643" s="109"/>
      <c r="F643" s="109"/>
      <c r="G643" s="109"/>
      <c r="H643" s="109"/>
      <c r="I643" s="109"/>
      <c r="J643" s="109"/>
      <c r="K643" s="109"/>
    </row>
    <row r="644" spans="2:11">
      <c r="B644" s="108"/>
      <c r="C644" s="108"/>
      <c r="D644" s="108"/>
      <c r="E644" s="109"/>
      <c r="F644" s="109"/>
      <c r="G644" s="109"/>
      <c r="H644" s="109"/>
      <c r="I644" s="109"/>
      <c r="J644" s="109"/>
      <c r="K644" s="109"/>
    </row>
    <row r="645" spans="2:11">
      <c r="B645" s="108"/>
      <c r="C645" s="108"/>
      <c r="D645" s="108"/>
      <c r="E645" s="109"/>
      <c r="F645" s="109"/>
      <c r="G645" s="109"/>
      <c r="H645" s="109"/>
      <c r="I645" s="109"/>
      <c r="J645" s="109"/>
      <c r="K645" s="109"/>
    </row>
    <row r="646" spans="2:11">
      <c r="B646" s="108"/>
      <c r="C646" s="108"/>
      <c r="D646" s="108"/>
      <c r="E646" s="109"/>
      <c r="F646" s="109"/>
      <c r="G646" s="109"/>
      <c r="H646" s="109"/>
      <c r="I646" s="109"/>
      <c r="J646" s="109"/>
      <c r="K646" s="109"/>
    </row>
    <row r="647" spans="2:11">
      <c r="B647" s="108"/>
      <c r="C647" s="108"/>
      <c r="D647" s="108"/>
      <c r="E647" s="109"/>
      <c r="F647" s="109"/>
      <c r="G647" s="109"/>
      <c r="H647" s="109"/>
      <c r="I647" s="109"/>
      <c r="J647" s="109"/>
      <c r="K647" s="109"/>
    </row>
    <row r="648" spans="2:11">
      <c r="B648" s="108"/>
      <c r="C648" s="108"/>
      <c r="D648" s="108"/>
      <c r="E648" s="109"/>
      <c r="F648" s="109"/>
      <c r="G648" s="109"/>
      <c r="H648" s="109"/>
      <c r="I648" s="109"/>
      <c r="J648" s="109"/>
      <c r="K648" s="109"/>
    </row>
    <row r="649" spans="2:11">
      <c r="B649" s="108"/>
      <c r="C649" s="108"/>
      <c r="D649" s="108"/>
      <c r="E649" s="109"/>
      <c r="F649" s="109"/>
      <c r="G649" s="109"/>
      <c r="H649" s="109"/>
      <c r="I649" s="109"/>
      <c r="J649" s="109"/>
      <c r="K649" s="109"/>
    </row>
    <row r="650" spans="2:11">
      <c r="B650" s="108"/>
      <c r="C650" s="108"/>
      <c r="D650" s="108"/>
      <c r="E650" s="109"/>
      <c r="F650" s="109"/>
      <c r="G650" s="109"/>
      <c r="H650" s="109"/>
      <c r="I650" s="109"/>
      <c r="J650" s="109"/>
      <c r="K650" s="109"/>
    </row>
    <row r="651" spans="2:11">
      <c r="B651" s="108"/>
      <c r="C651" s="108"/>
      <c r="D651" s="108"/>
      <c r="E651" s="109"/>
      <c r="F651" s="109"/>
      <c r="G651" s="109"/>
      <c r="H651" s="109"/>
      <c r="I651" s="109"/>
      <c r="J651" s="109"/>
      <c r="K651" s="109"/>
    </row>
    <row r="652" spans="2:11">
      <c r="B652" s="108"/>
      <c r="C652" s="108"/>
      <c r="D652" s="108"/>
      <c r="E652" s="109"/>
      <c r="F652" s="109"/>
      <c r="G652" s="109"/>
      <c r="H652" s="109"/>
      <c r="I652" s="109"/>
      <c r="J652" s="109"/>
      <c r="K652" s="109"/>
    </row>
    <row r="653" spans="2:11">
      <c r="B653" s="108"/>
      <c r="C653" s="108"/>
      <c r="D653" s="108"/>
      <c r="E653" s="109"/>
      <c r="F653" s="109"/>
      <c r="G653" s="109"/>
      <c r="H653" s="109"/>
      <c r="I653" s="109"/>
      <c r="J653" s="109"/>
      <c r="K653" s="109"/>
    </row>
    <row r="654" spans="2:11">
      <c r="B654" s="108"/>
      <c r="C654" s="108"/>
      <c r="D654" s="108"/>
      <c r="E654" s="109"/>
      <c r="F654" s="109"/>
      <c r="G654" s="109"/>
      <c r="H654" s="109"/>
      <c r="I654" s="109"/>
      <c r="J654" s="109"/>
      <c r="K654" s="109"/>
    </row>
    <row r="655" spans="2:11">
      <c r="B655" s="108"/>
      <c r="C655" s="108"/>
      <c r="D655" s="108"/>
      <c r="E655" s="109"/>
      <c r="F655" s="109"/>
      <c r="G655" s="109"/>
      <c r="H655" s="109"/>
      <c r="I655" s="109"/>
      <c r="J655" s="109"/>
      <c r="K655" s="109"/>
    </row>
    <row r="656" spans="2:11">
      <c r="B656" s="108"/>
      <c r="C656" s="108"/>
      <c r="D656" s="108"/>
      <c r="E656" s="109"/>
      <c r="F656" s="109"/>
      <c r="G656" s="109"/>
      <c r="H656" s="109"/>
      <c r="I656" s="109"/>
      <c r="J656" s="109"/>
      <c r="K656" s="109"/>
    </row>
    <row r="657" spans="2:11">
      <c r="B657" s="108"/>
      <c r="C657" s="108"/>
      <c r="D657" s="108"/>
      <c r="E657" s="109"/>
      <c r="F657" s="109"/>
      <c r="G657" s="109"/>
      <c r="H657" s="109"/>
      <c r="I657" s="109"/>
      <c r="J657" s="109"/>
      <c r="K657" s="109"/>
    </row>
    <row r="658" spans="2:11">
      <c r="B658" s="108"/>
      <c r="C658" s="108"/>
      <c r="D658" s="108"/>
      <c r="E658" s="109"/>
      <c r="F658" s="109"/>
      <c r="G658" s="109"/>
      <c r="H658" s="109"/>
      <c r="I658" s="109"/>
      <c r="J658" s="109"/>
      <c r="K658" s="109"/>
    </row>
    <row r="659" spans="2:11">
      <c r="B659" s="108"/>
      <c r="C659" s="108"/>
      <c r="D659" s="108"/>
      <c r="E659" s="109"/>
      <c r="F659" s="109"/>
      <c r="G659" s="109"/>
      <c r="H659" s="109"/>
      <c r="I659" s="109"/>
      <c r="J659" s="109"/>
      <c r="K659" s="109"/>
    </row>
    <row r="660" spans="2:11">
      <c r="B660" s="108"/>
      <c r="C660" s="108"/>
      <c r="D660" s="108"/>
      <c r="E660" s="109"/>
      <c r="F660" s="109"/>
      <c r="G660" s="109"/>
      <c r="H660" s="109"/>
      <c r="I660" s="109"/>
      <c r="J660" s="109"/>
      <c r="K660" s="109"/>
    </row>
    <row r="661" spans="2:11">
      <c r="B661" s="108"/>
      <c r="C661" s="108"/>
      <c r="D661" s="108"/>
      <c r="E661" s="109"/>
      <c r="F661" s="109"/>
      <c r="G661" s="109"/>
      <c r="H661" s="109"/>
      <c r="I661" s="109"/>
      <c r="J661" s="109"/>
      <c r="K661" s="109"/>
    </row>
    <row r="662" spans="2:11">
      <c r="B662" s="108"/>
      <c r="C662" s="108"/>
      <c r="D662" s="108"/>
      <c r="E662" s="109"/>
      <c r="F662" s="109"/>
      <c r="G662" s="109"/>
      <c r="H662" s="109"/>
      <c r="I662" s="109"/>
      <c r="J662" s="109"/>
      <c r="K662" s="109"/>
    </row>
    <row r="663" spans="2:11">
      <c r="B663" s="108"/>
      <c r="C663" s="108"/>
      <c r="D663" s="108"/>
      <c r="E663" s="109"/>
      <c r="F663" s="109"/>
      <c r="G663" s="109"/>
      <c r="H663" s="109"/>
      <c r="I663" s="109"/>
      <c r="J663" s="109"/>
      <c r="K663" s="109"/>
    </row>
    <row r="664" spans="2:11">
      <c r="B664" s="108"/>
      <c r="C664" s="108"/>
      <c r="D664" s="108"/>
      <c r="E664" s="109"/>
      <c r="F664" s="109"/>
      <c r="G664" s="109"/>
      <c r="H664" s="109"/>
      <c r="I664" s="109"/>
      <c r="J664" s="109"/>
      <c r="K664" s="109"/>
    </row>
    <row r="665" spans="2:11">
      <c r="B665" s="108"/>
      <c r="C665" s="108"/>
      <c r="D665" s="108"/>
      <c r="E665" s="109"/>
      <c r="F665" s="109"/>
      <c r="G665" s="109"/>
      <c r="H665" s="109"/>
      <c r="I665" s="109"/>
      <c r="J665" s="109"/>
      <c r="K665" s="109"/>
    </row>
    <row r="666" spans="2:11">
      <c r="B666" s="108"/>
      <c r="C666" s="108"/>
      <c r="D666" s="108"/>
      <c r="E666" s="109"/>
      <c r="F666" s="109"/>
      <c r="G666" s="109"/>
      <c r="H666" s="109"/>
      <c r="I666" s="109"/>
      <c r="J666" s="109"/>
      <c r="K666" s="109"/>
    </row>
    <row r="667" spans="2:11">
      <c r="B667" s="108"/>
      <c r="C667" s="108"/>
      <c r="D667" s="108"/>
      <c r="E667" s="109"/>
      <c r="F667" s="109"/>
      <c r="G667" s="109"/>
      <c r="H667" s="109"/>
      <c r="I667" s="109"/>
      <c r="J667" s="109"/>
      <c r="K667" s="109"/>
    </row>
    <row r="668" spans="2:11">
      <c r="B668" s="108"/>
      <c r="C668" s="108"/>
      <c r="D668" s="108"/>
      <c r="E668" s="109"/>
      <c r="F668" s="109"/>
      <c r="G668" s="109"/>
      <c r="H668" s="109"/>
      <c r="I668" s="109"/>
      <c r="J668" s="109"/>
      <c r="K668" s="109"/>
    </row>
    <row r="669" spans="2:11">
      <c r="B669" s="108"/>
      <c r="C669" s="108"/>
      <c r="D669" s="108"/>
      <c r="E669" s="109"/>
      <c r="F669" s="109"/>
      <c r="G669" s="109"/>
      <c r="H669" s="109"/>
      <c r="I669" s="109"/>
      <c r="J669" s="109"/>
      <c r="K669" s="109"/>
    </row>
    <row r="670" spans="2:11">
      <c r="B670" s="108"/>
      <c r="C670" s="108"/>
      <c r="D670" s="108"/>
      <c r="E670" s="109"/>
      <c r="F670" s="109"/>
      <c r="G670" s="109"/>
      <c r="H670" s="109"/>
      <c r="I670" s="109"/>
      <c r="J670" s="109"/>
      <c r="K670" s="109"/>
    </row>
    <row r="671" spans="2:11">
      <c r="B671" s="108"/>
      <c r="C671" s="108"/>
      <c r="D671" s="108"/>
      <c r="E671" s="109"/>
      <c r="F671" s="109"/>
      <c r="G671" s="109"/>
      <c r="H671" s="109"/>
      <c r="I671" s="109"/>
      <c r="J671" s="109"/>
      <c r="K671" s="109"/>
    </row>
    <row r="672" spans="2:11">
      <c r="B672" s="108"/>
      <c r="C672" s="108"/>
      <c r="D672" s="108"/>
      <c r="E672" s="109"/>
      <c r="F672" s="109"/>
      <c r="G672" s="109"/>
      <c r="H672" s="109"/>
      <c r="I672" s="109"/>
      <c r="J672" s="109"/>
      <c r="K672" s="109"/>
    </row>
    <row r="673" spans="2:11">
      <c r="B673" s="108"/>
      <c r="C673" s="108"/>
      <c r="D673" s="108"/>
      <c r="E673" s="109"/>
      <c r="F673" s="109"/>
      <c r="G673" s="109"/>
      <c r="H673" s="109"/>
      <c r="I673" s="109"/>
      <c r="J673" s="109"/>
      <c r="K673" s="109"/>
    </row>
    <row r="674" spans="2:11">
      <c r="B674" s="108"/>
      <c r="C674" s="108"/>
      <c r="D674" s="108"/>
      <c r="E674" s="109"/>
      <c r="F674" s="109"/>
      <c r="G674" s="109"/>
      <c r="H674" s="109"/>
      <c r="I674" s="109"/>
      <c r="J674" s="109"/>
      <c r="K674" s="109"/>
    </row>
    <row r="675" spans="2:11">
      <c r="B675" s="108"/>
      <c r="C675" s="108"/>
      <c r="D675" s="108"/>
      <c r="E675" s="109"/>
      <c r="F675" s="109"/>
      <c r="G675" s="109"/>
      <c r="H675" s="109"/>
      <c r="I675" s="109"/>
      <c r="J675" s="109"/>
      <c r="K675" s="109"/>
    </row>
    <row r="676" spans="2:11">
      <c r="B676" s="108"/>
      <c r="C676" s="108"/>
      <c r="D676" s="108"/>
      <c r="E676" s="109"/>
      <c r="F676" s="109"/>
      <c r="G676" s="109"/>
      <c r="H676" s="109"/>
      <c r="I676" s="109"/>
      <c r="J676" s="109"/>
      <c r="K676" s="109"/>
    </row>
    <row r="677" spans="2:11">
      <c r="B677" s="108"/>
      <c r="C677" s="108"/>
      <c r="D677" s="108"/>
      <c r="E677" s="109"/>
      <c r="F677" s="109"/>
      <c r="G677" s="109"/>
      <c r="H677" s="109"/>
      <c r="I677" s="109"/>
      <c r="J677" s="109"/>
      <c r="K677" s="109"/>
    </row>
    <row r="678" spans="2:11">
      <c r="B678" s="108"/>
      <c r="C678" s="108"/>
      <c r="D678" s="108"/>
      <c r="E678" s="109"/>
      <c r="F678" s="109"/>
      <c r="G678" s="109"/>
      <c r="H678" s="109"/>
      <c r="I678" s="109"/>
      <c r="J678" s="109"/>
      <c r="K678" s="109"/>
    </row>
    <row r="679" spans="2:11">
      <c r="B679" s="108"/>
      <c r="C679" s="108"/>
      <c r="D679" s="108"/>
      <c r="E679" s="109"/>
      <c r="F679" s="109"/>
      <c r="G679" s="109"/>
      <c r="H679" s="109"/>
      <c r="I679" s="109"/>
      <c r="J679" s="109"/>
      <c r="K679" s="109"/>
    </row>
    <row r="680" spans="2:11">
      <c r="B680" s="108"/>
      <c r="C680" s="108"/>
      <c r="D680" s="108"/>
      <c r="E680" s="109"/>
      <c r="F680" s="109"/>
      <c r="G680" s="109"/>
      <c r="H680" s="109"/>
      <c r="I680" s="109"/>
      <c r="J680" s="109"/>
      <c r="K680" s="109"/>
    </row>
    <row r="681" spans="2:11">
      <c r="B681" s="108"/>
      <c r="C681" s="108"/>
      <c r="D681" s="108"/>
      <c r="E681" s="109"/>
      <c r="F681" s="109"/>
      <c r="G681" s="109"/>
      <c r="H681" s="109"/>
      <c r="I681" s="109"/>
      <c r="J681" s="109"/>
      <c r="K681" s="109"/>
    </row>
    <row r="682" spans="2:11">
      <c r="B682" s="108"/>
      <c r="C682" s="108"/>
      <c r="D682" s="108"/>
      <c r="E682" s="109"/>
      <c r="F682" s="109"/>
      <c r="G682" s="109"/>
      <c r="H682" s="109"/>
      <c r="I682" s="109"/>
      <c r="J682" s="109"/>
      <c r="K682" s="109"/>
    </row>
    <row r="683" spans="2:11">
      <c r="B683" s="108"/>
      <c r="C683" s="108"/>
      <c r="D683" s="108"/>
      <c r="E683" s="109"/>
      <c r="F683" s="109"/>
      <c r="G683" s="109"/>
      <c r="H683" s="109"/>
      <c r="I683" s="109"/>
      <c r="J683" s="109"/>
      <c r="K683" s="109"/>
    </row>
    <row r="684" spans="2:11">
      <c r="B684" s="108"/>
      <c r="C684" s="108"/>
      <c r="D684" s="108"/>
      <c r="E684" s="109"/>
      <c r="F684" s="109"/>
      <c r="G684" s="109"/>
      <c r="H684" s="109"/>
      <c r="I684" s="109"/>
      <c r="J684" s="109"/>
      <c r="K684" s="109"/>
    </row>
    <row r="685" spans="2:11">
      <c r="B685" s="108"/>
      <c r="C685" s="108"/>
      <c r="D685" s="108"/>
      <c r="E685" s="109"/>
      <c r="F685" s="109"/>
      <c r="G685" s="109"/>
      <c r="H685" s="109"/>
      <c r="I685" s="109"/>
      <c r="J685" s="109"/>
      <c r="K685" s="109"/>
    </row>
    <row r="686" spans="2:11">
      <c r="B686" s="108"/>
      <c r="C686" s="108"/>
      <c r="D686" s="108"/>
      <c r="E686" s="109"/>
      <c r="F686" s="109"/>
      <c r="G686" s="109"/>
      <c r="H686" s="109"/>
      <c r="I686" s="109"/>
      <c r="J686" s="109"/>
      <c r="K686" s="109"/>
    </row>
    <row r="687" spans="2:11">
      <c r="B687" s="108"/>
      <c r="C687" s="108"/>
      <c r="D687" s="108"/>
      <c r="E687" s="109"/>
      <c r="F687" s="109"/>
      <c r="G687" s="109"/>
      <c r="H687" s="109"/>
      <c r="I687" s="109"/>
      <c r="J687" s="109"/>
      <c r="K687" s="109"/>
    </row>
    <row r="688" spans="2:11">
      <c r="B688" s="108"/>
      <c r="C688" s="108"/>
      <c r="D688" s="108"/>
      <c r="E688" s="109"/>
      <c r="F688" s="109"/>
      <c r="G688" s="109"/>
      <c r="H688" s="109"/>
      <c r="I688" s="109"/>
      <c r="J688" s="109"/>
      <c r="K688" s="109"/>
    </row>
    <row r="689" spans="2:11">
      <c r="B689" s="108"/>
      <c r="C689" s="108"/>
      <c r="D689" s="108"/>
      <c r="E689" s="109"/>
      <c r="F689" s="109"/>
      <c r="G689" s="109"/>
      <c r="H689" s="109"/>
      <c r="I689" s="109"/>
      <c r="J689" s="109"/>
      <c r="K689" s="109"/>
    </row>
    <row r="690" spans="2:11">
      <c r="B690" s="108"/>
      <c r="C690" s="108"/>
      <c r="D690" s="108"/>
      <c r="E690" s="109"/>
      <c r="F690" s="109"/>
      <c r="G690" s="109"/>
      <c r="H690" s="109"/>
      <c r="I690" s="109"/>
      <c r="J690" s="109"/>
      <c r="K690" s="109"/>
    </row>
    <row r="691" spans="2:11">
      <c r="B691" s="108"/>
      <c r="C691" s="108"/>
      <c r="D691" s="108"/>
      <c r="E691" s="109"/>
      <c r="F691" s="109"/>
      <c r="G691" s="109"/>
      <c r="H691" s="109"/>
      <c r="I691" s="109"/>
      <c r="J691" s="109"/>
      <c r="K691" s="109"/>
    </row>
    <row r="692" spans="2:11">
      <c r="B692" s="108"/>
      <c r="C692" s="108"/>
      <c r="D692" s="108"/>
      <c r="E692" s="109"/>
      <c r="F692" s="109"/>
      <c r="G692" s="109"/>
      <c r="H692" s="109"/>
      <c r="I692" s="109"/>
      <c r="J692" s="109"/>
      <c r="K692" s="109"/>
    </row>
    <row r="693" spans="2:11">
      <c r="B693" s="108"/>
      <c r="C693" s="108"/>
      <c r="D693" s="108"/>
      <c r="E693" s="109"/>
      <c r="F693" s="109"/>
      <c r="G693" s="109"/>
      <c r="H693" s="109"/>
      <c r="I693" s="109"/>
      <c r="J693" s="109"/>
      <c r="K693" s="109"/>
    </row>
    <row r="694" spans="2:11">
      <c r="B694" s="108"/>
      <c r="C694" s="108"/>
      <c r="D694" s="108"/>
      <c r="E694" s="109"/>
      <c r="F694" s="109"/>
      <c r="G694" s="109"/>
      <c r="H694" s="109"/>
      <c r="I694" s="109"/>
      <c r="J694" s="109"/>
      <c r="K694" s="109"/>
    </row>
    <row r="695" spans="2:11">
      <c r="B695" s="108"/>
      <c r="C695" s="108"/>
      <c r="D695" s="108"/>
      <c r="E695" s="109"/>
      <c r="F695" s="109"/>
      <c r="G695" s="109"/>
      <c r="H695" s="109"/>
      <c r="I695" s="109"/>
      <c r="J695" s="109"/>
      <c r="K695" s="109"/>
    </row>
    <row r="696" spans="2:11">
      <c r="B696" s="108"/>
      <c r="C696" s="108"/>
      <c r="D696" s="108"/>
      <c r="E696" s="109"/>
      <c r="F696" s="109"/>
      <c r="G696" s="109"/>
      <c r="H696" s="109"/>
      <c r="I696" s="109"/>
      <c r="J696" s="109"/>
      <c r="K696" s="109"/>
    </row>
    <row r="697" spans="2:11">
      <c r="B697" s="108"/>
      <c r="C697" s="108"/>
      <c r="D697" s="108"/>
      <c r="E697" s="109"/>
      <c r="F697" s="109"/>
      <c r="G697" s="109"/>
      <c r="H697" s="109"/>
      <c r="I697" s="109"/>
      <c r="J697" s="109"/>
      <c r="K697" s="109"/>
    </row>
    <row r="698" spans="2:11">
      <c r="B698" s="108"/>
      <c r="C698" s="108"/>
      <c r="D698" s="108"/>
      <c r="E698" s="109"/>
      <c r="F698" s="109"/>
      <c r="G698" s="109"/>
      <c r="H698" s="109"/>
      <c r="I698" s="109"/>
      <c r="J698" s="109"/>
      <c r="K698" s="109"/>
    </row>
    <row r="699" spans="2:11">
      <c r="B699" s="108"/>
      <c r="C699" s="108"/>
      <c r="D699" s="108"/>
      <c r="E699" s="109"/>
      <c r="F699" s="109"/>
      <c r="G699" s="109"/>
      <c r="H699" s="109"/>
      <c r="I699" s="109"/>
      <c r="J699" s="109"/>
      <c r="K699" s="109"/>
    </row>
    <row r="700" spans="2:11">
      <c r="B700" s="108"/>
      <c r="C700" s="108"/>
      <c r="D700" s="108"/>
      <c r="E700" s="109"/>
      <c r="F700" s="109"/>
      <c r="G700" s="109"/>
      <c r="H700" s="109"/>
      <c r="I700" s="109"/>
      <c r="J700" s="109"/>
      <c r="K700" s="109"/>
    </row>
    <row r="701" spans="2:11">
      <c r="B701" s="108"/>
      <c r="C701" s="108"/>
      <c r="D701" s="108"/>
      <c r="E701" s="109"/>
      <c r="F701" s="109"/>
      <c r="G701" s="109"/>
      <c r="H701" s="109"/>
      <c r="I701" s="109"/>
      <c r="J701" s="109"/>
      <c r="K701" s="109"/>
    </row>
    <row r="702" spans="2:11">
      <c r="B702" s="108"/>
      <c r="C702" s="108"/>
      <c r="D702" s="108"/>
      <c r="E702" s="109"/>
      <c r="F702" s="109"/>
      <c r="G702" s="109"/>
      <c r="H702" s="109"/>
      <c r="I702" s="109"/>
      <c r="J702" s="109"/>
      <c r="K702" s="109"/>
    </row>
    <row r="703" spans="2:11">
      <c r="B703" s="108"/>
      <c r="C703" s="108"/>
      <c r="D703" s="108"/>
      <c r="E703" s="109"/>
      <c r="F703" s="109"/>
      <c r="G703" s="109"/>
      <c r="H703" s="109"/>
      <c r="I703" s="109"/>
      <c r="J703" s="109"/>
      <c r="K703" s="109"/>
    </row>
    <row r="704" spans="2:11">
      <c r="B704" s="108"/>
      <c r="C704" s="108"/>
      <c r="D704" s="108"/>
      <c r="E704" s="109"/>
      <c r="F704" s="109"/>
      <c r="G704" s="109"/>
      <c r="H704" s="109"/>
      <c r="I704" s="109"/>
      <c r="J704" s="109"/>
      <c r="K704" s="109"/>
    </row>
    <row r="705" spans="2:11">
      <c r="B705" s="108"/>
      <c r="C705" s="108"/>
      <c r="D705" s="108"/>
      <c r="E705" s="109"/>
      <c r="F705" s="109"/>
      <c r="G705" s="109"/>
      <c r="H705" s="109"/>
      <c r="I705" s="109"/>
      <c r="J705" s="109"/>
      <c r="K705" s="109"/>
    </row>
    <row r="706" spans="2:11">
      <c r="B706" s="108"/>
      <c r="C706" s="108"/>
      <c r="D706" s="108"/>
      <c r="E706" s="109"/>
      <c r="F706" s="109"/>
      <c r="G706" s="109"/>
      <c r="H706" s="109"/>
      <c r="I706" s="109"/>
      <c r="J706" s="109"/>
      <c r="K706" s="109"/>
    </row>
    <row r="707" spans="2:11">
      <c r="B707" s="108"/>
      <c r="C707" s="108"/>
      <c r="D707" s="108"/>
      <c r="E707" s="109"/>
      <c r="F707" s="109"/>
      <c r="G707" s="109"/>
      <c r="H707" s="109"/>
      <c r="I707" s="109"/>
      <c r="J707" s="109"/>
      <c r="K707" s="109"/>
    </row>
    <row r="708" spans="2:11">
      <c r="B708" s="108"/>
      <c r="C708" s="108"/>
      <c r="D708" s="108"/>
      <c r="E708" s="109"/>
      <c r="F708" s="109"/>
      <c r="G708" s="109"/>
      <c r="H708" s="109"/>
      <c r="I708" s="109"/>
      <c r="J708" s="109"/>
      <c r="K708" s="109"/>
    </row>
    <row r="709" spans="2:11">
      <c r="B709" s="108"/>
      <c r="C709" s="108"/>
      <c r="D709" s="108"/>
      <c r="E709" s="109"/>
      <c r="F709" s="109"/>
      <c r="G709" s="109"/>
      <c r="H709" s="109"/>
      <c r="I709" s="109"/>
      <c r="J709" s="109"/>
      <c r="K709" s="109"/>
    </row>
    <row r="710" spans="2:11">
      <c r="B710" s="108"/>
      <c r="C710" s="108"/>
      <c r="D710" s="108"/>
      <c r="E710" s="109"/>
      <c r="F710" s="109"/>
      <c r="G710" s="109"/>
      <c r="H710" s="109"/>
      <c r="I710" s="109"/>
      <c r="J710" s="109"/>
      <c r="K710" s="109"/>
    </row>
    <row r="711" spans="2:11">
      <c r="B711" s="108"/>
      <c r="C711" s="108"/>
      <c r="D711" s="108"/>
      <c r="E711" s="109"/>
      <c r="F711" s="109"/>
      <c r="G711" s="109"/>
      <c r="H711" s="109"/>
      <c r="I711" s="109"/>
      <c r="J711" s="109"/>
      <c r="K711" s="109"/>
    </row>
    <row r="712" spans="2:11">
      <c r="B712" s="108"/>
      <c r="C712" s="108"/>
      <c r="D712" s="108"/>
      <c r="E712" s="109"/>
      <c r="F712" s="109"/>
      <c r="G712" s="109"/>
      <c r="H712" s="109"/>
      <c r="I712" s="109"/>
      <c r="J712" s="109"/>
      <c r="K712" s="109"/>
    </row>
    <row r="713" spans="2:11">
      <c r="B713" s="108"/>
      <c r="C713" s="108"/>
      <c r="D713" s="108"/>
      <c r="E713" s="109"/>
      <c r="F713" s="109"/>
      <c r="G713" s="109"/>
      <c r="H713" s="109"/>
      <c r="I713" s="109"/>
      <c r="J713" s="109"/>
      <c r="K713" s="109"/>
    </row>
    <row r="714" spans="2:11">
      <c r="B714" s="108"/>
      <c r="C714" s="108"/>
      <c r="D714" s="108"/>
      <c r="E714" s="109"/>
      <c r="F714" s="109"/>
      <c r="G714" s="109"/>
      <c r="H714" s="109"/>
      <c r="I714" s="109"/>
      <c r="J714" s="109"/>
      <c r="K714" s="109"/>
    </row>
    <row r="715" spans="2:11">
      <c r="B715" s="108"/>
      <c r="C715" s="108"/>
      <c r="D715" s="108"/>
      <c r="E715" s="109"/>
      <c r="F715" s="109"/>
      <c r="G715" s="109"/>
      <c r="H715" s="109"/>
      <c r="I715" s="109"/>
      <c r="J715" s="109"/>
      <c r="K715" s="109"/>
    </row>
    <row r="716" spans="2:11">
      <c r="B716" s="108"/>
      <c r="C716" s="108"/>
      <c r="D716" s="108"/>
      <c r="E716" s="109"/>
      <c r="F716" s="109"/>
      <c r="G716" s="109"/>
      <c r="H716" s="109"/>
      <c r="I716" s="109"/>
      <c r="J716" s="109"/>
      <c r="K716" s="109"/>
    </row>
    <row r="717" spans="2:11">
      <c r="B717" s="108"/>
      <c r="C717" s="108"/>
      <c r="D717" s="108"/>
      <c r="E717" s="109"/>
      <c r="F717" s="109"/>
      <c r="G717" s="109"/>
      <c r="H717" s="109"/>
      <c r="I717" s="109"/>
      <c r="J717" s="109"/>
      <c r="K717" s="109"/>
    </row>
    <row r="718" spans="2:11">
      <c r="B718" s="108"/>
      <c r="C718" s="108"/>
      <c r="D718" s="108"/>
      <c r="E718" s="109"/>
      <c r="F718" s="109"/>
      <c r="G718" s="109"/>
      <c r="H718" s="109"/>
      <c r="I718" s="109"/>
      <c r="J718" s="109"/>
      <c r="K718" s="109"/>
    </row>
    <row r="719" spans="2:11">
      <c r="B719" s="108"/>
      <c r="C719" s="108"/>
      <c r="D719" s="108"/>
      <c r="E719" s="109"/>
      <c r="F719" s="109"/>
      <c r="G719" s="109"/>
      <c r="H719" s="109"/>
      <c r="I719" s="109"/>
      <c r="J719" s="109"/>
      <c r="K719" s="109"/>
    </row>
    <row r="720" spans="2:11">
      <c r="B720" s="108"/>
      <c r="C720" s="108"/>
      <c r="D720" s="108"/>
      <c r="E720" s="109"/>
      <c r="F720" s="109"/>
      <c r="G720" s="109"/>
      <c r="H720" s="109"/>
      <c r="I720" s="109"/>
      <c r="J720" s="109"/>
      <c r="K720" s="109"/>
    </row>
    <row r="721" spans="2:11">
      <c r="B721" s="108"/>
      <c r="C721" s="108"/>
      <c r="D721" s="108"/>
      <c r="E721" s="109"/>
      <c r="F721" s="109"/>
      <c r="G721" s="109"/>
      <c r="H721" s="109"/>
      <c r="I721" s="109"/>
      <c r="J721" s="109"/>
      <c r="K721" s="109"/>
    </row>
    <row r="722" spans="2:11">
      <c r="B722" s="108"/>
      <c r="C722" s="108"/>
      <c r="D722" s="108"/>
      <c r="E722" s="109"/>
      <c r="F722" s="109"/>
      <c r="G722" s="109"/>
      <c r="H722" s="109"/>
      <c r="I722" s="109"/>
      <c r="J722" s="109"/>
      <c r="K722" s="109"/>
    </row>
    <row r="723" spans="2:11">
      <c r="B723" s="108"/>
      <c r="C723" s="108"/>
      <c r="D723" s="108"/>
      <c r="E723" s="109"/>
      <c r="F723" s="109"/>
      <c r="G723" s="109"/>
      <c r="H723" s="109"/>
      <c r="I723" s="109"/>
      <c r="J723" s="109"/>
      <c r="K723" s="109"/>
    </row>
    <row r="724" spans="2:11">
      <c r="B724" s="108"/>
      <c r="C724" s="108"/>
      <c r="D724" s="108"/>
      <c r="E724" s="109"/>
      <c r="F724" s="109"/>
      <c r="G724" s="109"/>
      <c r="H724" s="109"/>
      <c r="I724" s="109"/>
      <c r="J724" s="109"/>
      <c r="K724" s="109"/>
    </row>
    <row r="725" spans="2:11">
      <c r="B725" s="108"/>
      <c r="C725" s="108"/>
      <c r="D725" s="108"/>
      <c r="E725" s="109"/>
      <c r="F725" s="109"/>
      <c r="G725" s="109"/>
      <c r="H725" s="109"/>
      <c r="I725" s="109"/>
      <c r="J725" s="109"/>
      <c r="K725" s="109"/>
    </row>
    <row r="726" spans="2:11">
      <c r="B726" s="108"/>
      <c r="C726" s="108"/>
      <c r="D726" s="108"/>
      <c r="E726" s="109"/>
      <c r="F726" s="109"/>
      <c r="G726" s="109"/>
      <c r="H726" s="109"/>
      <c r="I726" s="109"/>
      <c r="J726" s="109"/>
      <c r="K726" s="109"/>
    </row>
    <row r="727" spans="2:11">
      <c r="B727" s="108"/>
      <c r="C727" s="108"/>
      <c r="D727" s="108"/>
      <c r="E727" s="109"/>
      <c r="F727" s="109"/>
      <c r="G727" s="109"/>
      <c r="H727" s="109"/>
      <c r="I727" s="109"/>
      <c r="J727" s="109"/>
      <c r="K727" s="109"/>
    </row>
    <row r="728" spans="2:11">
      <c r="B728" s="108"/>
      <c r="C728" s="108"/>
      <c r="D728" s="108"/>
      <c r="E728" s="109"/>
      <c r="F728" s="109"/>
      <c r="G728" s="109"/>
      <c r="H728" s="109"/>
      <c r="I728" s="109"/>
      <c r="J728" s="109"/>
      <c r="K728" s="109"/>
    </row>
    <row r="729" spans="2:11">
      <c r="B729" s="108"/>
      <c r="C729" s="108"/>
      <c r="D729" s="108"/>
      <c r="E729" s="109"/>
      <c r="F729" s="109"/>
      <c r="G729" s="109"/>
      <c r="H729" s="109"/>
      <c r="I729" s="109"/>
      <c r="J729" s="109"/>
      <c r="K729" s="109"/>
    </row>
    <row r="730" spans="2:11">
      <c r="B730" s="108"/>
      <c r="C730" s="108"/>
      <c r="D730" s="108"/>
      <c r="E730" s="109"/>
      <c r="F730" s="109"/>
      <c r="G730" s="109"/>
      <c r="H730" s="109"/>
      <c r="I730" s="109"/>
      <c r="J730" s="109"/>
      <c r="K730" s="109"/>
    </row>
    <row r="731" spans="2:11">
      <c r="B731" s="108"/>
      <c r="C731" s="108"/>
      <c r="D731" s="108"/>
      <c r="E731" s="109"/>
      <c r="F731" s="109"/>
      <c r="G731" s="109"/>
      <c r="H731" s="109"/>
      <c r="I731" s="109"/>
      <c r="J731" s="109"/>
      <c r="K731" s="109"/>
    </row>
    <row r="732" spans="2:11">
      <c r="B732" s="108"/>
      <c r="C732" s="108"/>
      <c r="D732" s="108"/>
      <c r="E732" s="109"/>
      <c r="F732" s="109"/>
      <c r="G732" s="109"/>
      <c r="H732" s="109"/>
      <c r="I732" s="109"/>
      <c r="J732" s="109"/>
      <c r="K732" s="109"/>
    </row>
    <row r="733" spans="2:11">
      <c r="B733" s="108"/>
      <c r="C733" s="108"/>
      <c r="D733" s="108"/>
      <c r="E733" s="109"/>
      <c r="F733" s="109"/>
      <c r="G733" s="109"/>
      <c r="H733" s="109"/>
      <c r="I733" s="109"/>
      <c r="J733" s="109"/>
      <c r="K733" s="109"/>
    </row>
    <row r="734" spans="2:11">
      <c r="B734" s="108"/>
      <c r="C734" s="108"/>
      <c r="D734" s="108"/>
      <c r="E734" s="109"/>
      <c r="F734" s="109"/>
      <c r="G734" s="109"/>
      <c r="H734" s="109"/>
      <c r="I734" s="109"/>
      <c r="J734" s="109"/>
      <c r="K734" s="109"/>
    </row>
    <row r="735" spans="2:11">
      <c r="B735" s="108"/>
      <c r="C735" s="108"/>
      <c r="D735" s="108"/>
      <c r="E735" s="109"/>
      <c r="F735" s="109"/>
      <c r="G735" s="109"/>
      <c r="H735" s="109"/>
      <c r="I735" s="109"/>
      <c r="J735" s="109"/>
      <c r="K735" s="109"/>
    </row>
    <row r="736" spans="2:11">
      <c r="B736" s="108"/>
      <c r="C736" s="108"/>
      <c r="D736" s="108"/>
      <c r="E736" s="109"/>
      <c r="F736" s="109"/>
      <c r="G736" s="109"/>
      <c r="H736" s="109"/>
      <c r="I736" s="109"/>
      <c r="J736" s="109"/>
      <c r="K736" s="109"/>
    </row>
    <row r="737" spans="2:11">
      <c r="B737" s="108"/>
      <c r="C737" s="108"/>
      <c r="D737" s="108"/>
      <c r="E737" s="109"/>
      <c r="F737" s="109"/>
      <c r="G737" s="109"/>
      <c r="H737" s="109"/>
      <c r="I737" s="109"/>
      <c r="J737" s="109"/>
      <c r="K737" s="109"/>
    </row>
    <row r="738" spans="2:11">
      <c r="B738" s="108"/>
      <c r="C738" s="108"/>
      <c r="D738" s="108"/>
      <c r="E738" s="109"/>
      <c r="F738" s="109"/>
      <c r="G738" s="109"/>
      <c r="H738" s="109"/>
      <c r="I738" s="109"/>
      <c r="J738" s="109"/>
      <c r="K738" s="109"/>
    </row>
    <row r="739" spans="2:11">
      <c r="B739" s="108"/>
      <c r="C739" s="108"/>
      <c r="D739" s="108"/>
      <c r="E739" s="109"/>
      <c r="F739" s="109"/>
      <c r="G739" s="109"/>
      <c r="H739" s="109"/>
      <c r="I739" s="109"/>
      <c r="J739" s="109"/>
      <c r="K739" s="109"/>
    </row>
    <row r="740" spans="2:11">
      <c r="B740" s="108"/>
      <c r="C740" s="108"/>
      <c r="D740" s="108"/>
      <c r="E740" s="109"/>
      <c r="F740" s="109"/>
      <c r="G740" s="109"/>
      <c r="H740" s="109"/>
      <c r="I740" s="109"/>
      <c r="J740" s="109"/>
      <c r="K740" s="109"/>
    </row>
    <row r="741" spans="2:11">
      <c r="B741" s="108"/>
      <c r="C741" s="108"/>
      <c r="D741" s="108"/>
      <c r="E741" s="109"/>
      <c r="F741" s="109"/>
      <c r="G741" s="109"/>
      <c r="H741" s="109"/>
      <c r="I741" s="109"/>
      <c r="J741" s="109"/>
      <c r="K741" s="109"/>
    </row>
    <row r="742" spans="2:11">
      <c r="B742" s="108"/>
      <c r="C742" s="108"/>
      <c r="D742" s="108"/>
      <c r="E742" s="109"/>
      <c r="F742" s="109"/>
      <c r="G742" s="109"/>
      <c r="H742" s="109"/>
      <c r="I742" s="109"/>
      <c r="J742" s="109"/>
      <c r="K742" s="109"/>
    </row>
    <row r="743" spans="2:11">
      <c r="B743" s="108"/>
      <c r="C743" s="108"/>
      <c r="D743" s="108"/>
      <c r="E743" s="109"/>
      <c r="F743" s="109"/>
      <c r="G743" s="109"/>
      <c r="H743" s="109"/>
      <c r="I743" s="109"/>
      <c r="J743" s="109"/>
      <c r="K743" s="109"/>
    </row>
    <row r="744" spans="2:11">
      <c r="B744" s="108"/>
      <c r="C744" s="108"/>
      <c r="D744" s="108"/>
      <c r="E744" s="109"/>
      <c r="F744" s="109"/>
      <c r="G744" s="109"/>
      <c r="H744" s="109"/>
      <c r="I744" s="109"/>
      <c r="J744" s="109"/>
      <c r="K744" s="109"/>
    </row>
    <row r="745" spans="2:11">
      <c r="B745" s="108"/>
      <c r="C745" s="108"/>
      <c r="D745" s="108"/>
      <c r="E745" s="109"/>
      <c r="F745" s="109"/>
      <c r="G745" s="109"/>
      <c r="H745" s="109"/>
      <c r="I745" s="109"/>
      <c r="J745" s="109"/>
      <c r="K745" s="109"/>
    </row>
    <row r="746" spans="2:11">
      <c r="B746" s="108"/>
      <c r="C746" s="108"/>
      <c r="D746" s="108"/>
      <c r="E746" s="109"/>
      <c r="F746" s="109"/>
      <c r="G746" s="109"/>
      <c r="H746" s="109"/>
      <c r="I746" s="109"/>
      <c r="J746" s="109"/>
      <c r="K746" s="109"/>
    </row>
    <row r="747" spans="2:11">
      <c r="B747" s="108"/>
      <c r="C747" s="108"/>
      <c r="D747" s="108"/>
      <c r="E747" s="109"/>
      <c r="F747" s="109"/>
      <c r="G747" s="109"/>
      <c r="H747" s="109"/>
      <c r="I747" s="109"/>
      <c r="J747" s="109"/>
      <c r="K747" s="109"/>
    </row>
    <row r="748" spans="2:11">
      <c r="B748" s="108"/>
      <c r="C748" s="108"/>
      <c r="D748" s="108"/>
      <c r="E748" s="109"/>
      <c r="F748" s="109"/>
      <c r="G748" s="109"/>
      <c r="H748" s="109"/>
      <c r="I748" s="109"/>
      <c r="J748" s="109"/>
      <c r="K748" s="109"/>
    </row>
    <row r="749" spans="2:11">
      <c r="B749" s="108"/>
      <c r="C749" s="108"/>
      <c r="D749" s="108"/>
      <c r="E749" s="109"/>
      <c r="F749" s="109"/>
      <c r="G749" s="109"/>
      <c r="H749" s="109"/>
      <c r="I749" s="109"/>
      <c r="J749" s="109"/>
      <c r="K749" s="109"/>
    </row>
    <row r="750" spans="2:11">
      <c r="B750" s="108"/>
      <c r="C750" s="108"/>
      <c r="D750" s="108"/>
      <c r="E750" s="109"/>
      <c r="F750" s="109"/>
      <c r="G750" s="109"/>
      <c r="H750" s="109"/>
      <c r="I750" s="109"/>
      <c r="J750" s="109"/>
      <c r="K750" s="109"/>
    </row>
    <row r="751" spans="2:11">
      <c r="B751" s="108"/>
      <c r="C751" s="108"/>
      <c r="D751" s="108"/>
      <c r="E751" s="109"/>
      <c r="F751" s="109"/>
      <c r="G751" s="109"/>
      <c r="H751" s="109"/>
      <c r="I751" s="109"/>
      <c r="J751" s="109"/>
      <c r="K751" s="109"/>
    </row>
    <row r="752" spans="2:11">
      <c r="B752" s="108"/>
      <c r="C752" s="108"/>
      <c r="D752" s="108"/>
      <c r="E752" s="109"/>
      <c r="F752" s="109"/>
      <c r="G752" s="109"/>
      <c r="H752" s="109"/>
      <c r="I752" s="109"/>
      <c r="J752" s="109"/>
      <c r="K752" s="109"/>
    </row>
    <row r="753" spans="2:11">
      <c r="B753" s="108"/>
      <c r="C753" s="108"/>
      <c r="D753" s="108"/>
      <c r="E753" s="109"/>
      <c r="F753" s="109"/>
      <c r="G753" s="109"/>
      <c r="H753" s="109"/>
      <c r="I753" s="109"/>
      <c r="J753" s="109"/>
      <c r="K753" s="109"/>
    </row>
    <row r="754" spans="2:11">
      <c r="B754" s="108"/>
      <c r="C754" s="108"/>
      <c r="D754" s="108"/>
      <c r="E754" s="109"/>
      <c r="F754" s="109"/>
      <c r="G754" s="109"/>
      <c r="H754" s="109"/>
      <c r="I754" s="109"/>
      <c r="J754" s="109"/>
      <c r="K754" s="109"/>
    </row>
    <row r="755" spans="2:11">
      <c r="B755" s="108"/>
      <c r="C755" s="108"/>
      <c r="D755" s="108"/>
      <c r="E755" s="109"/>
      <c r="F755" s="109"/>
      <c r="G755" s="109"/>
      <c r="H755" s="109"/>
      <c r="I755" s="109"/>
      <c r="J755" s="109"/>
      <c r="K755" s="109"/>
    </row>
    <row r="756" spans="2:11">
      <c r="B756" s="108"/>
      <c r="C756" s="108"/>
      <c r="D756" s="108"/>
      <c r="E756" s="109"/>
      <c r="F756" s="109"/>
      <c r="G756" s="109"/>
      <c r="H756" s="109"/>
      <c r="I756" s="109"/>
      <c r="J756" s="109"/>
      <c r="K756" s="109"/>
    </row>
    <row r="757" spans="2:11">
      <c r="B757" s="108"/>
      <c r="C757" s="108"/>
      <c r="D757" s="108"/>
      <c r="E757" s="109"/>
      <c r="F757" s="109"/>
      <c r="G757" s="109"/>
      <c r="H757" s="109"/>
      <c r="I757" s="109"/>
      <c r="J757" s="109"/>
      <c r="K757" s="109"/>
    </row>
    <row r="758" spans="2:11">
      <c r="B758" s="108"/>
      <c r="C758" s="108"/>
      <c r="D758" s="108"/>
      <c r="E758" s="109"/>
      <c r="F758" s="109"/>
      <c r="G758" s="109"/>
      <c r="H758" s="109"/>
      <c r="I758" s="109"/>
      <c r="J758" s="109"/>
      <c r="K758" s="109"/>
    </row>
    <row r="759" spans="2:11">
      <c r="B759" s="108"/>
      <c r="C759" s="108"/>
      <c r="D759" s="108"/>
      <c r="E759" s="109"/>
      <c r="F759" s="109"/>
      <c r="G759" s="109"/>
      <c r="H759" s="109"/>
      <c r="I759" s="109"/>
      <c r="J759" s="109"/>
      <c r="K759" s="109"/>
    </row>
    <row r="760" spans="2:11">
      <c r="B760" s="108"/>
      <c r="C760" s="108"/>
      <c r="D760" s="108"/>
      <c r="E760" s="109"/>
      <c r="F760" s="109"/>
      <c r="G760" s="109"/>
      <c r="H760" s="109"/>
      <c r="I760" s="109"/>
      <c r="J760" s="109"/>
      <c r="K760" s="109"/>
    </row>
    <row r="761" spans="2:11">
      <c r="B761" s="108"/>
      <c r="C761" s="108"/>
      <c r="D761" s="108"/>
      <c r="E761" s="109"/>
      <c r="F761" s="109"/>
      <c r="G761" s="109"/>
      <c r="H761" s="109"/>
      <c r="I761" s="109"/>
      <c r="J761" s="109"/>
      <c r="K761" s="109"/>
    </row>
    <row r="762" spans="2:11">
      <c r="B762" s="108"/>
      <c r="C762" s="108"/>
      <c r="D762" s="108"/>
      <c r="E762" s="109"/>
      <c r="F762" s="109"/>
      <c r="G762" s="109"/>
      <c r="H762" s="109"/>
      <c r="I762" s="109"/>
      <c r="J762" s="109"/>
      <c r="K762" s="109"/>
    </row>
    <row r="763" spans="2:11">
      <c r="B763" s="108"/>
      <c r="C763" s="108"/>
      <c r="D763" s="108"/>
      <c r="E763" s="109"/>
      <c r="F763" s="109"/>
      <c r="G763" s="109"/>
      <c r="H763" s="109"/>
      <c r="I763" s="109"/>
      <c r="J763" s="109"/>
      <c r="K763" s="109"/>
    </row>
    <row r="764" spans="2:11">
      <c r="B764" s="108"/>
      <c r="C764" s="108"/>
      <c r="D764" s="108"/>
      <c r="E764" s="109"/>
      <c r="F764" s="109"/>
      <c r="G764" s="109"/>
      <c r="H764" s="109"/>
      <c r="I764" s="109"/>
      <c r="J764" s="109"/>
      <c r="K764" s="109"/>
    </row>
    <row r="765" spans="2:11">
      <c r="B765" s="108"/>
      <c r="C765" s="108"/>
      <c r="D765" s="108"/>
      <c r="E765" s="109"/>
      <c r="F765" s="109"/>
      <c r="G765" s="109"/>
      <c r="H765" s="109"/>
      <c r="I765" s="109"/>
      <c r="J765" s="109"/>
      <c r="K765" s="109"/>
    </row>
    <row r="766" spans="2:11">
      <c r="B766" s="108"/>
      <c r="C766" s="108"/>
      <c r="D766" s="108"/>
      <c r="E766" s="109"/>
      <c r="F766" s="109"/>
      <c r="G766" s="109"/>
      <c r="H766" s="109"/>
      <c r="I766" s="109"/>
      <c r="J766" s="109"/>
      <c r="K766" s="109"/>
    </row>
    <row r="767" spans="2:11">
      <c r="B767" s="108"/>
      <c r="C767" s="108"/>
      <c r="D767" s="108"/>
      <c r="E767" s="109"/>
      <c r="F767" s="109"/>
      <c r="G767" s="109"/>
      <c r="H767" s="109"/>
      <c r="I767" s="109"/>
      <c r="J767" s="109"/>
      <c r="K767" s="109"/>
    </row>
    <row r="768" spans="2:11">
      <c r="B768" s="108"/>
      <c r="C768" s="108"/>
      <c r="D768" s="108"/>
      <c r="E768" s="109"/>
      <c r="F768" s="109"/>
      <c r="G768" s="109"/>
      <c r="H768" s="109"/>
      <c r="I768" s="109"/>
      <c r="J768" s="109"/>
      <c r="K768" s="109"/>
    </row>
    <row r="769" spans="2:11">
      <c r="B769" s="108"/>
      <c r="C769" s="108"/>
      <c r="D769" s="108"/>
      <c r="E769" s="109"/>
      <c r="F769" s="109"/>
      <c r="G769" s="109"/>
      <c r="H769" s="109"/>
      <c r="I769" s="109"/>
      <c r="J769" s="109"/>
      <c r="K769" s="109"/>
    </row>
    <row r="770" spans="2:11">
      <c r="B770" s="108"/>
      <c r="C770" s="108"/>
      <c r="D770" s="108"/>
      <c r="E770" s="109"/>
      <c r="F770" s="109"/>
      <c r="G770" s="109"/>
      <c r="H770" s="109"/>
      <c r="I770" s="109"/>
      <c r="J770" s="109"/>
      <c r="K770" s="109"/>
    </row>
    <row r="771" spans="2:11">
      <c r="B771" s="108"/>
      <c r="C771" s="108"/>
      <c r="D771" s="108"/>
      <c r="E771" s="109"/>
      <c r="F771" s="109"/>
      <c r="G771" s="109"/>
      <c r="H771" s="109"/>
      <c r="I771" s="109"/>
      <c r="J771" s="109"/>
      <c r="K771" s="109"/>
    </row>
    <row r="772" spans="2:11">
      <c r="B772" s="108"/>
      <c r="C772" s="108"/>
      <c r="D772" s="108"/>
      <c r="E772" s="109"/>
      <c r="F772" s="109"/>
      <c r="G772" s="109"/>
      <c r="H772" s="109"/>
      <c r="I772" s="109"/>
      <c r="J772" s="109"/>
      <c r="K772" s="109"/>
    </row>
    <row r="773" spans="2:11">
      <c r="B773" s="108"/>
      <c r="C773" s="108"/>
      <c r="D773" s="108"/>
      <c r="E773" s="109"/>
      <c r="F773" s="109"/>
      <c r="G773" s="109"/>
      <c r="H773" s="109"/>
      <c r="I773" s="109"/>
      <c r="J773" s="109"/>
      <c r="K773" s="109"/>
    </row>
    <row r="774" spans="2:11">
      <c r="B774" s="108"/>
      <c r="C774" s="108"/>
      <c r="D774" s="108"/>
      <c r="E774" s="109"/>
      <c r="F774" s="109"/>
      <c r="G774" s="109"/>
      <c r="H774" s="109"/>
      <c r="I774" s="109"/>
      <c r="J774" s="109"/>
      <c r="K774" s="109"/>
    </row>
    <row r="775" spans="2:11">
      <c r="B775" s="108"/>
      <c r="C775" s="108"/>
      <c r="D775" s="108"/>
      <c r="E775" s="109"/>
      <c r="F775" s="109"/>
      <c r="G775" s="109"/>
      <c r="H775" s="109"/>
      <c r="I775" s="109"/>
      <c r="J775" s="109"/>
      <c r="K775" s="109"/>
    </row>
    <row r="776" spans="2:11">
      <c r="B776" s="108"/>
      <c r="C776" s="108"/>
      <c r="D776" s="108"/>
      <c r="E776" s="109"/>
      <c r="F776" s="109"/>
      <c r="G776" s="109"/>
      <c r="H776" s="109"/>
      <c r="I776" s="109"/>
      <c r="J776" s="109"/>
      <c r="K776" s="109"/>
    </row>
    <row r="777" spans="2:11">
      <c r="B777" s="108"/>
      <c r="C777" s="108"/>
      <c r="D777" s="108"/>
      <c r="E777" s="109"/>
      <c r="F777" s="109"/>
      <c r="G777" s="109"/>
      <c r="H777" s="109"/>
      <c r="I777" s="109"/>
      <c r="J777" s="109"/>
      <c r="K777" s="109"/>
    </row>
    <row r="778" spans="2:11">
      <c r="B778" s="108"/>
      <c r="C778" s="108"/>
      <c r="D778" s="108"/>
      <c r="E778" s="109"/>
      <c r="F778" s="109"/>
      <c r="G778" s="109"/>
      <c r="H778" s="109"/>
      <c r="I778" s="109"/>
      <c r="J778" s="109"/>
      <c r="K778" s="109"/>
    </row>
    <row r="779" spans="2:11">
      <c r="B779" s="108"/>
      <c r="C779" s="108"/>
      <c r="D779" s="108"/>
      <c r="E779" s="109"/>
      <c r="F779" s="109"/>
      <c r="G779" s="109"/>
      <c r="H779" s="109"/>
      <c r="I779" s="109"/>
      <c r="J779" s="109"/>
      <c r="K779" s="109"/>
    </row>
    <row r="780" spans="2:11">
      <c r="B780" s="108"/>
      <c r="C780" s="108"/>
      <c r="D780" s="108"/>
      <c r="E780" s="109"/>
      <c r="F780" s="109"/>
      <c r="G780" s="109"/>
      <c r="H780" s="109"/>
      <c r="I780" s="109"/>
      <c r="J780" s="109"/>
      <c r="K780" s="109"/>
    </row>
    <row r="781" spans="2:11">
      <c r="B781" s="108"/>
      <c r="C781" s="108"/>
      <c r="D781" s="108"/>
      <c r="E781" s="109"/>
      <c r="F781" s="109"/>
      <c r="G781" s="109"/>
      <c r="H781" s="109"/>
      <c r="I781" s="109"/>
      <c r="J781" s="109"/>
      <c r="K781" s="109"/>
    </row>
    <row r="782" spans="2:11">
      <c r="B782" s="108"/>
      <c r="C782" s="108"/>
      <c r="D782" s="108"/>
      <c r="E782" s="109"/>
      <c r="F782" s="109"/>
      <c r="G782" s="109"/>
      <c r="H782" s="109"/>
      <c r="I782" s="109"/>
      <c r="J782" s="109"/>
      <c r="K782" s="109"/>
    </row>
    <row r="783" spans="2:11">
      <c r="B783" s="108"/>
      <c r="C783" s="108"/>
      <c r="D783" s="108"/>
      <c r="E783" s="109"/>
      <c r="F783" s="109"/>
      <c r="G783" s="109"/>
      <c r="H783" s="109"/>
      <c r="I783" s="109"/>
      <c r="J783" s="109"/>
      <c r="K783" s="109"/>
    </row>
    <row r="784" spans="2:11">
      <c r="B784" s="108"/>
      <c r="C784" s="108"/>
      <c r="D784" s="108"/>
      <c r="E784" s="109"/>
      <c r="F784" s="109"/>
      <c r="G784" s="109"/>
      <c r="H784" s="109"/>
      <c r="I784" s="109"/>
      <c r="J784" s="109"/>
      <c r="K784" s="109"/>
    </row>
    <row r="785" spans="2:11">
      <c r="B785" s="108"/>
      <c r="C785" s="108"/>
      <c r="D785" s="108"/>
      <c r="E785" s="109"/>
      <c r="F785" s="109"/>
      <c r="G785" s="109"/>
      <c r="H785" s="109"/>
      <c r="I785" s="109"/>
      <c r="J785" s="109"/>
      <c r="K785" s="109"/>
    </row>
    <row r="786" spans="2:11">
      <c r="B786" s="108"/>
      <c r="C786" s="108"/>
      <c r="D786" s="108"/>
      <c r="E786" s="109"/>
      <c r="F786" s="109"/>
      <c r="G786" s="109"/>
      <c r="H786" s="109"/>
      <c r="I786" s="109"/>
      <c r="J786" s="109"/>
      <c r="K786" s="109"/>
    </row>
    <row r="787" spans="2:11">
      <c r="B787" s="108"/>
      <c r="C787" s="108"/>
      <c r="D787" s="108"/>
      <c r="E787" s="109"/>
      <c r="F787" s="109"/>
      <c r="G787" s="109"/>
      <c r="H787" s="109"/>
      <c r="I787" s="109"/>
      <c r="J787" s="109"/>
      <c r="K787" s="109"/>
    </row>
    <row r="788" spans="2:11">
      <c r="B788" s="108"/>
      <c r="C788" s="108"/>
      <c r="D788" s="108"/>
      <c r="E788" s="109"/>
      <c r="F788" s="109"/>
      <c r="G788" s="109"/>
      <c r="H788" s="109"/>
      <c r="I788" s="109"/>
      <c r="J788" s="109"/>
      <c r="K788" s="109"/>
    </row>
    <row r="789" spans="2:11">
      <c r="B789" s="108"/>
      <c r="C789" s="108"/>
      <c r="D789" s="108"/>
      <c r="E789" s="109"/>
      <c r="F789" s="109"/>
      <c r="G789" s="109"/>
      <c r="H789" s="109"/>
      <c r="I789" s="109"/>
      <c r="J789" s="109"/>
      <c r="K789" s="109"/>
    </row>
    <row r="790" spans="2:11">
      <c r="B790" s="108"/>
      <c r="C790" s="108"/>
      <c r="D790" s="108"/>
      <c r="E790" s="109"/>
      <c r="F790" s="109"/>
      <c r="G790" s="109"/>
      <c r="H790" s="109"/>
      <c r="I790" s="109"/>
      <c r="J790" s="109"/>
      <c r="K790" s="109"/>
    </row>
    <row r="791" spans="2:11">
      <c r="B791" s="108"/>
      <c r="C791" s="108"/>
      <c r="D791" s="108"/>
      <c r="E791" s="109"/>
      <c r="F791" s="109"/>
      <c r="G791" s="109"/>
      <c r="H791" s="109"/>
      <c r="I791" s="109"/>
      <c r="J791" s="109"/>
      <c r="K791" s="109"/>
    </row>
    <row r="792" spans="2:11">
      <c r="B792" s="108"/>
      <c r="C792" s="108"/>
      <c r="D792" s="108"/>
      <c r="E792" s="109"/>
      <c r="F792" s="109"/>
      <c r="G792" s="109"/>
      <c r="H792" s="109"/>
      <c r="I792" s="109"/>
      <c r="J792" s="109"/>
      <c r="K792" s="109"/>
    </row>
    <row r="793" spans="2:11">
      <c r="B793" s="108"/>
      <c r="C793" s="108"/>
      <c r="D793" s="108"/>
      <c r="E793" s="109"/>
      <c r="F793" s="109"/>
      <c r="G793" s="109"/>
      <c r="H793" s="109"/>
      <c r="I793" s="109"/>
      <c r="J793" s="109"/>
      <c r="K793" s="109"/>
    </row>
    <row r="794" spans="2:11">
      <c r="B794" s="108"/>
      <c r="C794" s="108"/>
      <c r="D794" s="108"/>
      <c r="E794" s="109"/>
      <c r="F794" s="109"/>
      <c r="G794" s="109"/>
      <c r="H794" s="109"/>
      <c r="I794" s="109"/>
      <c r="J794" s="109"/>
      <c r="K794" s="109"/>
    </row>
    <row r="795" spans="2:11">
      <c r="B795" s="108"/>
      <c r="C795" s="108"/>
      <c r="D795" s="108"/>
      <c r="E795" s="109"/>
      <c r="F795" s="109"/>
      <c r="G795" s="109"/>
      <c r="H795" s="109"/>
      <c r="I795" s="109"/>
      <c r="J795" s="109"/>
      <c r="K795" s="109"/>
    </row>
    <row r="796" spans="2:11">
      <c r="B796" s="108"/>
      <c r="C796" s="108"/>
      <c r="D796" s="108"/>
      <c r="E796" s="109"/>
      <c r="F796" s="109"/>
      <c r="G796" s="109"/>
      <c r="H796" s="109"/>
      <c r="I796" s="109"/>
      <c r="J796" s="109"/>
      <c r="K796" s="109"/>
    </row>
    <row r="797" spans="2:11">
      <c r="B797" s="108"/>
      <c r="C797" s="108"/>
      <c r="D797" s="108"/>
      <c r="E797" s="109"/>
      <c r="F797" s="109"/>
      <c r="G797" s="109"/>
      <c r="H797" s="109"/>
      <c r="I797" s="109"/>
      <c r="J797" s="109"/>
      <c r="K797" s="109"/>
    </row>
    <row r="798" spans="2:11">
      <c r="B798" s="108"/>
      <c r="C798" s="108"/>
      <c r="D798" s="108"/>
      <c r="E798" s="109"/>
      <c r="F798" s="109"/>
      <c r="G798" s="109"/>
      <c r="H798" s="109"/>
      <c r="I798" s="109"/>
      <c r="J798" s="109"/>
      <c r="K798" s="109"/>
    </row>
    <row r="799" spans="2:11">
      <c r="B799" s="108"/>
      <c r="C799" s="108"/>
      <c r="D799" s="108"/>
      <c r="E799" s="109"/>
      <c r="F799" s="109"/>
      <c r="G799" s="109"/>
      <c r="H799" s="109"/>
      <c r="I799" s="109"/>
      <c r="J799" s="109"/>
      <c r="K799" s="109"/>
    </row>
    <row r="800" spans="2:11">
      <c r="B800" s="108"/>
      <c r="C800" s="108"/>
      <c r="D800" s="108"/>
      <c r="E800" s="109"/>
      <c r="F800" s="109"/>
      <c r="G800" s="109"/>
      <c r="H800" s="109"/>
      <c r="I800" s="109"/>
      <c r="J800" s="109"/>
      <c r="K800" s="109"/>
    </row>
    <row r="801" spans="2:11">
      <c r="B801" s="108"/>
      <c r="C801" s="108"/>
      <c r="D801" s="108"/>
      <c r="E801" s="109"/>
      <c r="F801" s="109"/>
      <c r="G801" s="109"/>
      <c r="H801" s="109"/>
      <c r="I801" s="109"/>
      <c r="J801" s="109"/>
      <c r="K801" s="109"/>
    </row>
    <row r="802" spans="2:11">
      <c r="B802" s="108"/>
      <c r="C802" s="108"/>
      <c r="D802" s="108"/>
      <c r="E802" s="109"/>
      <c r="F802" s="109"/>
      <c r="G802" s="109"/>
      <c r="H802" s="109"/>
      <c r="I802" s="109"/>
      <c r="J802" s="109"/>
      <c r="K802" s="109"/>
    </row>
    <row r="803" spans="2:11">
      <c r="B803" s="108"/>
      <c r="C803" s="108"/>
      <c r="D803" s="108"/>
      <c r="E803" s="109"/>
      <c r="F803" s="109"/>
      <c r="G803" s="109"/>
      <c r="H803" s="109"/>
      <c r="I803" s="109"/>
      <c r="J803" s="109"/>
      <c r="K803" s="109"/>
    </row>
    <row r="804" spans="2:11">
      <c r="B804" s="108"/>
      <c r="C804" s="108"/>
      <c r="D804" s="108"/>
      <c r="E804" s="109"/>
      <c r="F804" s="109"/>
      <c r="G804" s="109"/>
      <c r="H804" s="109"/>
      <c r="I804" s="109"/>
      <c r="J804" s="109"/>
      <c r="K804" s="109"/>
    </row>
    <row r="805" spans="2:11">
      <c r="B805" s="108"/>
      <c r="C805" s="108"/>
      <c r="D805" s="108"/>
      <c r="E805" s="109"/>
      <c r="F805" s="109"/>
      <c r="G805" s="109"/>
      <c r="H805" s="109"/>
      <c r="I805" s="109"/>
      <c r="J805" s="109"/>
      <c r="K805" s="109"/>
    </row>
    <row r="806" spans="2:11">
      <c r="B806" s="108"/>
      <c r="C806" s="108"/>
      <c r="D806" s="108"/>
      <c r="E806" s="109"/>
      <c r="F806" s="109"/>
      <c r="G806" s="109"/>
      <c r="H806" s="109"/>
      <c r="I806" s="109"/>
      <c r="J806" s="109"/>
      <c r="K806" s="109"/>
    </row>
    <row r="807" spans="2:11">
      <c r="B807" s="108"/>
      <c r="C807" s="108"/>
      <c r="D807" s="108"/>
      <c r="E807" s="109"/>
      <c r="F807" s="109"/>
      <c r="G807" s="109"/>
      <c r="H807" s="109"/>
      <c r="I807" s="109"/>
      <c r="J807" s="109"/>
      <c r="K807" s="109"/>
    </row>
    <row r="808" spans="2:11">
      <c r="B808" s="108"/>
      <c r="C808" s="108"/>
      <c r="D808" s="108"/>
      <c r="E808" s="109"/>
      <c r="F808" s="109"/>
      <c r="G808" s="109"/>
      <c r="H808" s="109"/>
      <c r="I808" s="109"/>
      <c r="J808" s="109"/>
      <c r="K808" s="109"/>
    </row>
    <row r="809" spans="2:11">
      <c r="B809" s="108"/>
      <c r="C809" s="108"/>
      <c r="D809" s="108"/>
      <c r="E809" s="109"/>
      <c r="F809" s="109"/>
      <c r="G809" s="109"/>
      <c r="H809" s="109"/>
      <c r="I809" s="109"/>
      <c r="J809" s="109"/>
      <c r="K809" s="109"/>
    </row>
    <row r="810" spans="2:11">
      <c r="B810" s="108"/>
      <c r="C810" s="108"/>
      <c r="D810" s="108"/>
      <c r="E810" s="109"/>
      <c r="F810" s="109"/>
      <c r="G810" s="109"/>
      <c r="H810" s="109"/>
      <c r="I810" s="109"/>
      <c r="J810" s="109"/>
      <c r="K810" s="109"/>
    </row>
    <row r="811" spans="2:11">
      <c r="B811" s="108"/>
      <c r="C811" s="108"/>
      <c r="D811" s="108"/>
      <c r="E811" s="109"/>
      <c r="F811" s="109"/>
      <c r="G811" s="109"/>
      <c r="H811" s="109"/>
      <c r="I811" s="109"/>
      <c r="J811" s="109"/>
      <c r="K811" s="109"/>
    </row>
    <row r="812" spans="2:11">
      <c r="B812" s="108"/>
      <c r="C812" s="108"/>
      <c r="D812" s="108"/>
      <c r="E812" s="109"/>
      <c r="F812" s="109"/>
      <c r="G812" s="109"/>
      <c r="H812" s="109"/>
      <c r="I812" s="109"/>
      <c r="J812" s="109"/>
      <c r="K812" s="109"/>
    </row>
    <row r="813" spans="2:11">
      <c r="B813" s="108"/>
      <c r="C813" s="108"/>
      <c r="D813" s="108"/>
      <c r="E813" s="109"/>
      <c r="F813" s="109"/>
      <c r="G813" s="109"/>
      <c r="H813" s="109"/>
      <c r="I813" s="109"/>
      <c r="J813" s="109"/>
      <c r="K813" s="109"/>
    </row>
    <row r="814" spans="2:11">
      <c r="B814" s="108"/>
      <c r="C814" s="108"/>
      <c r="D814" s="108"/>
      <c r="E814" s="109"/>
      <c r="F814" s="109"/>
      <c r="G814" s="109"/>
      <c r="H814" s="109"/>
      <c r="I814" s="109"/>
      <c r="J814" s="109"/>
      <c r="K814" s="109"/>
    </row>
    <row r="815" spans="2:11">
      <c r="B815" s="108"/>
      <c r="C815" s="108"/>
      <c r="D815" s="108"/>
      <c r="E815" s="109"/>
      <c r="F815" s="109"/>
      <c r="G815" s="109"/>
      <c r="H815" s="109"/>
      <c r="I815" s="109"/>
      <c r="J815" s="109"/>
      <c r="K815" s="109"/>
    </row>
    <row r="816" spans="2:11">
      <c r="B816" s="108"/>
      <c r="C816" s="108"/>
      <c r="D816" s="108"/>
      <c r="E816" s="109"/>
      <c r="F816" s="109"/>
      <c r="G816" s="109"/>
      <c r="H816" s="109"/>
      <c r="I816" s="109"/>
      <c r="J816" s="109"/>
      <c r="K816" s="109"/>
    </row>
    <row r="817" spans="2:11">
      <c r="B817" s="108"/>
      <c r="C817" s="108"/>
      <c r="D817" s="108"/>
      <c r="E817" s="109"/>
      <c r="F817" s="109"/>
      <c r="G817" s="109"/>
      <c r="H817" s="109"/>
      <c r="I817" s="109"/>
      <c r="J817" s="109"/>
      <c r="K817" s="109"/>
    </row>
    <row r="818" spans="2:11">
      <c r="B818" s="108"/>
      <c r="C818" s="108"/>
      <c r="D818" s="108"/>
      <c r="E818" s="109"/>
      <c r="F818" s="109"/>
      <c r="G818" s="109"/>
      <c r="H818" s="109"/>
      <c r="I818" s="109"/>
      <c r="J818" s="109"/>
      <c r="K818" s="109"/>
    </row>
    <row r="819" spans="2:11">
      <c r="B819" s="108"/>
      <c r="C819" s="108"/>
      <c r="D819" s="108"/>
      <c r="E819" s="109"/>
      <c r="F819" s="109"/>
      <c r="G819" s="109"/>
      <c r="H819" s="109"/>
      <c r="I819" s="109"/>
      <c r="J819" s="109"/>
      <c r="K819" s="109"/>
    </row>
    <row r="820" spans="2:11">
      <c r="B820" s="108"/>
      <c r="C820" s="108"/>
      <c r="D820" s="108"/>
      <c r="E820" s="109"/>
      <c r="F820" s="109"/>
      <c r="G820" s="109"/>
      <c r="H820" s="109"/>
      <c r="I820" s="109"/>
      <c r="J820" s="109"/>
      <c r="K820" s="109"/>
    </row>
    <row r="821" spans="2:11">
      <c r="B821" s="108"/>
      <c r="C821" s="108"/>
      <c r="D821" s="108"/>
      <c r="E821" s="109"/>
      <c r="F821" s="109"/>
      <c r="G821" s="109"/>
      <c r="H821" s="109"/>
      <c r="I821" s="109"/>
      <c r="J821" s="109"/>
      <c r="K821" s="109"/>
    </row>
    <row r="822" spans="2:11">
      <c r="B822" s="108"/>
      <c r="C822" s="108"/>
      <c r="D822" s="108"/>
      <c r="E822" s="109"/>
      <c r="F822" s="109"/>
      <c r="G822" s="109"/>
      <c r="H822" s="109"/>
      <c r="I822" s="109"/>
      <c r="J822" s="109"/>
      <c r="K822" s="109"/>
    </row>
    <row r="823" spans="2:11">
      <c r="B823" s="108"/>
      <c r="C823" s="108"/>
      <c r="D823" s="108"/>
      <c r="E823" s="109"/>
      <c r="F823" s="109"/>
      <c r="G823" s="109"/>
      <c r="H823" s="109"/>
      <c r="I823" s="109"/>
      <c r="J823" s="109"/>
      <c r="K823" s="109"/>
    </row>
    <row r="824" spans="2:11">
      <c r="B824" s="108"/>
      <c r="C824" s="108"/>
      <c r="D824" s="108"/>
      <c r="E824" s="109"/>
      <c r="F824" s="109"/>
      <c r="G824" s="109"/>
      <c r="H824" s="109"/>
      <c r="I824" s="109"/>
      <c r="J824" s="109"/>
      <c r="K824" s="109"/>
    </row>
    <row r="825" spans="2:11">
      <c r="B825" s="108"/>
      <c r="C825" s="108"/>
      <c r="D825" s="108"/>
      <c r="E825" s="109"/>
      <c r="F825" s="109"/>
      <c r="G825" s="109"/>
      <c r="H825" s="109"/>
      <c r="I825" s="109"/>
      <c r="J825" s="109"/>
      <c r="K825" s="109"/>
    </row>
    <row r="826" spans="2:11">
      <c r="B826" s="108"/>
      <c r="C826" s="108"/>
      <c r="D826" s="108"/>
      <c r="E826" s="109"/>
      <c r="F826" s="109"/>
      <c r="G826" s="109"/>
      <c r="H826" s="109"/>
      <c r="I826" s="109"/>
      <c r="J826" s="109"/>
      <c r="K826" s="109"/>
    </row>
    <row r="827" spans="2:11">
      <c r="B827" s="108"/>
      <c r="C827" s="108"/>
      <c r="D827" s="108"/>
      <c r="E827" s="109"/>
      <c r="F827" s="109"/>
      <c r="G827" s="109"/>
      <c r="H827" s="109"/>
      <c r="I827" s="109"/>
      <c r="J827" s="109"/>
      <c r="K827" s="109"/>
    </row>
    <row r="828" spans="2:11">
      <c r="B828" s="108"/>
      <c r="C828" s="108"/>
      <c r="D828" s="108"/>
      <c r="E828" s="109"/>
      <c r="F828" s="109"/>
      <c r="G828" s="109"/>
      <c r="H828" s="109"/>
      <c r="I828" s="109"/>
      <c r="J828" s="109"/>
      <c r="K828" s="109"/>
    </row>
    <row r="829" spans="2:11">
      <c r="B829" s="108"/>
      <c r="C829" s="108"/>
      <c r="D829" s="108"/>
      <c r="E829" s="109"/>
      <c r="F829" s="109"/>
      <c r="G829" s="109"/>
      <c r="H829" s="109"/>
      <c r="I829" s="109"/>
      <c r="J829" s="109"/>
      <c r="K829" s="109"/>
    </row>
    <row r="830" spans="2:11">
      <c r="B830" s="108"/>
      <c r="C830" s="108"/>
      <c r="D830" s="108"/>
      <c r="E830" s="109"/>
      <c r="F830" s="109"/>
      <c r="G830" s="109"/>
      <c r="H830" s="109"/>
      <c r="I830" s="109"/>
      <c r="J830" s="109"/>
      <c r="K830" s="109"/>
    </row>
    <row r="831" spans="2:11">
      <c r="B831" s="108"/>
      <c r="C831" s="108"/>
      <c r="D831" s="108"/>
      <c r="E831" s="109"/>
      <c r="F831" s="109"/>
      <c r="G831" s="109"/>
      <c r="H831" s="109"/>
      <c r="I831" s="109"/>
      <c r="J831" s="109"/>
      <c r="K831" s="109"/>
    </row>
    <row r="832" spans="2:11">
      <c r="B832" s="108"/>
      <c r="C832" s="108"/>
      <c r="D832" s="108"/>
      <c r="E832" s="109"/>
      <c r="F832" s="109"/>
      <c r="G832" s="109"/>
      <c r="H832" s="109"/>
      <c r="I832" s="109"/>
      <c r="J832" s="109"/>
      <c r="K832" s="109"/>
    </row>
    <row r="833" spans="2:11">
      <c r="B833" s="108"/>
      <c r="C833" s="108"/>
      <c r="D833" s="108"/>
      <c r="E833" s="109"/>
      <c r="F833" s="109"/>
      <c r="G833" s="109"/>
      <c r="H833" s="109"/>
      <c r="I833" s="109"/>
      <c r="J833" s="109"/>
      <c r="K833" s="109"/>
    </row>
    <row r="834" spans="2:11">
      <c r="B834" s="108"/>
      <c r="C834" s="108"/>
      <c r="D834" s="108"/>
      <c r="E834" s="109"/>
      <c r="F834" s="109"/>
      <c r="G834" s="109"/>
      <c r="H834" s="109"/>
      <c r="I834" s="109"/>
      <c r="J834" s="109"/>
      <c r="K834" s="109"/>
    </row>
    <row r="835" spans="2:11">
      <c r="B835" s="108"/>
      <c r="C835" s="108"/>
      <c r="D835" s="108"/>
      <c r="E835" s="109"/>
      <c r="F835" s="109"/>
      <c r="G835" s="109"/>
      <c r="H835" s="109"/>
      <c r="I835" s="109"/>
      <c r="J835" s="109"/>
      <c r="K835" s="109"/>
    </row>
    <row r="836" spans="2:11">
      <c r="B836" s="108"/>
      <c r="C836" s="108"/>
      <c r="D836" s="108"/>
      <c r="E836" s="109"/>
      <c r="F836" s="109"/>
      <c r="G836" s="109"/>
      <c r="H836" s="109"/>
      <c r="I836" s="109"/>
      <c r="J836" s="109"/>
      <c r="K836" s="109"/>
    </row>
    <row r="837" spans="2:11">
      <c r="B837" s="108"/>
      <c r="C837" s="108"/>
      <c r="D837" s="108"/>
      <c r="E837" s="109"/>
      <c r="F837" s="109"/>
      <c r="G837" s="109"/>
      <c r="H837" s="109"/>
      <c r="I837" s="109"/>
      <c r="J837" s="109"/>
      <c r="K837" s="109"/>
    </row>
    <row r="838" spans="2:11">
      <c r="B838" s="108"/>
      <c r="C838" s="108"/>
      <c r="D838" s="108"/>
      <c r="E838" s="109"/>
      <c r="F838" s="109"/>
      <c r="G838" s="109"/>
      <c r="H838" s="109"/>
      <c r="I838" s="109"/>
      <c r="J838" s="109"/>
      <c r="K838" s="109"/>
    </row>
    <row r="839" spans="2:11">
      <c r="B839" s="108"/>
      <c r="C839" s="108"/>
      <c r="D839" s="108"/>
      <c r="E839" s="109"/>
      <c r="F839" s="109"/>
      <c r="G839" s="109"/>
      <c r="H839" s="109"/>
      <c r="I839" s="109"/>
      <c r="J839" s="109"/>
      <c r="K839" s="109"/>
    </row>
    <row r="840" spans="2:11">
      <c r="B840" s="108"/>
      <c r="C840" s="108"/>
      <c r="D840" s="108"/>
      <c r="E840" s="109"/>
      <c r="F840" s="109"/>
      <c r="G840" s="109"/>
      <c r="H840" s="109"/>
      <c r="I840" s="109"/>
      <c r="J840" s="109"/>
      <c r="K840" s="109"/>
    </row>
    <row r="841" spans="2:11">
      <c r="B841" s="108"/>
      <c r="C841" s="108"/>
      <c r="D841" s="108"/>
      <c r="E841" s="109"/>
      <c r="F841" s="109"/>
      <c r="G841" s="109"/>
      <c r="H841" s="109"/>
      <c r="I841" s="109"/>
      <c r="J841" s="109"/>
      <c r="K841" s="109"/>
    </row>
    <row r="842" spans="2:11">
      <c r="B842" s="108"/>
      <c r="C842" s="108"/>
      <c r="D842" s="108"/>
      <c r="E842" s="109"/>
      <c r="F842" s="109"/>
      <c r="G842" s="109"/>
      <c r="H842" s="109"/>
      <c r="I842" s="109"/>
      <c r="J842" s="109"/>
      <c r="K842" s="109"/>
    </row>
    <row r="843" spans="2:11">
      <c r="B843" s="108"/>
      <c r="C843" s="108"/>
      <c r="D843" s="108"/>
      <c r="E843" s="109"/>
      <c r="F843" s="109"/>
      <c r="G843" s="109"/>
      <c r="H843" s="109"/>
      <c r="I843" s="109"/>
      <c r="J843" s="109"/>
      <c r="K843" s="109"/>
    </row>
    <row r="844" spans="2:11">
      <c r="B844" s="108"/>
      <c r="C844" s="108"/>
      <c r="D844" s="108"/>
      <c r="E844" s="109"/>
      <c r="F844" s="109"/>
      <c r="G844" s="109"/>
      <c r="H844" s="109"/>
      <c r="I844" s="109"/>
      <c r="J844" s="109"/>
      <c r="K844" s="109"/>
    </row>
    <row r="845" spans="2:11">
      <c r="B845" s="108"/>
      <c r="C845" s="108"/>
      <c r="D845" s="108"/>
      <c r="E845" s="109"/>
      <c r="F845" s="109"/>
      <c r="G845" s="109"/>
      <c r="H845" s="109"/>
      <c r="I845" s="109"/>
      <c r="J845" s="109"/>
      <c r="K845" s="109"/>
    </row>
    <row r="846" spans="2:11">
      <c r="B846" s="108"/>
      <c r="C846" s="108"/>
      <c r="D846" s="108"/>
      <c r="E846" s="109"/>
      <c r="F846" s="109"/>
      <c r="G846" s="109"/>
      <c r="H846" s="109"/>
      <c r="I846" s="109"/>
      <c r="J846" s="109"/>
      <c r="K846" s="109"/>
    </row>
    <row r="847" spans="2:11">
      <c r="B847" s="108"/>
      <c r="C847" s="108"/>
      <c r="D847" s="108"/>
      <c r="E847" s="109"/>
      <c r="F847" s="109"/>
      <c r="G847" s="109"/>
      <c r="H847" s="109"/>
      <c r="I847" s="109"/>
      <c r="J847" s="109"/>
      <c r="K847" s="109"/>
    </row>
    <row r="848" spans="2:11">
      <c r="B848" s="108"/>
      <c r="C848" s="108"/>
      <c r="D848" s="108"/>
      <c r="E848" s="109"/>
      <c r="F848" s="109"/>
      <c r="G848" s="109"/>
      <c r="H848" s="109"/>
      <c r="I848" s="109"/>
      <c r="J848" s="109"/>
      <c r="K848" s="109"/>
    </row>
    <row r="849" spans="2:11">
      <c r="B849" s="108"/>
      <c r="C849" s="108"/>
      <c r="D849" s="108"/>
      <c r="E849" s="109"/>
      <c r="F849" s="109"/>
      <c r="G849" s="109"/>
      <c r="H849" s="109"/>
      <c r="I849" s="109"/>
      <c r="J849" s="109"/>
      <c r="K849" s="109"/>
    </row>
    <row r="850" spans="2:11">
      <c r="B850" s="108"/>
      <c r="C850" s="108"/>
      <c r="D850" s="108"/>
      <c r="E850" s="109"/>
      <c r="F850" s="109"/>
      <c r="G850" s="109"/>
      <c r="H850" s="109"/>
      <c r="I850" s="109"/>
      <c r="J850" s="109"/>
      <c r="K850" s="109"/>
    </row>
    <row r="851" spans="2:11">
      <c r="B851" s="108"/>
      <c r="C851" s="108"/>
      <c r="D851" s="108"/>
      <c r="E851" s="109"/>
      <c r="F851" s="109"/>
      <c r="G851" s="109"/>
      <c r="H851" s="109"/>
      <c r="I851" s="109"/>
      <c r="J851" s="109"/>
      <c r="K851" s="109"/>
    </row>
    <row r="852" spans="2:11">
      <c r="B852" s="108"/>
      <c r="C852" s="108"/>
      <c r="D852" s="108"/>
      <c r="E852" s="109"/>
      <c r="F852" s="109"/>
      <c r="G852" s="109"/>
      <c r="H852" s="109"/>
      <c r="I852" s="109"/>
      <c r="J852" s="109"/>
      <c r="K852" s="109"/>
    </row>
    <row r="853" spans="2:11">
      <c r="B853" s="108"/>
      <c r="C853" s="108"/>
      <c r="D853" s="108"/>
      <c r="E853" s="109"/>
      <c r="F853" s="109"/>
      <c r="G853" s="109"/>
      <c r="H853" s="109"/>
      <c r="I853" s="109"/>
      <c r="J853" s="109"/>
      <c r="K853" s="109"/>
    </row>
    <row r="854" spans="2:11">
      <c r="B854" s="108"/>
      <c r="C854" s="108"/>
      <c r="D854" s="108"/>
      <c r="E854" s="109"/>
      <c r="F854" s="109"/>
      <c r="G854" s="109"/>
      <c r="H854" s="109"/>
      <c r="I854" s="109"/>
      <c r="J854" s="109"/>
      <c r="K854" s="109"/>
    </row>
    <row r="855" spans="2:11">
      <c r="B855" s="108"/>
      <c r="C855" s="108"/>
      <c r="D855" s="108"/>
      <c r="E855" s="109"/>
      <c r="F855" s="109"/>
      <c r="G855" s="109"/>
      <c r="H855" s="109"/>
      <c r="I855" s="109"/>
      <c r="J855" s="109"/>
      <c r="K855" s="109"/>
    </row>
    <row r="856" spans="2:11">
      <c r="B856" s="108"/>
      <c r="C856" s="108"/>
      <c r="D856" s="108"/>
      <c r="E856" s="109"/>
      <c r="F856" s="109"/>
      <c r="G856" s="109"/>
      <c r="H856" s="109"/>
      <c r="I856" s="109"/>
      <c r="J856" s="109"/>
      <c r="K856" s="109"/>
    </row>
    <row r="857" spans="2:11">
      <c r="B857" s="108"/>
      <c r="C857" s="108"/>
      <c r="D857" s="108"/>
      <c r="E857" s="109"/>
      <c r="F857" s="109"/>
      <c r="G857" s="109"/>
      <c r="H857" s="109"/>
      <c r="I857" s="109"/>
      <c r="J857" s="109"/>
      <c r="K857" s="109"/>
    </row>
    <row r="858" spans="2:11">
      <c r="B858" s="108"/>
      <c r="C858" s="108"/>
      <c r="D858" s="108"/>
      <c r="E858" s="109"/>
      <c r="F858" s="109"/>
      <c r="G858" s="109"/>
      <c r="H858" s="109"/>
      <c r="I858" s="109"/>
      <c r="J858" s="109"/>
      <c r="K858" s="109"/>
    </row>
    <row r="859" spans="2:11">
      <c r="B859" s="108"/>
      <c r="C859" s="108"/>
      <c r="D859" s="108"/>
      <c r="E859" s="109"/>
      <c r="F859" s="109"/>
      <c r="G859" s="109"/>
      <c r="H859" s="109"/>
      <c r="I859" s="109"/>
      <c r="J859" s="109"/>
      <c r="K859" s="109"/>
    </row>
    <row r="860" spans="2:11">
      <c r="B860" s="108"/>
      <c r="C860" s="108"/>
      <c r="D860" s="108"/>
      <c r="E860" s="109"/>
      <c r="F860" s="109"/>
      <c r="G860" s="109"/>
      <c r="H860" s="109"/>
      <c r="I860" s="109"/>
      <c r="J860" s="109"/>
      <c r="K860" s="109"/>
    </row>
    <row r="861" spans="2:11">
      <c r="B861" s="108"/>
      <c r="C861" s="108"/>
      <c r="D861" s="108"/>
      <c r="E861" s="109"/>
      <c r="F861" s="109"/>
      <c r="G861" s="109"/>
      <c r="H861" s="109"/>
      <c r="I861" s="109"/>
      <c r="J861" s="109"/>
      <c r="K861" s="109"/>
    </row>
    <row r="862" spans="2:11">
      <c r="B862" s="108"/>
      <c r="C862" s="108"/>
      <c r="D862" s="108"/>
      <c r="E862" s="109"/>
      <c r="F862" s="109"/>
      <c r="G862" s="109"/>
      <c r="H862" s="109"/>
      <c r="I862" s="109"/>
      <c r="J862" s="109"/>
      <c r="K862" s="109"/>
    </row>
    <row r="863" spans="2:11">
      <c r="B863" s="108"/>
      <c r="C863" s="108"/>
      <c r="D863" s="108"/>
      <c r="E863" s="109"/>
      <c r="F863" s="109"/>
      <c r="G863" s="109"/>
      <c r="H863" s="109"/>
      <c r="I863" s="109"/>
      <c r="J863" s="109"/>
      <c r="K863" s="109"/>
    </row>
    <row r="864" spans="2:11">
      <c r="B864" s="108"/>
      <c r="C864" s="108"/>
      <c r="D864" s="108"/>
      <c r="E864" s="109"/>
      <c r="F864" s="109"/>
      <c r="G864" s="109"/>
      <c r="H864" s="109"/>
      <c r="I864" s="109"/>
      <c r="J864" s="109"/>
      <c r="K864" s="109"/>
    </row>
    <row r="865" spans="2:11">
      <c r="B865" s="108"/>
      <c r="C865" s="108"/>
      <c r="D865" s="108"/>
      <c r="E865" s="109"/>
      <c r="F865" s="109"/>
      <c r="G865" s="109"/>
      <c r="H865" s="109"/>
      <c r="I865" s="109"/>
      <c r="J865" s="109"/>
      <c r="K865" s="109"/>
    </row>
    <row r="866" spans="2:11">
      <c r="B866" s="108"/>
      <c r="C866" s="108"/>
      <c r="D866" s="108"/>
      <c r="E866" s="109"/>
      <c r="F866" s="109"/>
      <c r="G866" s="109"/>
      <c r="H866" s="109"/>
      <c r="I866" s="109"/>
      <c r="J866" s="109"/>
      <c r="K866" s="109"/>
    </row>
    <row r="867" spans="2:11">
      <c r="B867" s="108"/>
      <c r="C867" s="108"/>
      <c r="D867" s="108"/>
      <c r="E867" s="109"/>
      <c r="F867" s="109"/>
      <c r="G867" s="109"/>
      <c r="H867" s="109"/>
      <c r="I867" s="109"/>
      <c r="J867" s="109"/>
      <c r="K867" s="109"/>
    </row>
    <row r="868" spans="2:11">
      <c r="B868" s="108"/>
      <c r="C868" s="108"/>
      <c r="D868" s="108"/>
      <c r="E868" s="109"/>
      <c r="F868" s="109"/>
      <c r="G868" s="109"/>
      <c r="H868" s="109"/>
      <c r="I868" s="109"/>
      <c r="J868" s="109"/>
      <c r="K868" s="109"/>
    </row>
    <row r="869" spans="2:11">
      <c r="B869" s="108"/>
      <c r="C869" s="108"/>
      <c r="D869" s="108"/>
      <c r="E869" s="109"/>
      <c r="F869" s="109"/>
      <c r="G869" s="109"/>
      <c r="H869" s="109"/>
      <c r="I869" s="109"/>
      <c r="J869" s="109"/>
      <c r="K869" s="109"/>
    </row>
    <row r="870" spans="2:11">
      <c r="B870" s="108"/>
      <c r="C870" s="108"/>
      <c r="D870" s="108"/>
      <c r="E870" s="109"/>
      <c r="F870" s="109"/>
      <c r="G870" s="109"/>
      <c r="H870" s="109"/>
      <c r="I870" s="109"/>
      <c r="J870" s="109"/>
      <c r="K870" s="109"/>
    </row>
    <row r="871" spans="2:11">
      <c r="B871" s="108"/>
      <c r="C871" s="108"/>
      <c r="D871" s="108"/>
      <c r="E871" s="109"/>
      <c r="F871" s="109"/>
      <c r="G871" s="109"/>
      <c r="H871" s="109"/>
      <c r="I871" s="109"/>
      <c r="J871" s="109"/>
      <c r="K871" s="109"/>
    </row>
    <row r="872" spans="2:11">
      <c r="B872" s="108"/>
      <c r="C872" s="108"/>
      <c r="D872" s="108"/>
      <c r="E872" s="109"/>
      <c r="F872" s="109"/>
      <c r="G872" s="109"/>
      <c r="H872" s="109"/>
      <c r="I872" s="109"/>
      <c r="J872" s="109"/>
      <c r="K872" s="109"/>
    </row>
    <row r="873" spans="2:11">
      <c r="B873" s="108"/>
      <c r="C873" s="108"/>
      <c r="D873" s="108"/>
      <c r="E873" s="109"/>
      <c r="F873" s="109"/>
      <c r="G873" s="109"/>
      <c r="H873" s="109"/>
      <c r="I873" s="109"/>
      <c r="J873" s="109"/>
      <c r="K873" s="109"/>
    </row>
    <row r="874" spans="2:11">
      <c r="B874" s="108"/>
      <c r="C874" s="108"/>
      <c r="D874" s="108"/>
      <c r="E874" s="109"/>
      <c r="F874" s="109"/>
      <c r="G874" s="109"/>
      <c r="H874" s="109"/>
      <c r="I874" s="109"/>
      <c r="J874" s="109"/>
      <c r="K874" s="109"/>
    </row>
    <row r="875" spans="2:11">
      <c r="B875" s="108"/>
      <c r="C875" s="108"/>
      <c r="D875" s="108"/>
      <c r="E875" s="109"/>
      <c r="F875" s="109"/>
      <c r="G875" s="109"/>
      <c r="H875" s="109"/>
      <c r="I875" s="109"/>
      <c r="J875" s="109"/>
      <c r="K875" s="109"/>
    </row>
    <row r="876" spans="2:11">
      <c r="B876" s="108"/>
      <c r="C876" s="108"/>
      <c r="D876" s="108"/>
      <c r="E876" s="109"/>
      <c r="F876" s="109"/>
      <c r="G876" s="109"/>
      <c r="H876" s="109"/>
      <c r="I876" s="109"/>
      <c r="J876" s="109"/>
      <c r="K876" s="109"/>
    </row>
    <row r="877" spans="2:11">
      <c r="B877" s="108"/>
      <c r="C877" s="108"/>
      <c r="D877" s="108"/>
      <c r="E877" s="109"/>
      <c r="F877" s="109"/>
      <c r="G877" s="109"/>
      <c r="H877" s="109"/>
      <c r="I877" s="109"/>
      <c r="J877" s="109"/>
      <c r="K877" s="109"/>
    </row>
    <row r="878" spans="2:11">
      <c r="B878" s="108"/>
      <c r="C878" s="108"/>
      <c r="D878" s="108"/>
      <c r="E878" s="109"/>
      <c r="F878" s="109"/>
      <c r="G878" s="109"/>
      <c r="H878" s="109"/>
      <c r="I878" s="109"/>
      <c r="J878" s="109"/>
      <c r="K878" s="109"/>
    </row>
    <row r="879" spans="2:11">
      <c r="B879" s="108"/>
      <c r="C879" s="108"/>
      <c r="D879" s="108"/>
      <c r="E879" s="109"/>
      <c r="F879" s="109"/>
      <c r="G879" s="109"/>
      <c r="H879" s="109"/>
      <c r="I879" s="109"/>
      <c r="J879" s="109"/>
      <c r="K879" s="109"/>
    </row>
    <row r="880" spans="2:11">
      <c r="B880" s="108"/>
      <c r="C880" s="108"/>
      <c r="D880" s="108"/>
      <c r="E880" s="109"/>
      <c r="F880" s="109"/>
      <c r="G880" s="109"/>
      <c r="H880" s="109"/>
      <c r="I880" s="109"/>
      <c r="J880" s="109"/>
      <c r="K880" s="109"/>
    </row>
    <row r="881" spans="2:11">
      <c r="B881" s="108"/>
      <c r="C881" s="108"/>
      <c r="D881" s="108"/>
      <c r="E881" s="109"/>
      <c r="F881" s="109"/>
      <c r="G881" s="109"/>
      <c r="H881" s="109"/>
      <c r="I881" s="109"/>
      <c r="J881" s="109"/>
      <c r="K881" s="109"/>
    </row>
    <row r="882" spans="2:11">
      <c r="B882" s="108"/>
      <c r="C882" s="108"/>
      <c r="D882" s="108"/>
      <c r="E882" s="109"/>
      <c r="F882" s="109"/>
      <c r="G882" s="109"/>
      <c r="H882" s="109"/>
      <c r="I882" s="109"/>
      <c r="J882" s="109"/>
      <c r="K882" s="109"/>
    </row>
    <row r="883" spans="2:11">
      <c r="B883" s="108"/>
      <c r="C883" s="108"/>
      <c r="D883" s="108"/>
      <c r="E883" s="109"/>
      <c r="F883" s="109"/>
      <c r="G883" s="109"/>
      <c r="H883" s="109"/>
      <c r="I883" s="109"/>
      <c r="J883" s="109"/>
      <c r="K883" s="109"/>
    </row>
    <row r="884" spans="2:11">
      <c r="B884" s="108"/>
      <c r="C884" s="108"/>
      <c r="D884" s="108"/>
      <c r="E884" s="109"/>
      <c r="F884" s="109"/>
      <c r="G884" s="109"/>
      <c r="H884" s="109"/>
      <c r="I884" s="109"/>
      <c r="J884" s="109"/>
      <c r="K884" s="109"/>
    </row>
    <row r="885" spans="2:11">
      <c r="B885" s="108"/>
      <c r="C885" s="108"/>
      <c r="D885" s="108"/>
      <c r="E885" s="109"/>
      <c r="F885" s="109"/>
      <c r="G885" s="109"/>
      <c r="H885" s="109"/>
      <c r="I885" s="109"/>
      <c r="J885" s="109"/>
      <c r="K885" s="109"/>
    </row>
    <row r="886" spans="2:11">
      <c r="B886" s="108"/>
      <c r="C886" s="108"/>
      <c r="D886" s="108"/>
      <c r="E886" s="109"/>
      <c r="F886" s="109"/>
      <c r="G886" s="109"/>
      <c r="H886" s="109"/>
      <c r="I886" s="109"/>
      <c r="J886" s="109"/>
      <c r="K886" s="109"/>
    </row>
    <row r="887" spans="2:11">
      <c r="B887" s="108"/>
      <c r="C887" s="108"/>
      <c r="D887" s="108"/>
      <c r="E887" s="109"/>
      <c r="F887" s="109"/>
      <c r="G887" s="109"/>
      <c r="H887" s="109"/>
      <c r="I887" s="109"/>
      <c r="J887" s="109"/>
      <c r="K887" s="109"/>
    </row>
    <row r="888" spans="2:11">
      <c r="B888" s="108"/>
      <c r="C888" s="108"/>
      <c r="D888" s="108"/>
      <c r="E888" s="109"/>
      <c r="F888" s="109"/>
      <c r="G888" s="109"/>
      <c r="H888" s="109"/>
      <c r="I888" s="109"/>
      <c r="J888" s="109"/>
      <c r="K888" s="109"/>
    </row>
    <row r="889" spans="2:11">
      <c r="B889" s="108"/>
      <c r="C889" s="108"/>
      <c r="D889" s="108"/>
      <c r="E889" s="109"/>
      <c r="F889" s="109"/>
      <c r="G889" s="109"/>
      <c r="H889" s="109"/>
      <c r="I889" s="109"/>
      <c r="J889" s="109"/>
      <c r="K889" s="109"/>
    </row>
    <row r="890" spans="2:11">
      <c r="B890" s="108"/>
      <c r="C890" s="108"/>
      <c r="D890" s="108"/>
      <c r="E890" s="109"/>
      <c r="F890" s="109"/>
      <c r="G890" s="109"/>
      <c r="H890" s="109"/>
      <c r="I890" s="109"/>
      <c r="J890" s="109"/>
      <c r="K890" s="109"/>
    </row>
    <row r="891" spans="2:11">
      <c r="B891" s="108"/>
      <c r="C891" s="108"/>
      <c r="D891" s="108"/>
      <c r="E891" s="109"/>
      <c r="F891" s="109"/>
      <c r="G891" s="109"/>
      <c r="H891" s="109"/>
      <c r="I891" s="109"/>
      <c r="J891" s="109"/>
      <c r="K891" s="109"/>
    </row>
    <row r="892" spans="2:11">
      <c r="B892" s="108"/>
      <c r="C892" s="108"/>
      <c r="D892" s="108"/>
      <c r="E892" s="109"/>
      <c r="F892" s="109"/>
      <c r="G892" s="109"/>
      <c r="H892" s="109"/>
      <c r="I892" s="109"/>
      <c r="J892" s="109"/>
      <c r="K892" s="109"/>
    </row>
    <row r="893" spans="2:11">
      <c r="B893" s="108"/>
      <c r="C893" s="108"/>
      <c r="D893" s="108"/>
      <c r="E893" s="109"/>
      <c r="F893" s="109"/>
      <c r="G893" s="109"/>
      <c r="H893" s="109"/>
      <c r="I893" s="109"/>
      <c r="J893" s="109"/>
      <c r="K893" s="109"/>
    </row>
    <row r="894" spans="2:11">
      <c r="B894" s="108"/>
      <c r="C894" s="108"/>
      <c r="D894" s="108"/>
      <c r="E894" s="109"/>
      <c r="F894" s="109"/>
      <c r="G894" s="109"/>
      <c r="H894" s="109"/>
      <c r="I894" s="109"/>
      <c r="J894" s="109"/>
      <c r="K894" s="109"/>
    </row>
    <row r="895" spans="2:11">
      <c r="B895" s="108"/>
      <c r="C895" s="108"/>
      <c r="D895" s="108"/>
      <c r="E895" s="109"/>
      <c r="F895" s="109"/>
      <c r="G895" s="109"/>
      <c r="H895" s="109"/>
      <c r="I895" s="109"/>
      <c r="J895" s="109"/>
      <c r="K895" s="109"/>
    </row>
    <row r="896" spans="2:11">
      <c r="B896" s="108"/>
      <c r="C896" s="108"/>
      <c r="D896" s="108"/>
      <c r="E896" s="109"/>
      <c r="F896" s="109"/>
      <c r="G896" s="109"/>
      <c r="H896" s="109"/>
      <c r="I896" s="109"/>
      <c r="J896" s="109"/>
      <c r="K896" s="109"/>
    </row>
    <row r="897" spans="2:11">
      <c r="B897" s="108"/>
      <c r="C897" s="108"/>
      <c r="D897" s="108"/>
      <c r="E897" s="109"/>
      <c r="F897" s="109"/>
      <c r="G897" s="109"/>
      <c r="H897" s="109"/>
      <c r="I897" s="109"/>
      <c r="J897" s="109"/>
      <c r="K897" s="109"/>
    </row>
    <row r="898" spans="2:11">
      <c r="B898" s="108"/>
      <c r="C898" s="108"/>
      <c r="D898" s="108"/>
      <c r="E898" s="109"/>
      <c r="F898" s="109"/>
      <c r="G898" s="109"/>
      <c r="H898" s="109"/>
      <c r="I898" s="109"/>
      <c r="J898" s="109"/>
      <c r="K898" s="109"/>
    </row>
    <row r="899" spans="2:11">
      <c r="B899" s="108"/>
      <c r="C899" s="108"/>
      <c r="D899" s="108"/>
      <c r="E899" s="109"/>
      <c r="F899" s="109"/>
      <c r="G899" s="109"/>
      <c r="H899" s="109"/>
      <c r="I899" s="109"/>
      <c r="J899" s="109"/>
      <c r="K899" s="109"/>
    </row>
    <row r="900" spans="2:11">
      <c r="B900" s="108"/>
      <c r="C900" s="108"/>
      <c r="D900" s="108"/>
      <c r="E900" s="109"/>
      <c r="F900" s="109"/>
      <c r="G900" s="109"/>
      <c r="H900" s="109"/>
      <c r="I900" s="109"/>
      <c r="J900" s="109"/>
      <c r="K900" s="109"/>
    </row>
    <row r="901" spans="2:11">
      <c r="B901" s="108"/>
      <c r="C901" s="108"/>
      <c r="D901" s="108"/>
      <c r="E901" s="109"/>
      <c r="F901" s="109"/>
      <c r="G901" s="109"/>
      <c r="H901" s="109"/>
      <c r="I901" s="109"/>
      <c r="J901" s="109"/>
      <c r="K901" s="109"/>
    </row>
    <row r="902" spans="2:11">
      <c r="B902" s="108"/>
      <c r="C902" s="108"/>
      <c r="D902" s="108"/>
      <c r="E902" s="109"/>
      <c r="F902" s="109"/>
      <c r="G902" s="109"/>
      <c r="H902" s="109"/>
      <c r="I902" s="109"/>
      <c r="J902" s="109"/>
      <c r="K902" s="109"/>
    </row>
    <row r="903" spans="2:11">
      <c r="B903" s="108"/>
      <c r="C903" s="108"/>
      <c r="D903" s="108"/>
      <c r="E903" s="109"/>
      <c r="F903" s="109"/>
      <c r="G903" s="109"/>
      <c r="H903" s="109"/>
      <c r="I903" s="109"/>
      <c r="J903" s="109"/>
      <c r="K903" s="109"/>
    </row>
    <row r="904" spans="2:11">
      <c r="B904" s="108"/>
      <c r="C904" s="108"/>
      <c r="D904" s="108"/>
      <c r="E904" s="109"/>
      <c r="F904" s="109"/>
      <c r="G904" s="109"/>
      <c r="H904" s="109"/>
      <c r="I904" s="109"/>
      <c r="J904" s="109"/>
      <c r="K904" s="109"/>
    </row>
    <row r="905" spans="2:11">
      <c r="B905" s="108"/>
      <c r="C905" s="108"/>
      <c r="D905" s="108"/>
      <c r="E905" s="109"/>
      <c r="F905" s="109"/>
      <c r="G905" s="109"/>
      <c r="H905" s="109"/>
      <c r="I905" s="109"/>
      <c r="J905" s="109"/>
      <c r="K905" s="109"/>
    </row>
    <row r="906" spans="2:11">
      <c r="B906" s="108"/>
      <c r="C906" s="108"/>
      <c r="D906" s="108"/>
      <c r="E906" s="109"/>
      <c r="F906" s="109"/>
      <c r="G906" s="109"/>
      <c r="H906" s="109"/>
      <c r="I906" s="109"/>
      <c r="J906" s="109"/>
      <c r="K906" s="109"/>
    </row>
    <row r="907" spans="2:11">
      <c r="B907" s="108"/>
      <c r="C907" s="108"/>
      <c r="D907" s="108"/>
      <c r="E907" s="109"/>
      <c r="F907" s="109"/>
      <c r="G907" s="109"/>
      <c r="H907" s="109"/>
      <c r="I907" s="109"/>
      <c r="J907" s="109"/>
      <c r="K907" s="109"/>
    </row>
    <row r="908" spans="2:11">
      <c r="B908" s="108"/>
      <c r="C908" s="108"/>
      <c r="D908" s="108"/>
      <c r="E908" s="109"/>
      <c r="F908" s="109"/>
      <c r="G908" s="109"/>
      <c r="H908" s="109"/>
      <c r="I908" s="109"/>
      <c r="J908" s="109"/>
      <c r="K908" s="109"/>
    </row>
    <row r="909" spans="2:11">
      <c r="B909" s="108"/>
      <c r="C909" s="108"/>
      <c r="D909" s="108"/>
      <c r="E909" s="109"/>
      <c r="F909" s="109"/>
      <c r="G909" s="109"/>
      <c r="H909" s="109"/>
      <c r="I909" s="109"/>
      <c r="J909" s="109"/>
      <c r="K909" s="109"/>
    </row>
    <row r="910" spans="2:11">
      <c r="B910" s="108"/>
      <c r="C910" s="108"/>
      <c r="D910" s="108"/>
      <c r="E910" s="109"/>
      <c r="F910" s="109"/>
      <c r="G910" s="109"/>
      <c r="H910" s="109"/>
      <c r="I910" s="109"/>
      <c r="J910" s="109"/>
      <c r="K910" s="109"/>
    </row>
    <row r="911" spans="2:11">
      <c r="B911" s="108"/>
      <c r="C911" s="108"/>
      <c r="D911" s="108"/>
      <c r="E911" s="109"/>
      <c r="F911" s="109"/>
      <c r="G911" s="109"/>
      <c r="H911" s="109"/>
      <c r="I911" s="109"/>
      <c r="J911" s="109"/>
      <c r="K911" s="109"/>
    </row>
    <row r="912" spans="2:11">
      <c r="B912" s="108"/>
      <c r="C912" s="108"/>
      <c r="D912" s="108"/>
      <c r="E912" s="109"/>
      <c r="F912" s="109"/>
      <c r="G912" s="109"/>
      <c r="H912" s="109"/>
      <c r="I912" s="109"/>
      <c r="J912" s="109"/>
      <c r="K912" s="109"/>
    </row>
    <row r="913" spans="2:11">
      <c r="B913" s="108"/>
      <c r="C913" s="108"/>
      <c r="D913" s="108"/>
      <c r="E913" s="109"/>
      <c r="F913" s="109"/>
      <c r="G913" s="109"/>
      <c r="H913" s="109"/>
      <c r="I913" s="109"/>
      <c r="J913" s="109"/>
      <c r="K913" s="109"/>
    </row>
    <row r="914" spans="2:11">
      <c r="B914" s="108"/>
      <c r="C914" s="108"/>
      <c r="D914" s="108"/>
      <c r="E914" s="109"/>
      <c r="F914" s="109"/>
      <c r="G914" s="109"/>
      <c r="H914" s="109"/>
      <c r="I914" s="109"/>
      <c r="J914" s="109"/>
      <c r="K914" s="109"/>
    </row>
    <row r="915" spans="2:11">
      <c r="B915" s="108"/>
      <c r="C915" s="108"/>
      <c r="D915" s="108"/>
      <c r="E915" s="109"/>
      <c r="F915" s="109"/>
      <c r="G915" s="109"/>
      <c r="H915" s="109"/>
      <c r="I915" s="109"/>
      <c r="J915" s="109"/>
      <c r="K915" s="109"/>
    </row>
    <row r="916" spans="2:11">
      <c r="B916" s="108"/>
      <c r="C916" s="108"/>
      <c r="D916" s="108"/>
      <c r="E916" s="109"/>
      <c r="F916" s="109"/>
      <c r="G916" s="109"/>
      <c r="H916" s="109"/>
      <c r="I916" s="109"/>
      <c r="J916" s="109"/>
      <c r="K916" s="109"/>
    </row>
    <row r="917" spans="2:11">
      <c r="B917" s="108"/>
      <c r="C917" s="108"/>
      <c r="D917" s="108"/>
      <c r="E917" s="109"/>
      <c r="F917" s="109"/>
      <c r="G917" s="109"/>
      <c r="H917" s="109"/>
      <c r="I917" s="109"/>
      <c r="J917" s="109"/>
      <c r="K917" s="109"/>
    </row>
    <row r="918" spans="2:11">
      <c r="B918" s="108"/>
      <c r="C918" s="108"/>
      <c r="D918" s="108"/>
      <c r="E918" s="109"/>
      <c r="F918" s="109"/>
      <c r="G918" s="109"/>
      <c r="H918" s="109"/>
      <c r="I918" s="109"/>
      <c r="J918" s="109"/>
      <c r="K918" s="109"/>
    </row>
    <row r="919" spans="2:11">
      <c r="B919" s="108"/>
      <c r="C919" s="108"/>
      <c r="D919" s="108"/>
      <c r="E919" s="109"/>
      <c r="F919" s="109"/>
      <c r="G919" s="109"/>
      <c r="H919" s="109"/>
      <c r="I919" s="109"/>
      <c r="J919" s="109"/>
      <c r="K919" s="109"/>
    </row>
    <row r="920" spans="2:11">
      <c r="B920" s="108"/>
      <c r="C920" s="108"/>
      <c r="D920" s="108"/>
      <c r="E920" s="109"/>
      <c r="F920" s="109"/>
      <c r="G920" s="109"/>
      <c r="H920" s="109"/>
      <c r="I920" s="109"/>
      <c r="J920" s="109"/>
      <c r="K920" s="109"/>
    </row>
    <row r="921" spans="2:11">
      <c r="B921" s="108"/>
      <c r="C921" s="108"/>
      <c r="D921" s="108"/>
      <c r="E921" s="109"/>
      <c r="F921" s="109"/>
      <c r="G921" s="109"/>
      <c r="H921" s="109"/>
      <c r="I921" s="109"/>
      <c r="J921" s="109"/>
      <c r="K921" s="109"/>
    </row>
    <row r="922" spans="2:11">
      <c r="B922" s="108"/>
      <c r="C922" s="108"/>
      <c r="D922" s="108"/>
      <c r="E922" s="109"/>
      <c r="F922" s="109"/>
      <c r="G922" s="109"/>
      <c r="H922" s="109"/>
      <c r="I922" s="109"/>
      <c r="J922" s="109"/>
      <c r="K922" s="109"/>
    </row>
    <row r="923" spans="2:11">
      <c r="B923" s="108"/>
      <c r="C923" s="108"/>
      <c r="D923" s="108"/>
      <c r="E923" s="109"/>
      <c r="F923" s="109"/>
      <c r="G923" s="109"/>
      <c r="H923" s="109"/>
      <c r="I923" s="109"/>
      <c r="J923" s="109"/>
      <c r="K923" s="109"/>
    </row>
    <row r="924" spans="2:11">
      <c r="B924" s="108"/>
      <c r="C924" s="108"/>
      <c r="D924" s="108"/>
      <c r="E924" s="109"/>
      <c r="F924" s="109"/>
      <c r="G924" s="109"/>
      <c r="H924" s="109"/>
      <c r="I924" s="109"/>
      <c r="J924" s="109"/>
      <c r="K924" s="109"/>
    </row>
    <row r="925" spans="2:11">
      <c r="B925" s="108"/>
      <c r="C925" s="108"/>
      <c r="D925" s="108"/>
      <c r="E925" s="109"/>
      <c r="F925" s="109"/>
      <c r="G925" s="109"/>
      <c r="H925" s="109"/>
      <c r="I925" s="109"/>
      <c r="J925" s="109"/>
      <c r="K925" s="109"/>
    </row>
    <row r="926" spans="2:11">
      <c r="B926" s="108"/>
      <c r="C926" s="108"/>
      <c r="D926" s="108"/>
      <c r="E926" s="109"/>
      <c r="F926" s="109"/>
      <c r="G926" s="109"/>
      <c r="H926" s="109"/>
      <c r="I926" s="109"/>
      <c r="J926" s="109"/>
      <c r="K926" s="109"/>
    </row>
    <row r="927" spans="2:11">
      <c r="B927" s="108"/>
      <c r="C927" s="108"/>
      <c r="D927" s="108"/>
      <c r="E927" s="109"/>
      <c r="F927" s="109"/>
      <c r="G927" s="109"/>
      <c r="H927" s="109"/>
      <c r="I927" s="109"/>
      <c r="J927" s="109"/>
      <c r="K927" s="109"/>
    </row>
    <row r="928" spans="2:11">
      <c r="B928" s="108"/>
      <c r="C928" s="108"/>
      <c r="D928" s="108"/>
      <c r="E928" s="109"/>
      <c r="F928" s="109"/>
      <c r="G928" s="109"/>
      <c r="H928" s="109"/>
      <c r="I928" s="109"/>
      <c r="J928" s="109"/>
      <c r="K928" s="109"/>
    </row>
    <row r="929" spans="2:11">
      <c r="B929" s="108"/>
      <c r="C929" s="108"/>
      <c r="D929" s="108"/>
      <c r="E929" s="109"/>
      <c r="F929" s="109"/>
      <c r="G929" s="109"/>
      <c r="H929" s="109"/>
      <c r="I929" s="109"/>
      <c r="J929" s="109"/>
      <c r="K929" s="109"/>
    </row>
    <row r="930" spans="2:11">
      <c r="B930" s="108"/>
      <c r="C930" s="108"/>
      <c r="D930" s="108"/>
      <c r="E930" s="109"/>
      <c r="F930" s="109"/>
      <c r="G930" s="109"/>
      <c r="H930" s="109"/>
      <c r="I930" s="109"/>
      <c r="J930" s="109"/>
      <c r="K930" s="109"/>
    </row>
    <row r="931" spans="2:11">
      <c r="B931" s="108"/>
      <c r="C931" s="108"/>
      <c r="D931" s="108"/>
      <c r="E931" s="109"/>
      <c r="F931" s="109"/>
      <c r="G931" s="109"/>
      <c r="H931" s="109"/>
      <c r="I931" s="109"/>
      <c r="J931" s="109"/>
      <c r="K931" s="109"/>
    </row>
    <row r="932" spans="2:11">
      <c r="B932" s="108"/>
      <c r="C932" s="108"/>
      <c r="D932" s="108"/>
      <c r="E932" s="109"/>
      <c r="F932" s="109"/>
      <c r="G932" s="109"/>
      <c r="H932" s="109"/>
      <c r="I932" s="109"/>
      <c r="J932" s="109"/>
      <c r="K932" s="109"/>
    </row>
    <row r="933" spans="2:11">
      <c r="B933" s="108"/>
      <c r="C933" s="108"/>
      <c r="D933" s="108"/>
      <c r="E933" s="109"/>
      <c r="F933" s="109"/>
      <c r="G933" s="109"/>
      <c r="H933" s="109"/>
      <c r="I933" s="109"/>
      <c r="J933" s="109"/>
      <c r="K933" s="109"/>
    </row>
    <row r="934" spans="2:11">
      <c r="B934" s="108"/>
      <c r="C934" s="108"/>
      <c r="D934" s="108"/>
      <c r="E934" s="109"/>
      <c r="F934" s="109"/>
      <c r="G934" s="109"/>
      <c r="H934" s="109"/>
      <c r="I934" s="109"/>
      <c r="J934" s="109"/>
      <c r="K934" s="109"/>
    </row>
    <row r="935" spans="2:11">
      <c r="B935" s="108"/>
      <c r="C935" s="108"/>
      <c r="D935" s="108"/>
      <c r="E935" s="109"/>
      <c r="F935" s="109"/>
      <c r="G935" s="109"/>
      <c r="H935" s="109"/>
      <c r="I935" s="109"/>
      <c r="J935" s="109"/>
      <c r="K935" s="109"/>
    </row>
    <row r="936" spans="2:11">
      <c r="B936" s="108"/>
      <c r="C936" s="108"/>
      <c r="D936" s="108"/>
      <c r="E936" s="109"/>
      <c r="F936" s="109"/>
      <c r="G936" s="109"/>
      <c r="H936" s="109"/>
      <c r="I936" s="109"/>
      <c r="J936" s="109"/>
      <c r="K936" s="109"/>
    </row>
    <row r="937" spans="2:11">
      <c r="B937" s="108"/>
      <c r="C937" s="108"/>
      <c r="D937" s="108"/>
      <c r="E937" s="109"/>
      <c r="F937" s="109"/>
      <c r="G937" s="109"/>
      <c r="H937" s="109"/>
      <c r="I937" s="109"/>
      <c r="J937" s="109"/>
      <c r="K937" s="109"/>
    </row>
    <row r="938" spans="2:11">
      <c r="B938" s="108"/>
      <c r="C938" s="108"/>
      <c r="D938" s="108"/>
      <c r="E938" s="109"/>
      <c r="F938" s="109"/>
      <c r="G938" s="109"/>
      <c r="H938" s="109"/>
      <c r="I938" s="109"/>
      <c r="J938" s="109"/>
      <c r="K938" s="109"/>
    </row>
    <row r="939" spans="2:11">
      <c r="B939" s="108"/>
      <c r="C939" s="108"/>
      <c r="D939" s="108"/>
      <c r="E939" s="109"/>
      <c r="F939" s="109"/>
      <c r="G939" s="109"/>
      <c r="H939" s="109"/>
      <c r="I939" s="109"/>
      <c r="J939" s="109"/>
      <c r="K939" s="109"/>
    </row>
    <row r="940" spans="2:11">
      <c r="B940" s="108"/>
      <c r="C940" s="108"/>
      <c r="D940" s="108"/>
      <c r="E940" s="109"/>
      <c r="F940" s="109"/>
      <c r="G940" s="109"/>
      <c r="H940" s="109"/>
      <c r="I940" s="109"/>
      <c r="J940" s="109"/>
      <c r="K940" s="109"/>
    </row>
    <row r="941" spans="2:11">
      <c r="B941" s="108"/>
      <c r="C941" s="108"/>
      <c r="D941" s="108"/>
      <c r="E941" s="109"/>
      <c r="F941" s="109"/>
      <c r="G941" s="109"/>
      <c r="H941" s="109"/>
      <c r="I941" s="109"/>
      <c r="J941" s="109"/>
      <c r="K941" s="109"/>
    </row>
    <row r="942" spans="2:11">
      <c r="B942" s="108"/>
      <c r="C942" s="108"/>
      <c r="D942" s="108"/>
      <c r="E942" s="109"/>
      <c r="F942" s="109"/>
      <c r="G942" s="109"/>
      <c r="H942" s="109"/>
      <c r="I942" s="109"/>
      <c r="J942" s="109"/>
      <c r="K942" s="109"/>
    </row>
    <row r="943" spans="2:11">
      <c r="B943" s="108"/>
      <c r="C943" s="108"/>
      <c r="D943" s="108"/>
      <c r="E943" s="109"/>
      <c r="F943" s="109"/>
      <c r="G943" s="109"/>
      <c r="H943" s="109"/>
      <c r="I943" s="109"/>
      <c r="J943" s="109"/>
      <c r="K943" s="109"/>
    </row>
    <row r="944" spans="2:11">
      <c r="B944" s="108"/>
      <c r="C944" s="108"/>
      <c r="D944" s="108"/>
      <c r="E944" s="109"/>
      <c r="F944" s="109"/>
      <c r="G944" s="109"/>
      <c r="H944" s="109"/>
      <c r="I944" s="109"/>
      <c r="J944" s="109"/>
      <c r="K944" s="109"/>
    </row>
    <row r="945" spans="2:11">
      <c r="B945" s="108"/>
      <c r="C945" s="108"/>
      <c r="D945" s="108"/>
      <c r="E945" s="109"/>
      <c r="F945" s="109"/>
      <c r="G945" s="109"/>
      <c r="H945" s="109"/>
      <c r="I945" s="109"/>
      <c r="J945" s="109"/>
      <c r="K945" s="109"/>
    </row>
    <row r="946" spans="2:11">
      <c r="B946" s="108"/>
      <c r="C946" s="108"/>
      <c r="D946" s="108"/>
      <c r="E946" s="109"/>
      <c r="F946" s="109"/>
      <c r="G946" s="109"/>
      <c r="H946" s="109"/>
      <c r="I946" s="109"/>
      <c r="J946" s="109"/>
      <c r="K946" s="109"/>
    </row>
    <row r="947" spans="2:11">
      <c r="B947" s="108"/>
      <c r="C947" s="108"/>
      <c r="D947" s="108"/>
      <c r="E947" s="109"/>
      <c r="F947" s="109"/>
      <c r="G947" s="109"/>
      <c r="H947" s="109"/>
      <c r="I947" s="109"/>
      <c r="J947" s="109"/>
      <c r="K947" s="109"/>
    </row>
    <row r="948" spans="2:11">
      <c r="B948" s="108"/>
      <c r="C948" s="108"/>
      <c r="D948" s="108"/>
      <c r="E948" s="109"/>
      <c r="F948" s="109"/>
      <c r="G948" s="109"/>
      <c r="H948" s="109"/>
      <c r="I948" s="109"/>
      <c r="J948" s="109"/>
      <c r="K948" s="109"/>
    </row>
    <row r="949" spans="2:11">
      <c r="B949" s="108"/>
      <c r="C949" s="108"/>
      <c r="D949" s="108"/>
      <c r="E949" s="109"/>
      <c r="F949" s="109"/>
      <c r="G949" s="109"/>
      <c r="H949" s="109"/>
      <c r="I949" s="109"/>
      <c r="J949" s="109"/>
      <c r="K949" s="109"/>
    </row>
    <row r="950" spans="2:11">
      <c r="B950" s="108"/>
      <c r="C950" s="108"/>
      <c r="D950" s="108"/>
      <c r="E950" s="109"/>
      <c r="F950" s="109"/>
      <c r="G950" s="109"/>
      <c r="H950" s="109"/>
      <c r="I950" s="109"/>
      <c r="J950" s="109"/>
      <c r="K950" s="109"/>
    </row>
    <row r="951" spans="2:11">
      <c r="B951" s="108"/>
      <c r="C951" s="108"/>
      <c r="D951" s="108"/>
      <c r="E951" s="109"/>
      <c r="F951" s="109"/>
      <c r="G951" s="109"/>
      <c r="H951" s="109"/>
      <c r="I951" s="109"/>
      <c r="J951" s="109"/>
      <c r="K951" s="109"/>
    </row>
    <row r="952" spans="2:11">
      <c r="B952" s="108"/>
      <c r="C952" s="108"/>
      <c r="D952" s="108"/>
      <c r="E952" s="109"/>
      <c r="F952" s="109"/>
      <c r="G952" s="109"/>
      <c r="H952" s="109"/>
      <c r="I952" s="109"/>
      <c r="J952" s="109"/>
      <c r="K952" s="109"/>
    </row>
    <row r="953" spans="2:11">
      <c r="B953" s="108"/>
      <c r="C953" s="108"/>
      <c r="D953" s="108"/>
      <c r="E953" s="109"/>
      <c r="F953" s="109"/>
      <c r="G953" s="109"/>
      <c r="H953" s="109"/>
      <c r="I953" s="109"/>
      <c r="J953" s="109"/>
      <c r="K953" s="109"/>
    </row>
    <row r="954" spans="2:11">
      <c r="B954" s="108"/>
      <c r="C954" s="108"/>
      <c r="D954" s="108"/>
      <c r="E954" s="109"/>
      <c r="F954" s="109"/>
      <c r="G954" s="109"/>
      <c r="H954" s="109"/>
      <c r="I954" s="109"/>
      <c r="J954" s="109"/>
      <c r="K954" s="109"/>
    </row>
    <row r="955" spans="2:11">
      <c r="B955" s="108"/>
      <c r="C955" s="108"/>
      <c r="D955" s="108"/>
      <c r="E955" s="109"/>
      <c r="F955" s="109"/>
      <c r="G955" s="109"/>
      <c r="H955" s="109"/>
      <c r="I955" s="109"/>
      <c r="J955" s="109"/>
      <c r="K955" s="109"/>
    </row>
    <row r="956" spans="2:11">
      <c r="B956" s="108"/>
      <c r="C956" s="108"/>
      <c r="D956" s="108"/>
      <c r="E956" s="109"/>
      <c r="F956" s="109"/>
      <c r="G956" s="109"/>
      <c r="H956" s="109"/>
      <c r="I956" s="109"/>
      <c r="J956" s="109"/>
      <c r="K956" s="109"/>
    </row>
    <row r="957" spans="2:11">
      <c r="B957" s="108"/>
      <c r="C957" s="108"/>
      <c r="D957" s="108"/>
      <c r="E957" s="109"/>
      <c r="F957" s="109"/>
      <c r="G957" s="109"/>
      <c r="H957" s="109"/>
      <c r="I957" s="109"/>
      <c r="J957" s="109"/>
      <c r="K957" s="109"/>
    </row>
    <row r="958" spans="2:11">
      <c r="B958" s="108"/>
      <c r="C958" s="108"/>
      <c r="D958" s="108"/>
      <c r="E958" s="109"/>
      <c r="F958" s="109"/>
      <c r="G958" s="109"/>
      <c r="H958" s="109"/>
      <c r="I958" s="109"/>
      <c r="J958" s="109"/>
      <c r="K958" s="109"/>
    </row>
    <row r="959" spans="2:11">
      <c r="B959" s="108"/>
      <c r="C959" s="108"/>
      <c r="D959" s="108"/>
      <c r="E959" s="109"/>
      <c r="F959" s="109"/>
      <c r="G959" s="109"/>
      <c r="H959" s="109"/>
      <c r="I959" s="109"/>
      <c r="J959" s="109"/>
      <c r="K959" s="109"/>
    </row>
    <row r="960" spans="2:11">
      <c r="B960" s="108"/>
      <c r="C960" s="108"/>
      <c r="D960" s="108"/>
      <c r="E960" s="109"/>
      <c r="F960" s="109"/>
      <c r="G960" s="109"/>
      <c r="H960" s="109"/>
      <c r="I960" s="109"/>
      <c r="J960" s="109"/>
      <c r="K960" s="109"/>
    </row>
    <row r="961" spans="2:11">
      <c r="B961" s="108"/>
      <c r="C961" s="108"/>
      <c r="D961" s="108"/>
      <c r="E961" s="109"/>
      <c r="F961" s="109"/>
      <c r="G961" s="109"/>
      <c r="H961" s="109"/>
      <c r="I961" s="109"/>
      <c r="J961" s="109"/>
      <c r="K961" s="109"/>
    </row>
    <row r="962" spans="2:11">
      <c r="B962" s="108"/>
      <c r="C962" s="108"/>
      <c r="D962" s="108"/>
      <c r="E962" s="109"/>
      <c r="F962" s="109"/>
      <c r="G962" s="109"/>
      <c r="H962" s="109"/>
      <c r="I962" s="109"/>
      <c r="J962" s="109"/>
      <c r="K962" s="109"/>
    </row>
    <row r="963" spans="2:11">
      <c r="B963" s="108"/>
      <c r="C963" s="108"/>
      <c r="D963" s="108"/>
      <c r="E963" s="109"/>
      <c r="F963" s="109"/>
      <c r="G963" s="109"/>
      <c r="H963" s="109"/>
      <c r="I963" s="109"/>
      <c r="J963" s="109"/>
      <c r="K963" s="109"/>
    </row>
    <row r="964" spans="2:11">
      <c r="B964" s="108"/>
      <c r="C964" s="108"/>
      <c r="D964" s="108"/>
      <c r="E964" s="109"/>
      <c r="F964" s="109"/>
      <c r="G964" s="109"/>
      <c r="H964" s="109"/>
      <c r="I964" s="109"/>
      <c r="J964" s="109"/>
      <c r="K964" s="109"/>
    </row>
    <row r="965" spans="2:11">
      <c r="B965" s="108"/>
      <c r="C965" s="108"/>
      <c r="D965" s="108"/>
      <c r="E965" s="109"/>
      <c r="F965" s="109"/>
      <c r="G965" s="109"/>
      <c r="H965" s="109"/>
      <c r="I965" s="109"/>
      <c r="J965" s="109"/>
      <c r="K965" s="109"/>
    </row>
    <row r="966" spans="2:11">
      <c r="B966" s="108"/>
      <c r="C966" s="108"/>
      <c r="D966" s="108"/>
      <c r="E966" s="109"/>
      <c r="F966" s="109"/>
      <c r="G966" s="109"/>
      <c r="H966" s="109"/>
      <c r="I966" s="109"/>
      <c r="J966" s="109"/>
      <c r="K966" s="109"/>
    </row>
    <row r="967" spans="2:11">
      <c r="B967" s="108"/>
      <c r="C967" s="108"/>
      <c r="D967" s="108"/>
      <c r="E967" s="109"/>
      <c r="F967" s="109"/>
      <c r="G967" s="109"/>
      <c r="H967" s="109"/>
      <c r="I967" s="109"/>
      <c r="J967" s="109"/>
      <c r="K967" s="109"/>
    </row>
    <row r="968" spans="2:11">
      <c r="B968" s="108"/>
      <c r="C968" s="108"/>
      <c r="D968" s="108"/>
      <c r="E968" s="109"/>
      <c r="F968" s="109"/>
      <c r="G968" s="109"/>
      <c r="H968" s="109"/>
      <c r="I968" s="109"/>
      <c r="J968" s="109"/>
      <c r="K968" s="109"/>
    </row>
    <row r="969" spans="2:11">
      <c r="B969" s="108"/>
      <c r="C969" s="108"/>
      <c r="D969" s="108"/>
      <c r="E969" s="109"/>
      <c r="F969" s="109"/>
      <c r="G969" s="109"/>
      <c r="H969" s="109"/>
      <c r="I969" s="109"/>
      <c r="J969" s="109"/>
      <c r="K969" s="109"/>
    </row>
    <row r="970" spans="2:11">
      <c r="B970" s="108"/>
      <c r="C970" s="108"/>
      <c r="D970" s="108"/>
      <c r="E970" s="109"/>
      <c r="F970" s="109"/>
      <c r="G970" s="109"/>
      <c r="H970" s="109"/>
      <c r="I970" s="109"/>
      <c r="J970" s="109"/>
      <c r="K970" s="109"/>
    </row>
    <row r="971" spans="2:11">
      <c r="B971" s="108"/>
      <c r="C971" s="108"/>
      <c r="D971" s="108"/>
      <c r="E971" s="109"/>
      <c r="F971" s="109"/>
      <c r="G971" s="109"/>
      <c r="H971" s="109"/>
      <c r="I971" s="109"/>
      <c r="J971" s="109"/>
      <c r="K971" s="109"/>
    </row>
    <row r="972" spans="2:11">
      <c r="B972" s="108"/>
      <c r="C972" s="108"/>
      <c r="D972" s="108"/>
      <c r="E972" s="109"/>
      <c r="F972" s="109"/>
      <c r="G972" s="109"/>
      <c r="H972" s="109"/>
      <c r="I972" s="109"/>
      <c r="J972" s="109"/>
      <c r="K972" s="109"/>
    </row>
    <row r="973" spans="2:11">
      <c r="B973" s="108"/>
      <c r="C973" s="108"/>
      <c r="D973" s="108"/>
      <c r="E973" s="109"/>
      <c r="F973" s="109"/>
      <c r="G973" s="109"/>
      <c r="H973" s="109"/>
      <c r="I973" s="109"/>
      <c r="J973" s="109"/>
      <c r="K973" s="109"/>
    </row>
    <row r="974" spans="2:11">
      <c r="B974" s="108"/>
      <c r="C974" s="108"/>
      <c r="D974" s="108"/>
      <c r="E974" s="109"/>
      <c r="F974" s="109"/>
      <c r="G974" s="109"/>
      <c r="H974" s="109"/>
      <c r="I974" s="109"/>
      <c r="J974" s="109"/>
      <c r="K974" s="109"/>
    </row>
    <row r="975" spans="2:11">
      <c r="B975" s="108"/>
      <c r="C975" s="108"/>
      <c r="D975" s="108"/>
      <c r="E975" s="109"/>
      <c r="F975" s="109"/>
      <c r="G975" s="109"/>
      <c r="H975" s="109"/>
      <c r="I975" s="109"/>
      <c r="J975" s="109"/>
      <c r="K975" s="109"/>
    </row>
    <row r="976" spans="2:11">
      <c r="B976" s="108"/>
      <c r="C976" s="108"/>
      <c r="D976" s="108"/>
      <c r="E976" s="109"/>
      <c r="F976" s="109"/>
      <c r="G976" s="109"/>
      <c r="H976" s="109"/>
      <c r="I976" s="109"/>
      <c r="J976" s="109"/>
      <c r="K976" s="109"/>
    </row>
    <row r="977" spans="2:11">
      <c r="B977" s="108"/>
      <c r="C977" s="108"/>
      <c r="D977" s="108"/>
      <c r="E977" s="109"/>
      <c r="F977" s="109"/>
      <c r="G977" s="109"/>
      <c r="H977" s="109"/>
      <c r="I977" s="109"/>
      <c r="J977" s="109"/>
      <c r="K977" s="109"/>
    </row>
    <row r="978" spans="2:11">
      <c r="B978" s="108"/>
      <c r="C978" s="108"/>
      <c r="D978" s="108"/>
      <c r="E978" s="109"/>
      <c r="F978" s="109"/>
      <c r="G978" s="109"/>
      <c r="H978" s="109"/>
      <c r="I978" s="109"/>
      <c r="J978" s="109"/>
      <c r="K978" s="109"/>
    </row>
    <row r="979" spans="2:11">
      <c r="B979" s="108"/>
      <c r="C979" s="108"/>
      <c r="D979" s="108"/>
      <c r="E979" s="109"/>
      <c r="F979" s="109"/>
      <c r="G979" s="109"/>
      <c r="H979" s="109"/>
      <c r="I979" s="109"/>
      <c r="J979" s="109"/>
      <c r="K979" s="109"/>
    </row>
    <row r="980" spans="2:11">
      <c r="B980" s="108"/>
      <c r="C980" s="108"/>
      <c r="D980" s="108"/>
      <c r="E980" s="109"/>
      <c r="F980" s="109"/>
      <c r="G980" s="109"/>
      <c r="H980" s="109"/>
      <c r="I980" s="109"/>
      <c r="J980" s="109"/>
      <c r="K980" s="109"/>
    </row>
    <row r="981" spans="2:11">
      <c r="B981" s="108"/>
      <c r="C981" s="108"/>
      <c r="D981" s="108"/>
      <c r="E981" s="109"/>
      <c r="F981" s="109"/>
      <c r="G981" s="109"/>
      <c r="H981" s="109"/>
      <c r="I981" s="109"/>
      <c r="J981" s="109"/>
      <c r="K981" s="109"/>
    </row>
    <row r="982" spans="2:11">
      <c r="B982" s="108"/>
      <c r="C982" s="108"/>
      <c r="D982" s="108"/>
      <c r="E982" s="109"/>
      <c r="F982" s="109"/>
      <c r="G982" s="109"/>
      <c r="H982" s="109"/>
      <c r="I982" s="109"/>
      <c r="J982" s="109"/>
      <c r="K982" s="109"/>
    </row>
    <row r="983" spans="2:11">
      <c r="B983" s="108"/>
      <c r="C983" s="108"/>
      <c r="D983" s="108"/>
      <c r="E983" s="109"/>
      <c r="F983" s="109"/>
      <c r="G983" s="109"/>
      <c r="H983" s="109"/>
      <c r="I983" s="109"/>
      <c r="J983" s="109"/>
      <c r="K983" s="109"/>
    </row>
    <row r="984" spans="2:11">
      <c r="B984" s="108"/>
      <c r="C984" s="108"/>
      <c r="D984" s="108"/>
      <c r="E984" s="109"/>
      <c r="F984" s="109"/>
      <c r="G984" s="109"/>
      <c r="H984" s="109"/>
      <c r="I984" s="109"/>
      <c r="J984" s="109"/>
      <c r="K984" s="109"/>
    </row>
    <row r="985" spans="2:11">
      <c r="B985" s="108"/>
      <c r="C985" s="108"/>
      <c r="D985" s="108"/>
      <c r="E985" s="109"/>
      <c r="F985" s="109"/>
      <c r="G985" s="109"/>
      <c r="H985" s="109"/>
      <c r="I985" s="109"/>
      <c r="J985" s="109"/>
      <c r="K985" s="109"/>
    </row>
    <row r="986" spans="2:11">
      <c r="B986" s="108"/>
      <c r="C986" s="108"/>
      <c r="D986" s="108"/>
      <c r="E986" s="109"/>
      <c r="F986" s="109"/>
      <c r="G986" s="109"/>
      <c r="H986" s="109"/>
      <c r="I986" s="109"/>
      <c r="J986" s="109"/>
      <c r="K986" s="109"/>
    </row>
    <row r="987" spans="2:11">
      <c r="B987" s="108"/>
      <c r="C987" s="108"/>
      <c r="D987" s="108"/>
      <c r="E987" s="109"/>
      <c r="F987" s="109"/>
      <c r="G987" s="109"/>
      <c r="H987" s="109"/>
      <c r="I987" s="109"/>
      <c r="J987" s="109"/>
      <c r="K987" s="109"/>
    </row>
    <row r="988" spans="2:11">
      <c r="B988" s="108"/>
      <c r="C988" s="108"/>
      <c r="D988" s="108"/>
      <c r="E988" s="109"/>
      <c r="F988" s="109"/>
      <c r="G988" s="109"/>
      <c r="H988" s="109"/>
      <c r="I988" s="109"/>
      <c r="J988" s="109"/>
      <c r="K988" s="109"/>
    </row>
    <row r="989" spans="2:11">
      <c r="B989" s="108"/>
      <c r="C989" s="108"/>
      <c r="D989" s="108"/>
      <c r="E989" s="109"/>
      <c r="F989" s="109"/>
      <c r="G989" s="109"/>
      <c r="H989" s="109"/>
      <c r="I989" s="109"/>
      <c r="J989" s="109"/>
      <c r="K989" s="109"/>
    </row>
    <row r="990" spans="2:11">
      <c r="B990" s="108"/>
      <c r="C990" s="108"/>
      <c r="D990" s="108"/>
      <c r="E990" s="109"/>
      <c r="F990" s="109"/>
      <c r="G990" s="109"/>
      <c r="H990" s="109"/>
      <c r="I990" s="109"/>
      <c r="J990" s="109"/>
      <c r="K990" s="109"/>
    </row>
    <row r="991" spans="2:11">
      <c r="B991" s="108"/>
      <c r="C991" s="108"/>
      <c r="D991" s="108"/>
      <c r="E991" s="109"/>
      <c r="F991" s="109"/>
      <c r="G991" s="109"/>
      <c r="H991" s="109"/>
      <c r="I991" s="109"/>
      <c r="J991" s="109"/>
      <c r="K991" s="109"/>
    </row>
    <row r="992" spans="2:11">
      <c r="B992" s="108"/>
      <c r="C992" s="108"/>
      <c r="D992" s="108"/>
      <c r="E992" s="109"/>
      <c r="F992" s="109"/>
      <c r="G992" s="109"/>
      <c r="H992" s="109"/>
      <c r="I992" s="109"/>
      <c r="J992" s="109"/>
      <c r="K992" s="109"/>
    </row>
    <row r="993" spans="2:11">
      <c r="B993" s="108"/>
      <c r="C993" s="108"/>
      <c r="D993" s="108"/>
      <c r="E993" s="109"/>
      <c r="F993" s="109"/>
      <c r="G993" s="109"/>
      <c r="H993" s="109"/>
      <c r="I993" s="109"/>
      <c r="J993" s="109"/>
      <c r="K993" s="109"/>
    </row>
    <row r="994" spans="2:11">
      <c r="B994" s="108"/>
      <c r="C994" s="108"/>
      <c r="D994" s="108"/>
      <c r="E994" s="109"/>
      <c r="F994" s="109"/>
      <c r="G994" s="109"/>
      <c r="H994" s="109"/>
      <c r="I994" s="109"/>
      <c r="J994" s="109"/>
      <c r="K994" s="109"/>
    </row>
    <row r="995" spans="2:11">
      <c r="B995" s="108"/>
      <c r="C995" s="108"/>
      <c r="D995" s="108"/>
      <c r="E995" s="109"/>
      <c r="F995" s="109"/>
      <c r="G995" s="109"/>
      <c r="H995" s="109"/>
      <c r="I995" s="109"/>
      <c r="J995" s="109"/>
      <c r="K995" s="109"/>
    </row>
    <row r="996" spans="2:11">
      <c r="B996" s="108"/>
      <c r="C996" s="108"/>
      <c r="D996" s="108"/>
      <c r="E996" s="109"/>
      <c r="F996" s="109"/>
      <c r="G996" s="109"/>
      <c r="H996" s="109"/>
      <c r="I996" s="109"/>
      <c r="J996" s="109"/>
      <c r="K996" s="109"/>
    </row>
    <row r="997" spans="2:11">
      <c r="B997" s="108"/>
      <c r="C997" s="108"/>
      <c r="D997" s="108"/>
      <c r="E997" s="109"/>
      <c r="F997" s="109"/>
      <c r="G997" s="109"/>
      <c r="H997" s="109"/>
      <c r="I997" s="109"/>
      <c r="J997" s="109"/>
      <c r="K997" s="109"/>
    </row>
    <row r="998" spans="2:11">
      <c r="B998" s="108"/>
      <c r="C998" s="108"/>
      <c r="D998" s="108"/>
      <c r="E998" s="109"/>
      <c r="F998" s="109"/>
      <c r="G998" s="109"/>
      <c r="H998" s="109"/>
      <c r="I998" s="109"/>
      <c r="J998" s="109"/>
      <c r="K998" s="109"/>
    </row>
    <row r="999" spans="2:11">
      <c r="B999" s="108"/>
      <c r="C999" s="108"/>
      <c r="D999" s="108"/>
      <c r="E999" s="109"/>
      <c r="F999" s="109"/>
      <c r="G999" s="109"/>
      <c r="H999" s="109"/>
      <c r="I999" s="109"/>
      <c r="J999" s="109"/>
      <c r="K999" s="109"/>
    </row>
    <row r="1000" spans="2:11">
      <c r="B1000" s="108"/>
      <c r="C1000" s="108"/>
      <c r="D1000" s="108"/>
      <c r="E1000" s="109"/>
      <c r="F1000" s="109"/>
      <c r="G1000" s="109"/>
      <c r="H1000" s="109"/>
      <c r="I1000" s="109"/>
      <c r="J1000" s="109"/>
      <c r="K1000" s="109"/>
    </row>
    <row r="1001" spans="2:11">
      <c r="B1001" s="108"/>
      <c r="C1001" s="108"/>
      <c r="D1001" s="108"/>
      <c r="E1001" s="109"/>
      <c r="F1001" s="109"/>
      <c r="G1001" s="109"/>
      <c r="H1001" s="109"/>
      <c r="I1001" s="109"/>
      <c r="J1001" s="109"/>
      <c r="K1001" s="109"/>
    </row>
    <row r="1002" spans="2:11">
      <c r="B1002" s="108"/>
      <c r="C1002" s="108"/>
      <c r="D1002" s="108"/>
      <c r="E1002" s="109"/>
      <c r="F1002" s="109"/>
      <c r="G1002" s="109"/>
      <c r="H1002" s="109"/>
      <c r="I1002" s="109"/>
      <c r="J1002" s="109"/>
      <c r="K1002" s="109"/>
    </row>
    <row r="1003" spans="2:11">
      <c r="B1003" s="108"/>
      <c r="C1003" s="108"/>
      <c r="D1003" s="108"/>
      <c r="E1003" s="109"/>
      <c r="F1003" s="109"/>
      <c r="G1003" s="109"/>
      <c r="H1003" s="109"/>
      <c r="I1003" s="109"/>
      <c r="J1003" s="109"/>
      <c r="K1003" s="109"/>
    </row>
    <row r="1004" spans="2:11">
      <c r="B1004" s="108"/>
      <c r="C1004" s="108"/>
      <c r="D1004" s="108"/>
      <c r="E1004" s="109"/>
      <c r="F1004" s="109"/>
      <c r="G1004" s="109"/>
      <c r="H1004" s="109"/>
      <c r="I1004" s="109"/>
      <c r="J1004" s="109"/>
      <c r="K1004" s="109"/>
    </row>
    <row r="1005" spans="2:11">
      <c r="B1005" s="108"/>
      <c r="C1005" s="108"/>
      <c r="D1005" s="108"/>
      <c r="E1005" s="109"/>
      <c r="F1005" s="109"/>
      <c r="G1005" s="109"/>
      <c r="H1005" s="109"/>
      <c r="I1005" s="109"/>
      <c r="J1005" s="109"/>
      <c r="K1005" s="109"/>
    </row>
    <row r="1006" spans="2:11">
      <c r="B1006" s="108"/>
      <c r="C1006" s="108"/>
      <c r="D1006" s="108"/>
      <c r="E1006" s="109"/>
      <c r="F1006" s="109"/>
      <c r="G1006" s="109"/>
      <c r="H1006" s="109"/>
      <c r="I1006" s="109"/>
      <c r="J1006" s="109"/>
      <c r="K1006" s="109"/>
    </row>
    <row r="1007" spans="2:11">
      <c r="B1007" s="108"/>
      <c r="C1007" s="108"/>
      <c r="D1007" s="108"/>
      <c r="E1007" s="109"/>
      <c r="F1007" s="109"/>
      <c r="G1007" s="109"/>
      <c r="H1007" s="109"/>
      <c r="I1007" s="109"/>
      <c r="J1007" s="109"/>
      <c r="K1007" s="109"/>
    </row>
    <row r="1008" spans="2:11">
      <c r="B1008" s="108"/>
      <c r="C1008" s="108"/>
      <c r="D1008" s="108"/>
      <c r="E1008" s="109"/>
      <c r="F1008" s="109"/>
      <c r="G1008" s="109"/>
      <c r="H1008" s="109"/>
      <c r="I1008" s="109"/>
      <c r="J1008" s="109"/>
      <c r="K1008" s="109"/>
    </row>
    <row r="1009" spans="2:11">
      <c r="B1009" s="108"/>
      <c r="C1009" s="108"/>
      <c r="D1009" s="108"/>
      <c r="E1009" s="109"/>
      <c r="F1009" s="109"/>
      <c r="G1009" s="109"/>
      <c r="H1009" s="109"/>
      <c r="I1009" s="109"/>
      <c r="J1009" s="109"/>
      <c r="K1009" s="109"/>
    </row>
    <row r="1010" spans="2:11">
      <c r="B1010" s="108"/>
      <c r="C1010" s="108"/>
      <c r="D1010" s="108"/>
      <c r="E1010" s="109"/>
      <c r="F1010" s="109"/>
      <c r="G1010" s="109"/>
      <c r="H1010" s="109"/>
      <c r="I1010" s="109"/>
      <c r="J1010" s="109"/>
      <c r="K1010" s="109"/>
    </row>
    <row r="1011" spans="2:11">
      <c r="B1011" s="108"/>
      <c r="C1011" s="108"/>
      <c r="D1011" s="108"/>
      <c r="E1011" s="109"/>
      <c r="F1011" s="109"/>
      <c r="G1011" s="109"/>
      <c r="H1011" s="109"/>
      <c r="I1011" s="109"/>
      <c r="J1011" s="109"/>
      <c r="K1011" s="109"/>
    </row>
    <row r="1012" spans="2:11">
      <c r="B1012" s="108"/>
      <c r="C1012" s="108"/>
      <c r="D1012" s="108"/>
      <c r="E1012" s="109"/>
      <c r="F1012" s="109"/>
      <c r="G1012" s="109"/>
      <c r="H1012" s="109"/>
      <c r="I1012" s="109"/>
      <c r="J1012" s="109"/>
      <c r="K1012" s="109"/>
    </row>
    <row r="1013" spans="2:11">
      <c r="B1013" s="108"/>
      <c r="C1013" s="108"/>
      <c r="D1013" s="108"/>
      <c r="E1013" s="109"/>
      <c r="F1013" s="109"/>
      <c r="G1013" s="109"/>
      <c r="H1013" s="109"/>
      <c r="I1013" s="109"/>
      <c r="J1013" s="109"/>
      <c r="K1013" s="109"/>
    </row>
    <row r="1014" spans="2:11">
      <c r="B1014" s="108"/>
      <c r="C1014" s="108"/>
      <c r="D1014" s="108"/>
      <c r="E1014" s="109"/>
      <c r="F1014" s="109"/>
      <c r="G1014" s="109"/>
      <c r="H1014" s="109"/>
      <c r="I1014" s="109"/>
      <c r="J1014" s="109"/>
      <c r="K1014" s="109"/>
    </row>
    <row r="1015" spans="2:11">
      <c r="B1015" s="108"/>
      <c r="C1015" s="108"/>
      <c r="D1015" s="108"/>
      <c r="E1015" s="109"/>
      <c r="F1015" s="109"/>
      <c r="G1015" s="109"/>
      <c r="H1015" s="109"/>
      <c r="I1015" s="109"/>
      <c r="J1015" s="109"/>
      <c r="K1015" s="109"/>
    </row>
    <row r="1016" spans="2:11">
      <c r="B1016" s="108"/>
      <c r="C1016" s="108"/>
      <c r="D1016" s="108"/>
      <c r="E1016" s="109"/>
      <c r="F1016" s="109"/>
      <c r="G1016" s="109"/>
      <c r="H1016" s="109"/>
      <c r="I1016" s="109"/>
      <c r="J1016" s="109"/>
      <c r="K1016" s="109"/>
    </row>
    <row r="1017" spans="2:11">
      <c r="B1017" s="108"/>
      <c r="C1017" s="108"/>
      <c r="D1017" s="108"/>
      <c r="E1017" s="109"/>
      <c r="F1017" s="109"/>
      <c r="G1017" s="109"/>
      <c r="H1017" s="109"/>
      <c r="I1017" s="109"/>
      <c r="J1017" s="109"/>
      <c r="K1017" s="109"/>
    </row>
    <row r="1018" spans="2:11">
      <c r="B1018" s="108"/>
      <c r="C1018" s="108"/>
      <c r="D1018" s="108"/>
      <c r="E1018" s="109"/>
      <c r="F1018" s="109"/>
      <c r="G1018" s="109"/>
      <c r="H1018" s="109"/>
      <c r="I1018" s="109"/>
      <c r="J1018" s="109"/>
      <c r="K1018" s="109"/>
    </row>
    <row r="1019" spans="2:11">
      <c r="B1019" s="108"/>
      <c r="C1019" s="108"/>
      <c r="D1019" s="108"/>
      <c r="E1019" s="109"/>
      <c r="F1019" s="109"/>
      <c r="G1019" s="109"/>
      <c r="H1019" s="109"/>
      <c r="I1019" s="109"/>
      <c r="J1019" s="109"/>
      <c r="K1019" s="109"/>
    </row>
    <row r="1020" spans="2:11">
      <c r="B1020" s="108"/>
      <c r="C1020" s="108"/>
      <c r="D1020" s="108"/>
      <c r="E1020" s="109"/>
      <c r="F1020" s="109"/>
      <c r="G1020" s="109"/>
      <c r="H1020" s="109"/>
      <c r="I1020" s="109"/>
      <c r="J1020" s="109"/>
      <c r="K1020" s="109"/>
    </row>
    <row r="1021" spans="2:11">
      <c r="B1021" s="108"/>
      <c r="C1021" s="108"/>
      <c r="D1021" s="108"/>
      <c r="E1021" s="109"/>
      <c r="F1021" s="109"/>
      <c r="G1021" s="109"/>
      <c r="H1021" s="109"/>
      <c r="I1021" s="109"/>
      <c r="J1021" s="109"/>
      <c r="K1021" s="109"/>
    </row>
    <row r="1022" spans="2:11">
      <c r="B1022" s="108"/>
      <c r="C1022" s="108"/>
      <c r="D1022" s="108"/>
      <c r="E1022" s="109"/>
      <c r="F1022" s="109"/>
      <c r="G1022" s="109"/>
      <c r="H1022" s="109"/>
      <c r="I1022" s="109"/>
      <c r="J1022" s="109"/>
      <c r="K1022" s="109"/>
    </row>
    <row r="1023" spans="2:11">
      <c r="B1023" s="108"/>
      <c r="C1023" s="108"/>
      <c r="D1023" s="108"/>
      <c r="E1023" s="109"/>
      <c r="F1023" s="109"/>
      <c r="G1023" s="109"/>
      <c r="H1023" s="109"/>
      <c r="I1023" s="109"/>
      <c r="J1023" s="109"/>
      <c r="K1023" s="109"/>
    </row>
    <row r="1024" spans="2:11">
      <c r="B1024" s="108"/>
      <c r="C1024" s="108"/>
      <c r="D1024" s="108"/>
      <c r="E1024" s="109"/>
      <c r="F1024" s="109"/>
      <c r="G1024" s="109"/>
      <c r="H1024" s="109"/>
      <c r="I1024" s="109"/>
      <c r="J1024" s="109"/>
      <c r="K1024" s="109"/>
    </row>
    <row r="1025" spans="2:11">
      <c r="B1025" s="108"/>
      <c r="C1025" s="108"/>
      <c r="D1025" s="108"/>
      <c r="E1025" s="109"/>
      <c r="F1025" s="109"/>
      <c r="G1025" s="109"/>
      <c r="H1025" s="109"/>
      <c r="I1025" s="109"/>
      <c r="J1025" s="109"/>
      <c r="K1025" s="109"/>
    </row>
    <row r="1026" spans="2:11">
      <c r="B1026" s="108"/>
      <c r="C1026" s="108"/>
      <c r="D1026" s="108"/>
      <c r="E1026" s="109"/>
      <c r="F1026" s="109"/>
      <c r="G1026" s="109"/>
      <c r="H1026" s="109"/>
      <c r="I1026" s="109"/>
      <c r="J1026" s="109"/>
      <c r="K1026" s="109"/>
    </row>
    <row r="1027" spans="2:11">
      <c r="B1027" s="108"/>
      <c r="C1027" s="108"/>
      <c r="D1027" s="108"/>
      <c r="E1027" s="109"/>
      <c r="F1027" s="109"/>
      <c r="G1027" s="109"/>
      <c r="H1027" s="109"/>
      <c r="I1027" s="109"/>
      <c r="J1027" s="109"/>
      <c r="K1027" s="109"/>
    </row>
    <row r="1028" spans="2:11">
      <c r="B1028" s="108"/>
      <c r="C1028" s="108"/>
      <c r="D1028" s="108"/>
      <c r="E1028" s="109"/>
      <c r="F1028" s="109"/>
      <c r="G1028" s="109"/>
      <c r="H1028" s="109"/>
      <c r="I1028" s="109"/>
      <c r="J1028" s="109"/>
      <c r="K1028" s="109"/>
    </row>
    <row r="1029" spans="2:11">
      <c r="B1029" s="108"/>
      <c r="C1029" s="108"/>
      <c r="D1029" s="108"/>
      <c r="E1029" s="109"/>
      <c r="F1029" s="109"/>
      <c r="G1029" s="109"/>
      <c r="H1029" s="109"/>
      <c r="I1029" s="109"/>
      <c r="J1029" s="109"/>
      <c r="K1029" s="109"/>
    </row>
    <row r="1030" spans="2:11">
      <c r="B1030" s="108"/>
      <c r="C1030" s="108"/>
      <c r="D1030" s="108"/>
      <c r="E1030" s="109"/>
      <c r="F1030" s="109"/>
      <c r="G1030" s="109"/>
      <c r="H1030" s="109"/>
      <c r="I1030" s="109"/>
      <c r="J1030" s="109"/>
      <c r="K1030" s="109"/>
    </row>
    <row r="1031" spans="2:11">
      <c r="B1031" s="108"/>
      <c r="C1031" s="108"/>
      <c r="D1031" s="108"/>
      <c r="E1031" s="109"/>
      <c r="F1031" s="109"/>
      <c r="G1031" s="109"/>
      <c r="H1031" s="109"/>
      <c r="I1031" s="109"/>
      <c r="J1031" s="109"/>
      <c r="K1031" s="109"/>
    </row>
    <row r="1032" spans="2:11">
      <c r="B1032" s="108"/>
      <c r="C1032" s="108"/>
      <c r="D1032" s="108"/>
      <c r="E1032" s="109"/>
      <c r="F1032" s="109"/>
      <c r="G1032" s="109"/>
      <c r="H1032" s="109"/>
      <c r="I1032" s="109"/>
      <c r="J1032" s="109"/>
      <c r="K1032" s="109"/>
    </row>
    <row r="1033" spans="2:11">
      <c r="B1033" s="108"/>
      <c r="C1033" s="108"/>
      <c r="D1033" s="108"/>
      <c r="E1033" s="109"/>
      <c r="F1033" s="109"/>
      <c r="G1033" s="109"/>
      <c r="H1033" s="109"/>
      <c r="I1033" s="109"/>
      <c r="J1033" s="109"/>
      <c r="K1033" s="109"/>
    </row>
    <row r="1034" spans="2:11">
      <c r="B1034" s="108"/>
      <c r="C1034" s="108"/>
      <c r="D1034" s="108"/>
      <c r="E1034" s="109"/>
      <c r="F1034" s="109"/>
      <c r="G1034" s="109"/>
      <c r="H1034" s="109"/>
      <c r="I1034" s="109"/>
      <c r="J1034" s="109"/>
      <c r="K1034" s="109"/>
    </row>
    <row r="1035" spans="2:11">
      <c r="B1035" s="108"/>
      <c r="C1035" s="108"/>
      <c r="D1035" s="108"/>
      <c r="E1035" s="109"/>
      <c r="F1035" s="109"/>
      <c r="G1035" s="109"/>
      <c r="H1035" s="109"/>
      <c r="I1035" s="109"/>
      <c r="J1035" s="109"/>
      <c r="K1035" s="109"/>
    </row>
    <row r="1036" spans="2:11">
      <c r="B1036" s="108"/>
      <c r="C1036" s="108"/>
      <c r="D1036" s="108"/>
      <c r="E1036" s="109"/>
      <c r="F1036" s="109"/>
      <c r="G1036" s="109"/>
      <c r="H1036" s="109"/>
      <c r="I1036" s="109"/>
      <c r="J1036" s="109"/>
      <c r="K1036" s="109"/>
    </row>
    <row r="1037" spans="2:11">
      <c r="B1037" s="108"/>
      <c r="C1037" s="108"/>
      <c r="D1037" s="108"/>
      <c r="E1037" s="109"/>
      <c r="F1037" s="109"/>
      <c r="G1037" s="109"/>
      <c r="H1037" s="109"/>
      <c r="I1037" s="109"/>
      <c r="J1037" s="109"/>
      <c r="K1037" s="109"/>
    </row>
    <row r="1038" spans="2:11">
      <c r="B1038" s="108"/>
      <c r="C1038" s="108"/>
      <c r="D1038" s="108"/>
      <c r="E1038" s="109"/>
      <c r="F1038" s="109"/>
      <c r="G1038" s="109"/>
      <c r="H1038" s="109"/>
      <c r="I1038" s="109"/>
      <c r="J1038" s="109"/>
      <c r="K1038" s="109"/>
    </row>
    <row r="1039" spans="2:11">
      <c r="B1039" s="108"/>
      <c r="C1039" s="108"/>
      <c r="D1039" s="108"/>
      <c r="E1039" s="109"/>
      <c r="F1039" s="109"/>
      <c r="G1039" s="109"/>
      <c r="H1039" s="109"/>
      <c r="I1039" s="109"/>
      <c r="J1039" s="109"/>
      <c r="K1039" s="109"/>
    </row>
    <row r="1040" spans="2:11">
      <c r="B1040" s="108"/>
      <c r="C1040" s="108"/>
      <c r="D1040" s="108"/>
      <c r="E1040" s="109"/>
      <c r="F1040" s="109"/>
      <c r="G1040" s="109"/>
      <c r="H1040" s="109"/>
      <c r="I1040" s="109"/>
      <c r="J1040" s="109"/>
      <c r="K1040" s="109"/>
    </row>
    <row r="1041" spans="2:11">
      <c r="B1041" s="108"/>
      <c r="C1041" s="108"/>
      <c r="D1041" s="108"/>
      <c r="E1041" s="109"/>
      <c r="F1041" s="109"/>
      <c r="G1041" s="109"/>
      <c r="H1041" s="109"/>
      <c r="I1041" s="109"/>
      <c r="J1041" s="109"/>
      <c r="K1041" s="109"/>
    </row>
    <row r="1042" spans="2:11">
      <c r="B1042" s="108"/>
      <c r="C1042" s="108"/>
      <c r="D1042" s="108"/>
      <c r="E1042" s="109"/>
      <c r="F1042" s="109"/>
      <c r="G1042" s="109"/>
      <c r="H1042" s="109"/>
      <c r="I1042" s="109"/>
      <c r="J1042" s="109"/>
      <c r="K1042" s="109"/>
    </row>
    <row r="1043" spans="2:11">
      <c r="B1043" s="108"/>
      <c r="C1043" s="108"/>
      <c r="D1043" s="108"/>
      <c r="E1043" s="109"/>
      <c r="F1043" s="109"/>
      <c r="G1043" s="109"/>
      <c r="H1043" s="109"/>
      <c r="I1043" s="109"/>
      <c r="J1043" s="109"/>
      <c r="K1043" s="109"/>
    </row>
    <row r="1044" spans="2:11">
      <c r="B1044" s="108"/>
      <c r="C1044" s="108"/>
      <c r="D1044" s="108"/>
      <c r="E1044" s="109"/>
      <c r="F1044" s="109"/>
      <c r="G1044" s="109"/>
      <c r="H1044" s="109"/>
      <c r="I1044" s="109"/>
      <c r="J1044" s="109"/>
      <c r="K1044" s="109"/>
    </row>
    <row r="1045" spans="2:11">
      <c r="B1045" s="108"/>
      <c r="C1045" s="108"/>
      <c r="D1045" s="108"/>
      <c r="E1045" s="109"/>
      <c r="F1045" s="109"/>
      <c r="G1045" s="109"/>
      <c r="H1045" s="109"/>
      <c r="I1045" s="109"/>
      <c r="J1045" s="109"/>
      <c r="K1045" s="109"/>
    </row>
    <row r="1046" spans="2:11">
      <c r="B1046" s="108"/>
      <c r="C1046" s="108"/>
      <c r="D1046" s="108"/>
      <c r="E1046" s="109"/>
      <c r="F1046" s="109"/>
      <c r="G1046" s="109"/>
      <c r="H1046" s="109"/>
      <c r="I1046" s="109"/>
      <c r="J1046" s="109"/>
      <c r="K1046" s="109"/>
    </row>
    <row r="1047" spans="2:11">
      <c r="B1047" s="108"/>
      <c r="C1047" s="108"/>
      <c r="D1047" s="108"/>
      <c r="E1047" s="109"/>
      <c r="F1047" s="109"/>
      <c r="G1047" s="109"/>
      <c r="H1047" s="109"/>
      <c r="I1047" s="109"/>
      <c r="J1047" s="109"/>
      <c r="K1047" s="109"/>
    </row>
    <row r="1048" spans="2:11">
      <c r="B1048" s="108"/>
      <c r="C1048" s="108"/>
      <c r="D1048" s="108"/>
      <c r="E1048" s="109"/>
      <c r="F1048" s="109"/>
      <c r="G1048" s="109"/>
      <c r="H1048" s="109"/>
      <c r="I1048" s="109"/>
      <c r="J1048" s="109"/>
      <c r="K1048" s="109"/>
    </row>
    <row r="1049" spans="2:11">
      <c r="B1049" s="108"/>
      <c r="C1049" s="108"/>
      <c r="D1049" s="108"/>
      <c r="E1049" s="109"/>
      <c r="F1049" s="109"/>
      <c r="G1049" s="109"/>
      <c r="H1049" s="109"/>
      <c r="I1049" s="109"/>
      <c r="J1049" s="109"/>
      <c r="K1049" s="109"/>
    </row>
    <row r="1050" spans="2:11">
      <c r="B1050" s="108"/>
      <c r="C1050" s="108"/>
      <c r="D1050" s="108"/>
      <c r="E1050" s="109"/>
      <c r="F1050" s="109"/>
      <c r="G1050" s="109"/>
      <c r="H1050" s="109"/>
      <c r="I1050" s="109"/>
      <c r="J1050" s="109"/>
      <c r="K1050" s="109"/>
    </row>
    <row r="1051" spans="2:11">
      <c r="B1051" s="108"/>
      <c r="C1051" s="108"/>
      <c r="D1051" s="108"/>
      <c r="E1051" s="109"/>
      <c r="F1051" s="109"/>
      <c r="G1051" s="109"/>
      <c r="H1051" s="109"/>
      <c r="I1051" s="109"/>
      <c r="J1051" s="109"/>
      <c r="K1051" s="109"/>
    </row>
    <row r="1052" spans="2:11">
      <c r="B1052" s="108"/>
      <c r="C1052" s="108"/>
      <c r="D1052" s="108"/>
      <c r="E1052" s="109"/>
      <c r="F1052" s="109"/>
      <c r="G1052" s="109"/>
      <c r="H1052" s="109"/>
      <c r="I1052" s="109"/>
      <c r="J1052" s="109"/>
      <c r="K1052" s="109"/>
    </row>
    <row r="1053" spans="2:11">
      <c r="B1053" s="108"/>
      <c r="C1053" s="108"/>
      <c r="D1053" s="108"/>
      <c r="E1053" s="109"/>
      <c r="F1053" s="109"/>
      <c r="G1053" s="109"/>
      <c r="H1053" s="109"/>
      <c r="I1053" s="109"/>
      <c r="J1053" s="109"/>
      <c r="K1053" s="109"/>
    </row>
    <row r="1054" spans="2:11">
      <c r="B1054" s="108"/>
      <c r="C1054" s="108"/>
      <c r="D1054" s="108"/>
      <c r="E1054" s="109"/>
      <c r="F1054" s="109"/>
      <c r="G1054" s="109"/>
      <c r="H1054" s="109"/>
      <c r="I1054" s="109"/>
      <c r="J1054" s="109"/>
      <c r="K1054" s="109"/>
    </row>
    <row r="1055" spans="2:11">
      <c r="B1055" s="108"/>
      <c r="C1055" s="108"/>
      <c r="D1055" s="108"/>
      <c r="E1055" s="109"/>
      <c r="F1055" s="109"/>
      <c r="G1055" s="109"/>
      <c r="H1055" s="109"/>
      <c r="I1055" s="109"/>
      <c r="J1055" s="109"/>
      <c r="K1055" s="109"/>
    </row>
    <row r="1056" spans="2:11">
      <c r="B1056" s="108"/>
      <c r="C1056" s="108"/>
      <c r="D1056" s="108"/>
      <c r="E1056" s="109"/>
      <c r="F1056" s="109"/>
      <c r="G1056" s="109"/>
      <c r="H1056" s="109"/>
      <c r="I1056" s="109"/>
      <c r="J1056" s="109"/>
      <c r="K1056" s="109"/>
    </row>
    <row r="1057" spans="2:11">
      <c r="B1057" s="108"/>
      <c r="C1057" s="108"/>
      <c r="D1057" s="108"/>
      <c r="E1057" s="109"/>
      <c r="F1057" s="109"/>
      <c r="G1057" s="109"/>
      <c r="H1057" s="109"/>
      <c r="I1057" s="109"/>
      <c r="J1057" s="109"/>
      <c r="K1057" s="109"/>
    </row>
    <row r="1058" spans="2:11">
      <c r="B1058" s="108"/>
      <c r="C1058" s="108"/>
      <c r="D1058" s="108"/>
      <c r="E1058" s="109"/>
      <c r="F1058" s="109"/>
      <c r="G1058" s="109"/>
      <c r="H1058" s="109"/>
      <c r="I1058" s="109"/>
      <c r="J1058" s="109"/>
      <c r="K1058" s="109"/>
    </row>
    <row r="1059" spans="2:11">
      <c r="B1059" s="108"/>
      <c r="C1059" s="108"/>
      <c r="D1059" s="108"/>
      <c r="E1059" s="109"/>
      <c r="F1059" s="109"/>
      <c r="G1059" s="109"/>
      <c r="H1059" s="109"/>
      <c r="I1059" s="109"/>
      <c r="J1059" s="109"/>
      <c r="K1059" s="109"/>
    </row>
    <row r="1060" spans="2:11">
      <c r="B1060" s="108"/>
      <c r="C1060" s="108"/>
      <c r="D1060" s="108"/>
      <c r="E1060" s="109"/>
      <c r="F1060" s="109"/>
      <c r="G1060" s="109"/>
      <c r="H1060" s="109"/>
      <c r="I1060" s="109"/>
      <c r="J1060" s="109"/>
      <c r="K1060" s="109"/>
    </row>
    <row r="1061" spans="2:11">
      <c r="B1061" s="108"/>
      <c r="C1061" s="108"/>
      <c r="D1061" s="108"/>
      <c r="E1061" s="109"/>
      <c r="F1061" s="109"/>
      <c r="G1061" s="109"/>
      <c r="H1061" s="109"/>
      <c r="I1061" s="109"/>
      <c r="J1061" s="109"/>
      <c r="K1061" s="109"/>
    </row>
    <row r="1062" spans="2:11">
      <c r="B1062" s="108"/>
      <c r="C1062" s="108"/>
      <c r="D1062" s="108"/>
      <c r="E1062" s="109"/>
      <c r="F1062" s="109"/>
      <c r="G1062" s="109"/>
      <c r="H1062" s="109"/>
      <c r="I1062" s="109"/>
      <c r="J1062" s="109"/>
      <c r="K1062" s="109"/>
    </row>
    <row r="1063" spans="2:11">
      <c r="B1063" s="108"/>
      <c r="C1063" s="108"/>
      <c r="D1063" s="108"/>
      <c r="E1063" s="109"/>
      <c r="F1063" s="109"/>
      <c r="G1063" s="109"/>
      <c r="H1063" s="109"/>
      <c r="I1063" s="109"/>
      <c r="J1063" s="109"/>
      <c r="K1063" s="109"/>
    </row>
    <row r="1064" spans="2:11">
      <c r="B1064" s="108"/>
      <c r="C1064" s="108"/>
      <c r="D1064" s="108"/>
      <c r="E1064" s="109"/>
      <c r="F1064" s="109"/>
      <c r="G1064" s="109"/>
      <c r="H1064" s="109"/>
      <c r="I1064" s="109"/>
      <c r="J1064" s="109"/>
      <c r="K1064" s="109"/>
    </row>
    <row r="1065" spans="2:11">
      <c r="B1065" s="108"/>
      <c r="C1065" s="108"/>
      <c r="D1065" s="108"/>
      <c r="E1065" s="109"/>
      <c r="F1065" s="109"/>
      <c r="G1065" s="109"/>
      <c r="H1065" s="109"/>
      <c r="I1065" s="109"/>
      <c r="J1065" s="109"/>
      <c r="K1065" s="109"/>
    </row>
    <row r="1066" spans="2:11">
      <c r="B1066" s="108"/>
      <c r="C1066" s="108"/>
      <c r="D1066" s="108"/>
      <c r="E1066" s="109"/>
      <c r="F1066" s="109"/>
      <c r="G1066" s="109"/>
      <c r="H1066" s="109"/>
      <c r="I1066" s="109"/>
      <c r="J1066" s="109"/>
      <c r="K1066" s="109"/>
    </row>
    <row r="1067" spans="2:11">
      <c r="B1067" s="108"/>
      <c r="C1067" s="108"/>
      <c r="D1067" s="108"/>
      <c r="E1067" s="109"/>
      <c r="F1067" s="109"/>
      <c r="G1067" s="109"/>
      <c r="H1067" s="109"/>
      <c r="I1067" s="109"/>
      <c r="J1067" s="109"/>
      <c r="K1067" s="109"/>
    </row>
    <row r="1068" spans="2:11">
      <c r="B1068" s="108"/>
      <c r="C1068" s="108"/>
      <c r="D1068" s="108"/>
      <c r="E1068" s="109"/>
      <c r="F1068" s="109"/>
      <c r="G1068" s="109"/>
      <c r="H1068" s="109"/>
      <c r="I1068" s="109"/>
      <c r="J1068" s="109"/>
      <c r="K1068" s="109"/>
    </row>
    <row r="1069" spans="2:11">
      <c r="B1069" s="108"/>
      <c r="C1069" s="108"/>
      <c r="D1069" s="108"/>
      <c r="E1069" s="109"/>
      <c r="F1069" s="109"/>
      <c r="G1069" s="109"/>
      <c r="H1069" s="109"/>
      <c r="I1069" s="109"/>
      <c r="J1069" s="109"/>
      <c r="K1069" s="109"/>
    </row>
    <row r="1070" spans="2:11">
      <c r="B1070" s="108"/>
      <c r="C1070" s="108"/>
      <c r="D1070" s="108"/>
      <c r="E1070" s="109"/>
      <c r="F1070" s="109"/>
      <c r="G1070" s="109"/>
      <c r="H1070" s="109"/>
      <c r="I1070" s="109"/>
      <c r="J1070" s="109"/>
      <c r="K1070" s="109"/>
    </row>
    <row r="1071" spans="2:11">
      <c r="B1071" s="108"/>
      <c r="C1071" s="108"/>
      <c r="D1071" s="108"/>
      <c r="E1071" s="109"/>
      <c r="F1071" s="109"/>
      <c r="G1071" s="109"/>
      <c r="H1071" s="109"/>
      <c r="I1071" s="109"/>
      <c r="J1071" s="109"/>
      <c r="K1071" s="109"/>
    </row>
    <row r="1072" spans="2:11">
      <c r="B1072" s="108"/>
      <c r="C1072" s="108"/>
      <c r="D1072" s="108"/>
      <c r="E1072" s="109"/>
      <c r="F1072" s="109"/>
      <c r="G1072" s="109"/>
      <c r="H1072" s="109"/>
      <c r="I1072" s="109"/>
      <c r="J1072" s="109"/>
      <c r="K1072" s="109"/>
    </row>
    <row r="1073" spans="2:11">
      <c r="B1073" s="108"/>
      <c r="C1073" s="108"/>
      <c r="D1073" s="108"/>
      <c r="E1073" s="109"/>
      <c r="F1073" s="109"/>
      <c r="G1073" s="109"/>
      <c r="H1073" s="109"/>
      <c r="I1073" s="109"/>
      <c r="J1073" s="109"/>
      <c r="K1073" s="109"/>
    </row>
    <row r="1074" spans="2:11">
      <c r="B1074" s="108"/>
      <c r="C1074" s="108"/>
      <c r="D1074" s="108"/>
      <c r="E1074" s="109"/>
      <c r="F1074" s="109"/>
      <c r="G1074" s="109"/>
      <c r="H1074" s="109"/>
      <c r="I1074" s="109"/>
      <c r="J1074" s="109"/>
      <c r="K1074" s="109"/>
    </row>
    <row r="1075" spans="2:11">
      <c r="B1075" s="108"/>
      <c r="C1075" s="108"/>
      <c r="D1075" s="108"/>
      <c r="E1075" s="109"/>
      <c r="F1075" s="109"/>
      <c r="G1075" s="109"/>
      <c r="H1075" s="109"/>
      <c r="I1075" s="109"/>
      <c r="J1075" s="109"/>
      <c r="K1075" s="109"/>
    </row>
    <row r="1076" spans="2:11">
      <c r="B1076" s="108"/>
      <c r="C1076" s="108"/>
      <c r="D1076" s="108"/>
      <c r="E1076" s="109"/>
      <c r="F1076" s="109"/>
      <c r="G1076" s="109"/>
      <c r="H1076" s="109"/>
      <c r="I1076" s="109"/>
      <c r="J1076" s="109"/>
      <c r="K1076" s="109"/>
    </row>
    <row r="1077" spans="2:11">
      <c r="B1077" s="108"/>
      <c r="C1077" s="108"/>
      <c r="D1077" s="108"/>
      <c r="E1077" s="109"/>
      <c r="F1077" s="109"/>
      <c r="G1077" s="109"/>
      <c r="H1077" s="109"/>
      <c r="I1077" s="109"/>
      <c r="J1077" s="109"/>
      <c r="K1077" s="109"/>
    </row>
    <row r="1078" spans="2:11">
      <c r="B1078" s="108"/>
      <c r="C1078" s="108"/>
      <c r="D1078" s="108"/>
      <c r="E1078" s="109"/>
      <c r="F1078" s="109"/>
      <c r="G1078" s="109"/>
      <c r="H1078" s="109"/>
      <c r="I1078" s="109"/>
      <c r="J1078" s="109"/>
      <c r="K1078" s="109"/>
    </row>
    <row r="1079" spans="2:11">
      <c r="B1079" s="108"/>
      <c r="C1079" s="108"/>
      <c r="D1079" s="108"/>
      <c r="E1079" s="109"/>
      <c r="F1079" s="109"/>
      <c r="G1079" s="109"/>
      <c r="H1079" s="109"/>
      <c r="I1079" s="109"/>
      <c r="J1079" s="109"/>
      <c r="K1079" s="109"/>
    </row>
    <row r="1080" spans="2:11">
      <c r="B1080" s="108"/>
      <c r="C1080" s="108"/>
      <c r="D1080" s="108"/>
      <c r="E1080" s="109"/>
      <c r="F1080" s="109"/>
      <c r="G1080" s="109"/>
      <c r="H1080" s="109"/>
      <c r="I1080" s="109"/>
      <c r="J1080" s="109"/>
      <c r="K1080" s="109"/>
    </row>
    <row r="1081" spans="2:11">
      <c r="B1081" s="108"/>
      <c r="C1081" s="108"/>
      <c r="D1081" s="108"/>
      <c r="E1081" s="109"/>
      <c r="F1081" s="109"/>
      <c r="G1081" s="109"/>
      <c r="H1081" s="109"/>
      <c r="I1081" s="109"/>
      <c r="J1081" s="109"/>
      <c r="K1081" s="109"/>
    </row>
    <row r="1082" spans="2:11">
      <c r="B1082" s="108"/>
      <c r="C1082" s="108"/>
      <c r="D1082" s="108"/>
      <c r="E1082" s="109"/>
      <c r="F1082" s="109"/>
      <c r="G1082" s="109"/>
      <c r="H1082" s="109"/>
      <c r="I1082" s="109"/>
      <c r="J1082" s="109"/>
      <c r="K1082" s="109"/>
    </row>
    <row r="1083" spans="2:11">
      <c r="B1083" s="108"/>
      <c r="C1083" s="108"/>
      <c r="D1083" s="108"/>
      <c r="E1083" s="109"/>
      <c r="F1083" s="109"/>
      <c r="G1083" s="109"/>
      <c r="H1083" s="109"/>
      <c r="I1083" s="109"/>
      <c r="J1083" s="109"/>
      <c r="K1083" s="109"/>
    </row>
    <row r="1084" spans="2:11">
      <c r="B1084" s="108"/>
      <c r="C1084" s="108"/>
      <c r="D1084" s="108"/>
      <c r="E1084" s="109"/>
      <c r="F1084" s="109"/>
      <c r="G1084" s="109"/>
      <c r="H1084" s="109"/>
      <c r="I1084" s="109"/>
      <c r="J1084" s="109"/>
      <c r="K1084" s="109"/>
    </row>
    <row r="1085" spans="2:11">
      <c r="B1085" s="108"/>
      <c r="C1085" s="108"/>
      <c r="D1085" s="108"/>
      <c r="E1085" s="109"/>
      <c r="F1085" s="109"/>
      <c r="G1085" s="109"/>
      <c r="H1085" s="109"/>
      <c r="I1085" s="109"/>
      <c r="J1085" s="109"/>
      <c r="K1085" s="109"/>
    </row>
    <row r="1086" spans="2:11">
      <c r="B1086" s="108"/>
      <c r="C1086" s="108"/>
      <c r="D1086" s="108"/>
      <c r="E1086" s="109"/>
      <c r="F1086" s="109"/>
      <c r="G1086" s="109"/>
      <c r="H1086" s="109"/>
      <c r="I1086" s="109"/>
      <c r="J1086" s="109"/>
      <c r="K1086" s="109"/>
    </row>
    <row r="1087" spans="2:11">
      <c r="B1087" s="108"/>
      <c r="C1087" s="108"/>
      <c r="D1087" s="108"/>
      <c r="E1087" s="109"/>
      <c r="F1087" s="109"/>
      <c r="G1087" s="109"/>
      <c r="H1087" s="109"/>
      <c r="I1087" s="109"/>
      <c r="J1087" s="109"/>
      <c r="K1087" s="109"/>
    </row>
    <row r="1088" spans="2:11">
      <c r="B1088" s="108"/>
      <c r="C1088" s="108"/>
      <c r="D1088" s="108"/>
      <c r="E1088" s="109"/>
      <c r="F1088" s="109"/>
      <c r="G1088" s="109"/>
      <c r="H1088" s="109"/>
      <c r="I1088" s="109"/>
      <c r="J1088" s="109"/>
      <c r="K1088" s="109"/>
    </row>
    <row r="1089" spans="2:11">
      <c r="B1089" s="108"/>
      <c r="C1089" s="108"/>
      <c r="D1089" s="108"/>
      <c r="E1089" s="109"/>
      <c r="F1089" s="109"/>
      <c r="G1089" s="109"/>
      <c r="H1089" s="109"/>
      <c r="I1089" s="109"/>
      <c r="J1089" s="109"/>
      <c r="K1089" s="109"/>
    </row>
    <row r="1090" spans="2:11">
      <c r="B1090" s="108"/>
      <c r="C1090" s="108"/>
      <c r="D1090" s="108"/>
      <c r="E1090" s="109"/>
      <c r="F1090" s="109"/>
      <c r="G1090" s="109"/>
      <c r="H1090" s="109"/>
      <c r="I1090" s="109"/>
      <c r="J1090" s="109"/>
      <c r="K1090" s="109"/>
    </row>
    <row r="1091" spans="2:11">
      <c r="B1091" s="108"/>
      <c r="C1091" s="108"/>
      <c r="D1091" s="108"/>
      <c r="E1091" s="109"/>
      <c r="F1091" s="109"/>
      <c r="G1091" s="109"/>
      <c r="H1091" s="109"/>
      <c r="I1091" s="109"/>
      <c r="J1091" s="109"/>
      <c r="K1091" s="109"/>
    </row>
    <row r="1092" spans="2:11">
      <c r="B1092" s="108"/>
      <c r="C1092" s="108"/>
      <c r="D1092" s="108"/>
      <c r="E1092" s="109"/>
      <c r="F1092" s="109"/>
      <c r="G1092" s="109"/>
      <c r="H1092" s="109"/>
      <c r="I1092" s="109"/>
      <c r="J1092" s="109"/>
      <c r="K1092" s="109"/>
    </row>
    <row r="1093" spans="2:11">
      <c r="B1093" s="108"/>
      <c r="C1093" s="108"/>
      <c r="D1093" s="108"/>
      <c r="E1093" s="109"/>
      <c r="F1093" s="109"/>
      <c r="G1093" s="109"/>
      <c r="H1093" s="109"/>
      <c r="I1093" s="109"/>
      <c r="J1093" s="109"/>
      <c r="K1093" s="109"/>
    </row>
    <row r="1094" spans="2:11">
      <c r="B1094" s="108"/>
      <c r="C1094" s="108"/>
      <c r="D1094" s="108"/>
      <c r="E1094" s="109"/>
      <c r="F1094" s="109"/>
      <c r="G1094" s="109"/>
      <c r="H1094" s="109"/>
      <c r="I1094" s="109"/>
      <c r="J1094" s="109"/>
      <c r="K1094" s="109"/>
    </row>
    <row r="1095" spans="2:11">
      <c r="B1095" s="108"/>
      <c r="C1095" s="108"/>
      <c r="D1095" s="108"/>
      <c r="E1095" s="109"/>
      <c r="F1095" s="109"/>
      <c r="G1095" s="109"/>
      <c r="H1095" s="109"/>
      <c r="I1095" s="109"/>
      <c r="J1095" s="109"/>
      <c r="K1095" s="109"/>
    </row>
    <row r="1096" spans="2:11">
      <c r="B1096" s="108"/>
      <c r="C1096" s="108"/>
      <c r="D1096" s="108"/>
      <c r="E1096" s="109"/>
      <c r="F1096" s="109"/>
      <c r="G1096" s="109"/>
      <c r="H1096" s="109"/>
      <c r="I1096" s="109"/>
      <c r="J1096" s="109"/>
      <c r="K1096" s="109"/>
    </row>
    <row r="1097" spans="2:11">
      <c r="B1097" s="108"/>
      <c r="C1097" s="108"/>
      <c r="D1097" s="108"/>
      <c r="E1097" s="109"/>
      <c r="F1097" s="109"/>
      <c r="G1097" s="109"/>
      <c r="H1097" s="109"/>
      <c r="I1097" s="109"/>
      <c r="J1097" s="109"/>
      <c r="K1097" s="109"/>
    </row>
    <row r="1098" spans="2:11">
      <c r="B1098" s="108"/>
      <c r="C1098" s="108"/>
      <c r="D1098" s="108"/>
      <c r="E1098" s="109"/>
      <c r="F1098" s="109"/>
      <c r="G1098" s="109"/>
      <c r="H1098" s="109"/>
      <c r="I1098" s="109"/>
      <c r="J1098" s="109"/>
      <c r="K1098" s="109"/>
    </row>
    <row r="1099" spans="2:11">
      <c r="B1099" s="108"/>
      <c r="C1099" s="108"/>
      <c r="D1099" s="108"/>
      <c r="E1099" s="109"/>
      <c r="F1099" s="109"/>
      <c r="G1099" s="109"/>
      <c r="H1099" s="109"/>
      <c r="I1099" s="109"/>
      <c r="J1099" s="109"/>
      <c r="K1099" s="109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139</v>
      </c>
      <c r="C1" s="67" t="s" vm="1">
        <v>220</v>
      </c>
    </row>
    <row r="2" spans="2:17">
      <c r="B2" s="46" t="s">
        <v>138</v>
      </c>
      <c r="C2" s="67" t="s">
        <v>221</v>
      </c>
    </row>
    <row r="3" spans="2:17">
      <c r="B3" s="46" t="s">
        <v>140</v>
      </c>
      <c r="C3" s="67" t="s">
        <v>222</v>
      </c>
    </row>
    <row r="4" spans="2:17">
      <c r="B4" s="46" t="s">
        <v>141</v>
      </c>
      <c r="C4" s="67">
        <v>2208</v>
      </c>
    </row>
    <row r="6" spans="2:17" ht="26.25" customHeight="1">
      <c r="B6" s="122" t="s">
        <v>168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17" ht="26.25" customHeight="1">
      <c r="B7" s="122" t="s">
        <v>95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2:17" s="3" customFormat="1" ht="63">
      <c r="B8" s="21" t="s">
        <v>109</v>
      </c>
      <c r="C8" s="29" t="s">
        <v>42</v>
      </c>
      <c r="D8" s="29" t="s">
        <v>48</v>
      </c>
      <c r="E8" s="29" t="s">
        <v>14</v>
      </c>
      <c r="F8" s="29" t="s">
        <v>63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104</v>
      </c>
      <c r="O8" s="29" t="s">
        <v>56</v>
      </c>
      <c r="P8" s="29" t="s">
        <v>142</v>
      </c>
      <c r="Q8" s="30" t="s">
        <v>144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204</v>
      </c>
      <c r="M9" s="15"/>
      <c r="N9" s="15" t="s">
        <v>200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17" s="4" customFormat="1" ht="18" customHeight="1">
      <c r="B11" s="113" t="s">
        <v>2090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4">
        <v>0</v>
      </c>
      <c r="O11" s="68"/>
      <c r="P11" s="68"/>
      <c r="Q11" s="68"/>
    </row>
    <row r="12" spans="2:17" ht="18" customHeight="1">
      <c r="B12" s="110" t="s">
        <v>212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0" t="s">
        <v>105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0" t="s">
        <v>195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0" t="s">
        <v>203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  <row r="246" spans="2:17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</row>
    <row r="247" spans="2:17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</row>
    <row r="248" spans="2:17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</row>
    <row r="249" spans="2:17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</row>
    <row r="250" spans="2:17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</row>
    <row r="251" spans="2:17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</row>
    <row r="252" spans="2:17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</row>
    <row r="253" spans="2:17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</row>
    <row r="254" spans="2:17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</row>
    <row r="255" spans="2:17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</row>
    <row r="256" spans="2:17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</row>
    <row r="257" spans="2:17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</row>
    <row r="258" spans="2:17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</row>
    <row r="259" spans="2:17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</row>
    <row r="260" spans="2:17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</row>
    <row r="261" spans="2:17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</row>
    <row r="262" spans="2:17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</row>
    <row r="263" spans="2:17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</row>
    <row r="264" spans="2:17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</row>
    <row r="265" spans="2:17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</row>
    <row r="266" spans="2:17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</row>
    <row r="267" spans="2:17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</row>
    <row r="268" spans="2:17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</row>
    <row r="269" spans="2:17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</row>
    <row r="270" spans="2:17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</row>
    <row r="271" spans="2:17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</row>
    <row r="272" spans="2:17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</row>
    <row r="273" spans="2:17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</row>
    <row r="274" spans="2:17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</row>
    <row r="275" spans="2:17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</row>
    <row r="276" spans="2:17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</row>
    <row r="277" spans="2:17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</row>
    <row r="278" spans="2:17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</row>
    <row r="279" spans="2:17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</row>
    <row r="280" spans="2:17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</row>
    <row r="281" spans="2:17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</row>
    <row r="282" spans="2:17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</row>
    <row r="283" spans="2:17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</row>
    <row r="284" spans="2:17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</row>
    <row r="285" spans="2:17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</row>
    <row r="286" spans="2:17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</row>
    <row r="287" spans="2:17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</row>
    <row r="288" spans="2:17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</row>
    <row r="289" spans="2:17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</row>
    <row r="290" spans="2:17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</row>
    <row r="291" spans="2:17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</row>
    <row r="292" spans="2:17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</row>
    <row r="293" spans="2:17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</row>
    <row r="294" spans="2:17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</row>
    <row r="295" spans="2:17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</row>
    <row r="296" spans="2:17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</row>
    <row r="297" spans="2:17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</row>
    <row r="298" spans="2:17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</row>
    <row r="299" spans="2:17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</row>
    <row r="300" spans="2:17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</row>
    <row r="301" spans="2:17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</row>
    <row r="302" spans="2:17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</row>
    <row r="303" spans="2:17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</row>
    <row r="304" spans="2:17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</row>
    <row r="305" spans="2:17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</row>
    <row r="306" spans="2:17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</row>
    <row r="307" spans="2:17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</row>
    <row r="308" spans="2:17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</row>
    <row r="309" spans="2:17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</row>
    <row r="310" spans="2:17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</row>
    <row r="311" spans="2:17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</row>
    <row r="312" spans="2:17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</row>
    <row r="313" spans="2:17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</row>
    <row r="314" spans="2:17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</row>
    <row r="315" spans="2:17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</row>
    <row r="316" spans="2:17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</row>
    <row r="317" spans="2:17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</row>
    <row r="318" spans="2:17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</row>
    <row r="319" spans="2:17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</row>
    <row r="320" spans="2:17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</row>
    <row r="321" spans="2:17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</row>
    <row r="322" spans="2:17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</row>
    <row r="323" spans="2:17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</row>
    <row r="324" spans="2:17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</row>
    <row r="325" spans="2:17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</row>
    <row r="326" spans="2:17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</row>
    <row r="327" spans="2:17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</row>
    <row r="328" spans="2:17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</row>
    <row r="329" spans="2:17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</row>
    <row r="330" spans="2:17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</row>
    <row r="331" spans="2:17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</row>
    <row r="332" spans="2:17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</row>
    <row r="333" spans="2:17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</row>
    <row r="334" spans="2:17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</row>
    <row r="335" spans="2:17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</row>
    <row r="336" spans="2:17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</row>
    <row r="337" spans="2:17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</row>
    <row r="338" spans="2:17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</row>
    <row r="339" spans="2:17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</row>
    <row r="340" spans="2:17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</row>
    <row r="341" spans="2:17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</row>
    <row r="342" spans="2:17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</row>
    <row r="343" spans="2:17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</row>
    <row r="344" spans="2:17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</row>
    <row r="345" spans="2:17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</row>
    <row r="346" spans="2:17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</row>
    <row r="347" spans="2:17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</row>
    <row r="348" spans="2:17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</row>
    <row r="349" spans="2:17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</row>
    <row r="350" spans="2:17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</row>
    <row r="351" spans="2:17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</row>
    <row r="352" spans="2:17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</row>
    <row r="353" spans="2:17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</row>
    <row r="354" spans="2:17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</row>
    <row r="355" spans="2:17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</row>
    <row r="356" spans="2:17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</row>
    <row r="357" spans="2:17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</row>
    <row r="358" spans="2:17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</row>
    <row r="359" spans="2:17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</row>
    <row r="360" spans="2:17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</row>
    <row r="361" spans="2:17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</row>
    <row r="362" spans="2:17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</row>
    <row r="363" spans="2:17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</row>
    <row r="364" spans="2:17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</row>
    <row r="365" spans="2:17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</row>
    <row r="366" spans="2:17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</row>
    <row r="367" spans="2:17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</row>
    <row r="368" spans="2:17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</row>
    <row r="369" spans="2:17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</row>
    <row r="370" spans="2:17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</row>
    <row r="371" spans="2:17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</row>
    <row r="372" spans="2:17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</row>
    <row r="373" spans="2:17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</row>
    <row r="374" spans="2:17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</row>
    <row r="375" spans="2:17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</row>
    <row r="376" spans="2:17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</row>
    <row r="377" spans="2:17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</row>
    <row r="378" spans="2:17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</row>
    <row r="379" spans="2:17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</row>
    <row r="380" spans="2:17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</row>
    <row r="381" spans="2:17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</row>
    <row r="382" spans="2:17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</row>
    <row r="383" spans="2:17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</row>
    <row r="384" spans="2:17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</row>
    <row r="385" spans="2:17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</row>
    <row r="386" spans="2:17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</row>
    <row r="387" spans="2:17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</row>
    <row r="388" spans="2:17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</row>
    <row r="389" spans="2:17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</row>
    <row r="390" spans="2:17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</row>
    <row r="391" spans="2:17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</row>
    <row r="392" spans="2:17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</row>
    <row r="393" spans="2:17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</row>
    <row r="394" spans="2:17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</row>
    <row r="395" spans="2:17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</row>
    <row r="396" spans="2:17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</row>
    <row r="397" spans="2:17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</row>
    <row r="398" spans="2:17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</row>
    <row r="399" spans="2:17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</row>
    <row r="400" spans="2:17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</row>
    <row r="401" spans="2:17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</row>
    <row r="402" spans="2:17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</row>
    <row r="403" spans="2:17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</row>
    <row r="404" spans="2:17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</row>
    <row r="405" spans="2:17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</row>
    <row r="406" spans="2:17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</row>
    <row r="407" spans="2:17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</row>
    <row r="408" spans="2:17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</row>
    <row r="409" spans="2:17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</row>
    <row r="410" spans="2:17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</row>
    <row r="411" spans="2:17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</row>
    <row r="412" spans="2:17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</row>
    <row r="413" spans="2:17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</row>
    <row r="414" spans="2:17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</row>
    <row r="415" spans="2:17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</row>
    <row r="416" spans="2:17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</row>
    <row r="417" spans="2:17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</row>
    <row r="418" spans="2:17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</row>
    <row r="419" spans="2:17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</row>
    <row r="420" spans="2:17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</row>
    <row r="421" spans="2:17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</row>
    <row r="422" spans="2:17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</row>
    <row r="423" spans="2:17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</row>
    <row r="424" spans="2:17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</row>
    <row r="425" spans="2:17">
      <c r="B425" s="108"/>
      <c r="C425" s="108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</row>
    <row r="426" spans="2:17">
      <c r="B426" s="108"/>
      <c r="C426" s="108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</row>
    <row r="427" spans="2:17">
      <c r="B427" s="108"/>
      <c r="C427" s="108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</row>
    <row r="428" spans="2:17">
      <c r="B428" s="108"/>
      <c r="C428" s="108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</row>
    <row r="429" spans="2:17">
      <c r="B429" s="108"/>
      <c r="C429" s="108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</row>
    <row r="430" spans="2:17">
      <c r="B430" s="108"/>
      <c r="C430" s="108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</row>
    <row r="431" spans="2:17">
      <c r="B431" s="108"/>
      <c r="C431" s="108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</row>
    <row r="432" spans="2:17">
      <c r="B432" s="108"/>
      <c r="C432" s="108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</row>
    <row r="433" spans="2:17">
      <c r="B433" s="108"/>
      <c r="C433" s="108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</row>
    <row r="434" spans="2:17">
      <c r="B434" s="108"/>
      <c r="C434" s="108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</row>
    <row r="435" spans="2:17">
      <c r="B435" s="108"/>
      <c r="C435" s="108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</row>
    <row r="436" spans="2:17">
      <c r="B436" s="108"/>
      <c r="C436" s="108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</row>
    <row r="437" spans="2:17">
      <c r="B437" s="108"/>
      <c r="C437" s="108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</row>
    <row r="438" spans="2:17">
      <c r="B438" s="108"/>
      <c r="C438" s="108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</row>
    <row r="439" spans="2:17">
      <c r="B439" s="108"/>
      <c r="C439" s="108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</row>
    <row r="440" spans="2:17">
      <c r="B440" s="108"/>
      <c r="C440" s="108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</row>
    <row r="441" spans="2:17">
      <c r="B441" s="108"/>
      <c r="C441" s="108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</row>
    <row r="442" spans="2:17">
      <c r="B442" s="108"/>
      <c r="C442" s="108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</row>
    <row r="443" spans="2:17">
      <c r="B443" s="108"/>
      <c r="C443" s="108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</row>
    <row r="444" spans="2:17">
      <c r="B444" s="108"/>
      <c r="C444" s="108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</row>
    <row r="445" spans="2:17">
      <c r="B445" s="108"/>
      <c r="C445" s="108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</row>
    <row r="446" spans="2:17">
      <c r="B446" s="108"/>
      <c r="C446" s="108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</row>
    <row r="447" spans="2:17">
      <c r="B447" s="108"/>
      <c r="C447" s="108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</row>
    <row r="448" spans="2:17">
      <c r="B448" s="108"/>
      <c r="C448" s="108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</row>
    <row r="449" spans="2:17">
      <c r="B449" s="108"/>
      <c r="C449" s="108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</row>
    <row r="450" spans="2:17">
      <c r="B450" s="108"/>
      <c r="C450" s="108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</row>
    <row r="451" spans="2:17">
      <c r="B451" s="108"/>
      <c r="C451" s="108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</row>
    <row r="452" spans="2:17">
      <c r="B452" s="108"/>
      <c r="C452" s="108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</row>
    <row r="453" spans="2:17">
      <c r="B453" s="108"/>
      <c r="C453" s="108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</row>
    <row r="454" spans="2:17">
      <c r="B454" s="108"/>
      <c r="C454" s="108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</row>
    <row r="455" spans="2:17">
      <c r="B455" s="108"/>
      <c r="C455" s="108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</row>
    <row r="456" spans="2:17">
      <c r="B456" s="108"/>
      <c r="C456" s="108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</row>
    <row r="457" spans="2:17">
      <c r="B457" s="108"/>
      <c r="C457" s="108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</row>
    <row r="458" spans="2:17">
      <c r="B458" s="108"/>
      <c r="C458" s="108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</row>
    <row r="459" spans="2:17">
      <c r="B459" s="108"/>
      <c r="C459" s="108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</row>
    <row r="460" spans="2:17">
      <c r="B460" s="108"/>
      <c r="C460" s="108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</row>
    <row r="461" spans="2:17">
      <c r="B461" s="108"/>
      <c r="C461" s="108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</row>
    <row r="462" spans="2:17">
      <c r="B462" s="108"/>
      <c r="C462" s="108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</row>
    <row r="463" spans="2:17">
      <c r="B463" s="108"/>
      <c r="C463" s="108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</row>
    <row r="464" spans="2:17">
      <c r="B464" s="108"/>
      <c r="C464" s="108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</row>
    <row r="465" spans="2:17">
      <c r="B465" s="108"/>
      <c r="C465" s="108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</row>
    <row r="466" spans="2:17">
      <c r="B466" s="108"/>
      <c r="C466" s="108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</row>
    <row r="467" spans="2:17">
      <c r="B467" s="108"/>
      <c r="C467" s="108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</row>
    <row r="468" spans="2:17">
      <c r="B468" s="108"/>
      <c r="C468" s="108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</row>
    <row r="469" spans="2:17">
      <c r="B469" s="108"/>
      <c r="C469" s="108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</row>
    <row r="470" spans="2:17">
      <c r="B470" s="108"/>
      <c r="C470" s="108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</row>
    <row r="471" spans="2:17">
      <c r="B471" s="108"/>
      <c r="C471" s="108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</row>
    <row r="472" spans="2:17">
      <c r="B472" s="108"/>
      <c r="C472" s="108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</row>
    <row r="473" spans="2:17">
      <c r="B473" s="108"/>
      <c r="C473" s="108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</row>
    <row r="474" spans="2:17">
      <c r="B474" s="108"/>
      <c r="C474" s="108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</row>
    <row r="475" spans="2:17">
      <c r="B475" s="108"/>
      <c r="C475" s="108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</row>
    <row r="476" spans="2:17">
      <c r="B476" s="108"/>
      <c r="C476" s="108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</row>
    <row r="477" spans="2:17">
      <c r="B477" s="108"/>
      <c r="C477" s="108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</row>
    <row r="478" spans="2:17">
      <c r="B478" s="108"/>
      <c r="C478" s="108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</row>
    <row r="479" spans="2:17">
      <c r="B479" s="108"/>
      <c r="C479" s="108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</row>
    <row r="480" spans="2:17">
      <c r="B480" s="108"/>
      <c r="C480" s="108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</row>
    <row r="481" spans="2:17">
      <c r="B481" s="108"/>
      <c r="C481" s="108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</row>
    <row r="482" spans="2:17">
      <c r="B482" s="108"/>
      <c r="C482" s="108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</row>
    <row r="483" spans="2:17">
      <c r="B483" s="108"/>
      <c r="C483" s="108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</row>
    <row r="484" spans="2:17">
      <c r="B484" s="108"/>
      <c r="C484" s="108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</row>
    <row r="485" spans="2:17">
      <c r="B485" s="108"/>
      <c r="C485" s="108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</row>
    <row r="486" spans="2:17">
      <c r="B486" s="108"/>
      <c r="C486" s="108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</row>
    <row r="487" spans="2:17">
      <c r="B487" s="108"/>
      <c r="C487" s="108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</row>
    <row r="488" spans="2:17">
      <c r="B488" s="108"/>
      <c r="C488" s="108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</row>
    <row r="489" spans="2:17">
      <c r="B489" s="108"/>
      <c r="C489" s="108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</row>
    <row r="490" spans="2:17">
      <c r="B490" s="108"/>
      <c r="C490" s="108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</row>
    <row r="491" spans="2:17">
      <c r="B491" s="108"/>
      <c r="C491" s="108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</row>
    <row r="492" spans="2:17">
      <c r="B492" s="108"/>
      <c r="C492" s="108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</row>
    <row r="493" spans="2:17">
      <c r="B493" s="108"/>
      <c r="C493" s="108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</row>
    <row r="494" spans="2:17">
      <c r="B494" s="108"/>
      <c r="C494" s="108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</row>
    <row r="495" spans="2:17">
      <c r="B495" s="108"/>
      <c r="C495" s="108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</row>
    <row r="496" spans="2:17">
      <c r="B496" s="108"/>
      <c r="C496" s="108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</row>
    <row r="497" spans="2:17">
      <c r="B497" s="108"/>
      <c r="C497" s="108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</row>
    <row r="498" spans="2:17">
      <c r="B498" s="108"/>
      <c r="C498" s="108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</row>
    <row r="499" spans="2:17">
      <c r="B499" s="108"/>
      <c r="C499" s="108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</row>
    <row r="500" spans="2:17">
      <c r="B500" s="108"/>
      <c r="C500" s="108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</row>
    <row r="501" spans="2:17">
      <c r="B501" s="108"/>
      <c r="C501" s="108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</row>
    <row r="502" spans="2:17">
      <c r="B502" s="108"/>
      <c r="C502" s="108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</row>
    <row r="503" spans="2:17">
      <c r="B503" s="108"/>
      <c r="C503" s="108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</row>
    <row r="504" spans="2:17">
      <c r="B504" s="108"/>
      <c r="C504" s="108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</row>
    <row r="505" spans="2:17">
      <c r="B505" s="108"/>
      <c r="C505" s="108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</row>
    <row r="506" spans="2:17">
      <c r="B506" s="108"/>
      <c r="C506" s="108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</row>
    <row r="507" spans="2:17">
      <c r="B507" s="108"/>
      <c r="C507" s="108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</row>
    <row r="508" spans="2:17">
      <c r="B508" s="108"/>
      <c r="C508" s="108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</row>
    <row r="509" spans="2:17">
      <c r="B509" s="108"/>
      <c r="C509" s="108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</row>
    <row r="510" spans="2:17">
      <c r="B510" s="108"/>
      <c r="C510" s="108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</row>
    <row r="511" spans="2:17">
      <c r="B511" s="108"/>
      <c r="C511" s="108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</row>
    <row r="512" spans="2:17">
      <c r="B512" s="108"/>
      <c r="C512" s="108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</row>
    <row r="513" spans="2:17">
      <c r="B513" s="108"/>
      <c r="C513" s="108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</row>
    <row r="514" spans="2:17">
      <c r="B514" s="108"/>
      <c r="C514" s="108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</row>
    <row r="515" spans="2:17">
      <c r="B515" s="108"/>
      <c r="C515" s="108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</row>
    <row r="516" spans="2:17">
      <c r="B516" s="108"/>
      <c r="C516" s="108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</row>
    <row r="517" spans="2:17">
      <c r="B517" s="108"/>
      <c r="C517" s="108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</row>
    <row r="518" spans="2:17">
      <c r="B518" s="108"/>
      <c r="C518" s="108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</row>
    <row r="519" spans="2:17">
      <c r="B519" s="108"/>
      <c r="C519" s="108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</row>
    <row r="520" spans="2:17">
      <c r="B520" s="108"/>
      <c r="C520" s="108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</row>
    <row r="521" spans="2:17">
      <c r="B521" s="108"/>
      <c r="C521" s="108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</row>
    <row r="522" spans="2:17">
      <c r="B522" s="108"/>
      <c r="C522" s="108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</row>
    <row r="523" spans="2:17">
      <c r="B523" s="108"/>
      <c r="C523" s="108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</row>
    <row r="524" spans="2:17">
      <c r="B524" s="108"/>
      <c r="C524" s="108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</row>
    <row r="525" spans="2:17">
      <c r="B525" s="108"/>
      <c r="C525" s="108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</row>
    <row r="526" spans="2:17">
      <c r="B526" s="108"/>
      <c r="C526" s="108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</row>
    <row r="527" spans="2:17">
      <c r="B527" s="108"/>
      <c r="C527" s="108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</row>
    <row r="528" spans="2:17">
      <c r="B528" s="108"/>
      <c r="C528" s="108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</row>
    <row r="529" spans="2:17">
      <c r="B529" s="108"/>
      <c r="C529" s="108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</row>
    <row r="530" spans="2:17">
      <c r="B530" s="108"/>
      <c r="C530" s="108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</row>
    <row r="531" spans="2:17">
      <c r="B531" s="108"/>
      <c r="C531" s="108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</row>
    <row r="532" spans="2:17">
      <c r="B532" s="108"/>
      <c r="C532" s="108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</row>
    <row r="533" spans="2:17">
      <c r="B533" s="108"/>
      <c r="C533" s="108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</row>
    <row r="534" spans="2:17">
      <c r="B534" s="108"/>
      <c r="C534" s="108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</row>
    <row r="535" spans="2:17">
      <c r="B535" s="108"/>
      <c r="C535" s="108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</row>
    <row r="536" spans="2:17">
      <c r="B536" s="108"/>
      <c r="C536" s="108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</row>
    <row r="537" spans="2:17">
      <c r="B537" s="108"/>
      <c r="C537" s="108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</row>
    <row r="538" spans="2:17">
      <c r="B538" s="108"/>
      <c r="C538" s="108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</row>
    <row r="539" spans="2:17">
      <c r="B539" s="108"/>
      <c r="C539" s="108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</row>
    <row r="540" spans="2:17">
      <c r="B540" s="108"/>
      <c r="C540" s="108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</row>
    <row r="541" spans="2:17">
      <c r="B541" s="108"/>
      <c r="C541" s="108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</row>
    <row r="542" spans="2:17">
      <c r="B542" s="108"/>
      <c r="C542" s="108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</row>
    <row r="543" spans="2:17">
      <c r="B543" s="108"/>
      <c r="C543" s="108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</row>
    <row r="544" spans="2:17">
      <c r="B544" s="108"/>
      <c r="C544" s="108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</row>
    <row r="545" spans="2:17">
      <c r="B545" s="108"/>
      <c r="C545" s="108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</row>
    <row r="546" spans="2:17">
      <c r="B546" s="108"/>
      <c r="C546" s="108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</row>
    <row r="547" spans="2:17">
      <c r="B547" s="108"/>
      <c r="C547" s="108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</row>
    <row r="548" spans="2:17">
      <c r="B548" s="108"/>
      <c r="C548" s="108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</row>
    <row r="549" spans="2:17">
      <c r="B549" s="108"/>
      <c r="C549" s="108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</row>
    <row r="550" spans="2:17">
      <c r="B550" s="108"/>
      <c r="C550" s="108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</row>
    <row r="551" spans="2:17">
      <c r="B551" s="108"/>
      <c r="C551" s="108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</row>
    <row r="552" spans="2:17">
      <c r="B552" s="108"/>
      <c r="C552" s="108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</row>
    <row r="553" spans="2:17">
      <c r="B553" s="108"/>
      <c r="C553" s="108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</row>
    <row r="554" spans="2:17">
      <c r="B554" s="108"/>
      <c r="C554" s="108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</row>
    <row r="555" spans="2:17">
      <c r="B555" s="108"/>
      <c r="C555" s="108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</row>
    <row r="556" spans="2:17">
      <c r="B556" s="108"/>
      <c r="C556" s="108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</row>
    <row r="557" spans="2:17">
      <c r="B557" s="108"/>
      <c r="C557" s="108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</row>
    <row r="558" spans="2:17">
      <c r="B558" s="108"/>
      <c r="C558" s="108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40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topLeftCell="D1" zoomScale="85" zoomScaleNormal="85" workbookViewId="0">
      <selection activeCell="AB168" sqref="AB168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71.42578125" style="2" bestFit="1" customWidth="1"/>
    <col min="4" max="4" width="16.85546875" style="2" customWidth="1"/>
    <col min="5" max="5" width="11.285156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10" style="1" bestFit="1" customWidth="1"/>
    <col min="18" max="18" width="9" style="1" customWidth="1"/>
    <col min="19" max="19" width="9.140625" style="1"/>
    <col min="20" max="20" width="9.28515625" style="1" customWidth="1"/>
    <col min="21" max="21" width="19.7109375" style="1" customWidth="1"/>
    <col min="22" max="22" width="18" style="1" customWidth="1"/>
    <col min="23" max="16384" width="9.140625" style="1"/>
  </cols>
  <sheetData>
    <row r="1" spans="2:18">
      <c r="B1" s="46" t="s">
        <v>139</v>
      </c>
      <c r="C1" s="67" t="s" vm="1">
        <v>220</v>
      </c>
    </row>
    <row r="2" spans="2:18">
      <c r="B2" s="46" t="s">
        <v>138</v>
      </c>
      <c r="C2" s="67" t="s">
        <v>221</v>
      </c>
    </row>
    <row r="3" spans="2:18">
      <c r="B3" s="46" t="s">
        <v>140</v>
      </c>
      <c r="C3" s="67" t="s">
        <v>222</v>
      </c>
    </row>
    <row r="4" spans="2:18">
      <c r="B4" s="46" t="s">
        <v>141</v>
      </c>
      <c r="C4" s="67">
        <v>2208</v>
      </c>
    </row>
    <row r="6" spans="2:18" ht="26.25" customHeight="1">
      <c r="B6" s="122" t="s">
        <v>169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2:18" s="3" customFormat="1" ht="78.75">
      <c r="B7" s="47" t="s">
        <v>109</v>
      </c>
      <c r="C7" s="48" t="s">
        <v>181</v>
      </c>
      <c r="D7" s="48" t="s">
        <v>42</v>
      </c>
      <c r="E7" s="48" t="s">
        <v>110</v>
      </c>
      <c r="F7" s="48" t="s">
        <v>14</v>
      </c>
      <c r="G7" s="48" t="s">
        <v>97</v>
      </c>
      <c r="H7" s="48" t="s">
        <v>63</v>
      </c>
      <c r="I7" s="48" t="s">
        <v>17</v>
      </c>
      <c r="J7" s="48" t="s">
        <v>219</v>
      </c>
      <c r="K7" s="48" t="s">
        <v>96</v>
      </c>
      <c r="L7" s="48" t="s">
        <v>33</v>
      </c>
      <c r="M7" s="48" t="s">
        <v>18</v>
      </c>
      <c r="N7" s="48" t="s">
        <v>197</v>
      </c>
      <c r="O7" s="48" t="s">
        <v>196</v>
      </c>
      <c r="P7" s="48" t="s">
        <v>104</v>
      </c>
      <c r="Q7" s="48" t="s">
        <v>142</v>
      </c>
      <c r="R7" s="50" t="s">
        <v>144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204</v>
      </c>
      <c r="O8" s="15"/>
      <c r="P8" s="15" t="s">
        <v>200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106</v>
      </c>
      <c r="R9" s="19" t="s">
        <v>107</v>
      </c>
    </row>
    <row r="10" spans="2:18" s="4" customFormat="1" ht="18" customHeight="1">
      <c r="B10" s="84" t="s">
        <v>38</v>
      </c>
      <c r="C10" s="85"/>
      <c r="D10" s="85"/>
      <c r="E10" s="85"/>
      <c r="F10" s="85"/>
      <c r="G10" s="85"/>
      <c r="H10" s="85"/>
      <c r="I10" s="87">
        <v>6.1305651653026647</v>
      </c>
      <c r="J10" s="85"/>
      <c r="K10" s="85"/>
      <c r="L10" s="85"/>
      <c r="M10" s="88">
        <v>1.8809420274490566E-2</v>
      </c>
      <c r="N10" s="87"/>
      <c r="O10" s="89"/>
      <c r="P10" s="87">
        <f>P11+P187</f>
        <v>4022.5609039250021</v>
      </c>
      <c r="Q10" s="90">
        <f>P10/$P$10</f>
        <v>1</v>
      </c>
      <c r="R10" s="90">
        <f>P10/'סכום נכסי הקרן'!$C$42</f>
        <v>3.4078966246866488E-2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79">
        <v>6.4389372852926057</v>
      </c>
      <c r="J11" s="71"/>
      <c r="K11" s="71"/>
      <c r="L11" s="71"/>
      <c r="M11" s="91">
        <v>1.7223914618230543E-2</v>
      </c>
      <c r="N11" s="79"/>
      <c r="O11" s="81"/>
      <c r="P11" s="79">
        <f>P33+P12</f>
        <v>3721.0901839250018</v>
      </c>
      <c r="Q11" s="80">
        <f t="shared" ref="Q11:Q31" si="0">P11/$P$10</f>
        <v>0.92505502658621253</v>
      </c>
      <c r="R11" s="80">
        <f>P11/'סכום נכסי הקרן'!$C$42</f>
        <v>3.1524919027525716E-2</v>
      </c>
    </row>
    <row r="12" spans="2:18">
      <c r="B12" s="86" t="s">
        <v>34</v>
      </c>
      <c r="C12" s="71"/>
      <c r="D12" s="71"/>
      <c r="E12" s="71"/>
      <c r="F12" s="71"/>
      <c r="G12" s="71"/>
      <c r="H12" s="71"/>
      <c r="I12" s="79">
        <v>7.9699141540672578</v>
      </c>
      <c r="J12" s="71"/>
      <c r="K12" s="71"/>
      <c r="L12" s="71"/>
      <c r="M12" s="91">
        <v>1.7606505931018483E-2</v>
      </c>
      <c r="N12" s="79"/>
      <c r="O12" s="81"/>
      <c r="P12" s="79">
        <f>SUM(P13:P31)</f>
        <v>914.0919626860001</v>
      </c>
      <c r="Q12" s="80">
        <f t="shared" si="0"/>
        <v>0.22724129839627227</v>
      </c>
      <c r="R12" s="80">
        <f>P12/'סכום נכסי הקרן'!$C$42</f>
        <v>7.7441485379406783E-3</v>
      </c>
    </row>
    <row r="13" spans="2:18">
      <c r="B13" s="118" t="s">
        <v>2131</v>
      </c>
      <c r="C13" s="82" t="s">
        <v>2077</v>
      </c>
      <c r="D13" s="69">
        <v>6028</v>
      </c>
      <c r="E13" s="69"/>
      <c r="F13" s="69" t="s">
        <v>582</v>
      </c>
      <c r="G13" s="99">
        <v>43100</v>
      </c>
      <c r="H13" s="69"/>
      <c r="I13" s="76">
        <v>9.3199999998526994</v>
      </c>
      <c r="J13" s="82" t="s">
        <v>26</v>
      </c>
      <c r="K13" s="82" t="s">
        <v>126</v>
      </c>
      <c r="L13" s="83">
        <v>3.0999999999619058E-2</v>
      </c>
      <c r="M13" s="83">
        <v>3.0999999999619058E-2</v>
      </c>
      <c r="N13" s="76">
        <v>23219.105099000004</v>
      </c>
      <c r="O13" s="78">
        <v>101.75</v>
      </c>
      <c r="P13" s="76">
        <v>23.625439439000001</v>
      </c>
      <c r="Q13" s="77">
        <f t="shared" si="0"/>
        <v>5.8732334955941988E-3</v>
      </c>
      <c r="R13" s="77">
        <f>P13/'סכום נכסי הקרן'!$C$42</f>
        <v>2.0015372605632038E-4</v>
      </c>
    </row>
    <row r="14" spans="2:18">
      <c r="B14" s="118" t="s">
        <v>2131</v>
      </c>
      <c r="C14" s="82" t="s">
        <v>2077</v>
      </c>
      <c r="D14" s="69">
        <v>6869</v>
      </c>
      <c r="E14" s="69"/>
      <c r="F14" s="69" t="s">
        <v>582</v>
      </c>
      <c r="G14" s="99">
        <v>43555</v>
      </c>
      <c r="H14" s="69"/>
      <c r="I14" s="76">
        <v>4.6999999997850805</v>
      </c>
      <c r="J14" s="82" t="s">
        <v>26</v>
      </c>
      <c r="K14" s="82" t="s">
        <v>126</v>
      </c>
      <c r="L14" s="83">
        <v>3.0999999999283597E-2</v>
      </c>
      <c r="M14" s="83">
        <v>3.0999999999283597E-2</v>
      </c>
      <c r="N14" s="76">
        <v>6200.5547850000012</v>
      </c>
      <c r="O14" s="78">
        <v>112.56</v>
      </c>
      <c r="P14" s="76">
        <v>6.9793444650000014</v>
      </c>
      <c r="Q14" s="77">
        <f t="shared" si="0"/>
        <v>1.7350500419247665E-3</v>
      </c>
      <c r="R14" s="77">
        <f>P14/'סכום נכסי הקרן'!$C$42</f>
        <v>5.9128711815378403E-5</v>
      </c>
    </row>
    <row r="15" spans="2:18">
      <c r="B15" s="118" t="s">
        <v>2131</v>
      </c>
      <c r="C15" s="82" t="s">
        <v>2077</v>
      </c>
      <c r="D15" s="69">
        <v>6870</v>
      </c>
      <c r="E15" s="69"/>
      <c r="F15" s="69" t="s">
        <v>582</v>
      </c>
      <c r="G15" s="99">
        <v>43555</v>
      </c>
      <c r="H15" s="69"/>
      <c r="I15" s="76">
        <v>6.6299999999715187</v>
      </c>
      <c r="J15" s="82" t="s">
        <v>26</v>
      </c>
      <c r="K15" s="82" t="s">
        <v>126</v>
      </c>
      <c r="L15" s="83">
        <v>1.220000000000619E-2</v>
      </c>
      <c r="M15" s="83">
        <v>1.220000000000619E-2</v>
      </c>
      <c r="N15" s="76">
        <v>63512.466938000005</v>
      </c>
      <c r="O15" s="78">
        <v>101.72</v>
      </c>
      <c r="P15" s="76">
        <v>64.604879153999988</v>
      </c>
      <c r="Q15" s="77">
        <f t="shared" si="0"/>
        <v>1.6060634182309574E-2</v>
      </c>
      <c r="R15" s="77">
        <f>P15/'סכום נכסי הקרן'!$C$42</f>
        <v>5.4732981020219813E-4</v>
      </c>
    </row>
    <row r="16" spans="2:18">
      <c r="B16" s="118" t="s">
        <v>2131</v>
      </c>
      <c r="C16" s="82" t="s">
        <v>2077</v>
      </c>
      <c r="D16" s="69">
        <v>6868</v>
      </c>
      <c r="E16" s="69"/>
      <c r="F16" s="69" t="s">
        <v>582</v>
      </c>
      <c r="G16" s="99">
        <v>43555</v>
      </c>
      <c r="H16" s="69"/>
      <c r="I16" s="76">
        <v>6.360000000193927</v>
      </c>
      <c r="J16" s="82" t="s">
        <v>26</v>
      </c>
      <c r="K16" s="82" t="s">
        <v>126</v>
      </c>
      <c r="L16" s="83">
        <v>2.6300000000363616E-2</v>
      </c>
      <c r="M16" s="83">
        <v>2.6300000000363616E-2</v>
      </c>
      <c r="N16" s="76">
        <v>11211.988696</v>
      </c>
      <c r="O16" s="78">
        <v>110.38</v>
      </c>
      <c r="P16" s="76">
        <v>12.375791685000001</v>
      </c>
      <c r="Q16" s="77">
        <f t="shared" si="0"/>
        <v>3.0765952289061324E-3</v>
      </c>
      <c r="R16" s="77">
        <f>P16/'סכום נכסי הקרן'!$C$42</f>
        <v>1.0484718496116256E-4</v>
      </c>
    </row>
    <row r="17" spans="2:18">
      <c r="B17" s="118" t="s">
        <v>2131</v>
      </c>
      <c r="C17" s="82" t="s">
        <v>2077</v>
      </c>
      <c r="D17" s="69">
        <v>6867</v>
      </c>
      <c r="E17" s="69"/>
      <c r="F17" s="69" t="s">
        <v>582</v>
      </c>
      <c r="G17" s="99">
        <v>43555</v>
      </c>
      <c r="H17" s="69"/>
      <c r="I17" s="76">
        <v>6.4100000000298261</v>
      </c>
      <c r="J17" s="82" t="s">
        <v>26</v>
      </c>
      <c r="K17" s="82" t="s">
        <v>126</v>
      </c>
      <c r="L17" s="83">
        <v>1.7399999999914782E-2</v>
      </c>
      <c r="M17" s="83">
        <v>1.7399999999914782E-2</v>
      </c>
      <c r="N17" s="76">
        <v>28543.501027000002</v>
      </c>
      <c r="O17" s="78">
        <v>106.89</v>
      </c>
      <c r="P17" s="76">
        <v>30.510144649000004</v>
      </c>
      <c r="Q17" s="77">
        <f t="shared" si="0"/>
        <v>7.5847564220170834E-3</v>
      </c>
      <c r="R17" s="77">
        <f>P17/'סכום נכסי הקרן'!$C$42</f>
        <v>2.5848065809662402E-4</v>
      </c>
    </row>
    <row r="18" spans="2:18">
      <c r="B18" s="118" t="s">
        <v>2131</v>
      </c>
      <c r="C18" s="82" t="s">
        <v>2077</v>
      </c>
      <c r="D18" s="69">
        <v>6866</v>
      </c>
      <c r="E18" s="69"/>
      <c r="F18" s="69" t="s">
        <v>582</v>
      </c>
      <c r="G18" s="99">
        <v>43555</v>
      </c>
      <c r="H18" s="69"/>
      <c r="I18" s="76">
        <v>7.2200000000119777</v>
      </c>
      <c r="J18" s="82" t="s">
        <v>26</v>
      </c>
      <c r="K18" s="82" t="s">
        <v>126</v>
      </c>
      <c r="L18" s="83">
        <v>4.4000000000000003E-3</v>
      </c>
      <c r="M18" s="83">
        <v>4.4000000000000003E-3</v>
      </c>
      <c r="N18" s="76">
        <v>39769.076609000011</v>
      </c>
      <c r="O18" s="78">
        <v>104.96</v>
      </c>
      <c r="P18" s="76">
        <v>41.741615198999995</v>
      </c>
      <c r="Q18" s="77">
        <f t="shared" si="0"/>
        <v>1.0376875874836534E-2</v>
      </c>
      <c r="R18" s="77">
        <f>P18/'סכום נכסי הקרן'!$C$42</f>
        <v>3.5363320268647742E-4</v>
      </c>
    </row>
    <row r="19" spans="2:18">
      <c r="B19" s="118" t="s">
        <v>2131</v>
      </c>
      <c r="C19" s="82" t="s">
        <v>2077</v>
      </c>
      <c r="D19" s="69">
        <v>6865</v>
      </c>
      <c r="E19" s="69"/>
      <c r="F19" s="69" t="s">
        <v>582</v>
      </c>
      <c r="G19" s="99">
        <v>43555</v>
      </c>
      <c r="H19" s="69"/>
      <c r="I19" s="76">
        <v>4.8000000000065439</v>
      </c>
      <c r="J19" s="82" t="s">
        <v>26</v>
      </c>
      <c r="K19" s="82" t="s">
        <v>126</v>
      </c>
      <c r="L19" s="83">
        <v>1.8499999999967286E-2</v>
      </c>
      <c r="M19" s="83">
        <v>1.8499999999967286E-2</v>
      </c>
      <c r="N19" s="76">
        <v>26544.781733000003</v>
      </c>
      <c r="O19" s="78">
        <v>115.15</v>
      </c>
      <c r="P19" s="76">
        <v>30.566319206000003</v>
      </c>
      <c r="Q19" s="77">
        <f t="shared" si="0"/>
        <v>7.5987212962207746E-3</v>
      </c>
      <c r="R19" s="77">
        <f>P19/'סכום נכסי הקרן'!$C$42</f>
        <v>2.5895656657325334E-4</v>
      </c>
    </row>
    <row r="20" spans="2:18">
      <c r="B20" s="118" t="s">
        <v>2131</v>
      </c>
      <c r="C20" s="82" t="s">
        <v>2077</v>
      </c>
      <c r="D20" s="69">
        <v>5212</v>
      </c>
      <c r="E20" s="69"/>
      <c r="F20" s="69" t="s">
        <v>582</v>
      </c>
      <c r="G20" s="99">
        <v>42643</v>
      </c>
      <c r="H20" s="69"/>
      <c r="I20" s="76">
        <v>8.490000000002242</v>
      </c>
      <c r="J20" s="82" t="s">
        <v>26</v>
      </c>
      <c r="K20" s="82" t="s">
        <v>126</v>
      </c>
      <c r="L20" s="83">
        <v>1.7100000000046554E-2</v>
      </c>
      <c r="M20" s="83">
        <v>1.7100000000046554E-2</v>
      </c>
      <c r="N20" s="76">
        <v>58000.405363000005</v>
      </c>
      <c r="O20" s="78">
        <v>100</v>
      </c>
      <c r="P20" s="76">
        <v>58.000405363000006</v>
      </c>
      <c r="Q20" s="77">
        <f t="shared" si="0"/>
        <v>1.4418776184695246E-2</v>
      </c>
      <c r="R20" s="77">
        <f>P20/'סכום נכסי הקרן'!$C$42</f>
        <v>4.9137698691935165E-4</v>
      </c>
    </row>
    <row r="21" spans="2:18">
      <c r="B21" s="118" t="s">
        <v>2131</v>
      </c>
      <c r="C21" s="82" t="s">
        <v>2077</v>
      </c>
      <c r="D21" s="69">
        <v>5211</v>
      </c>
      <c r="E21" s="69"/>
      <c r="F21" s="69" t="s">
        <v>582</v>
      </c>
      <c r="G21" s="99">
        <v>42643</v>
      </c>
      <c r="H21" s="69"/>
      <c r="I21" s="76">
        <v>5.6499999999642636</v>
      </c>
      <c r="J21" s="82" t="s">
        <v>26</v>
      </c>
      <c r="K21" s="82" t="s">
        <v>126</v>
      </c>
      <c r="L21" s="83">
        <v>2.4599999999857056E-2</v>
      </c>
      <c r="M21" s="83">
        <v>2.4599999999857056E-2</v>
      </c>
      <c r="N21" s="76">
        <v>53100.627711000008</v>
      </c>
      <c r="O21" s="78">
        <v>108.03</v>
      </c>
      <c r="P21" s="76">
        <v>57.36460811700001</v>
      </c>
      <c r="Q21" s="77">
        <f t="shared" si="0"/>
        <v>1.4260718355072427E-2</v>
      </c>
      <c r="R21" s="77">
        <f>P21/'סכום נכסי הקרן'!$C$42</f>
        <v>4.8599053947858263E-4</v>
      </c>
    </row>
    <row r="22" spans="2:18">
      <c r="B22" s="118" t="s">
        <v>2131</v>
      </c>
      <c r="C22" s="82" t="s">
        <v>2077</v>
      </c>
      <c r="D22" s="69">
        <v>6027</v>
      </c>
      <c r="E22" s="69"/>
      <c r="F22" s="69" t="s">
        <v>582</v>
      </c>
      <c r="G22" s="99">
        <v>43100</v>
      </c>
      <c r="H22" s="69"/>
      <c r="I22" s="76">
        <v>10.069999999964532</v>
      </c>
      <c r="J22" s="82" t="s">
        <v>26</v>
      </c>
      <c r="K22" s="82" t="s">
        <v>126</v>
      </c>
      <c r="L22" s="83">
        <v>1.6799999999916805E-2</v>
      </c>
      <c r="M22" s="83">
        <v>1.6799999999916805E-2</v>
      </c>
      <c r="N22" s="76">
        <v>89707.917541000017</v>
      </c>
      <c r="O22" s="78">
        <v>101.83</v>
      </c>
      <c r="P22" s="76">
        <v>91.341433309999999</v>
      </c>
      <c r="Q22" s="77">
        <f t="shared" si="0"/>
        <v>2.2707284113678394E-2</v>
      </c>
      <c r="R22" s="77">
        <f>P22/'סכום נכסי הקרן'!$C$42</f>
        <v>7.7384076886805367E-4</v>
      </c>
    </row>
    <row r="23" spans="2:18">
      <c r="B23" s="118" t="s">
        <v>2131</v>
      </c>
      <c r="C23" s="82" t="s">
        <v>2077</v>
      </c>
      <c r="D23" s="69">
        <v>5025</v>
      </c>
      <c r="E23" s="69"/>
      <c r="F23" s="69" t="s">
        <v>582</v>
      </c>
      <c r="G23" s="99">
        <v>42551</v>
      </c>
      <c r="H23" s="69"/>
      <c r="I23" s="76">
        <v>9.4500000000560522</v>
      </c>
      <c r="J23" s="82" t="s">
        <v>26</v>
      </c>
      <c r="K23" s="82" t="s">
        <v>126</v>
      </c>
      <c r="L23" s="83">
        <v>1.9600000000028026E-2</v>
      </c>
      <c r="M23" s="83">
        <v>1.9600000000028026E-2</v>
      </c>
      <c r="N23" s="76">
        <v>57946.945192000007</v>
      </c>
      <c r="O23" s="78">
        <v>98.52</v>
      </c>
      <c r="P23" s="76">
        <v>57.089330404000016</v>
      </c>
      <c r="Q23" s="77">
        <f t="shared" si="0"/>
        <v>1.4192284906934602E-2</v>
      </c>
      <c r="R23" s="77">
        <f>P23/'סכום נכסי הקרן'!$C$42</f>
        <v>4.8365839830933699E-4</v>
      </c>
    </row>
    <row r="24" spans="2:18">
      <c r="B24" s="118" t="s">
        <v>2131</v>
      </c>
      <c r="C24" s="82" t="s">
        <v>2077</v>
      </c>
      <c r="D24" s="69">
        <v>5024</v>
      </c>
      <c r="E24" s="69"/>
      <c r="F24" s="69" t="s">
        <v>582</v>
      </c>
      <c r="G24" s="99">
        <v>42551</v>
      </c>
      <c r="H24" s="69"/>
      <c r="I24" s="76">
        <v>6.8299999999666374</v>
      </c>
      <c r="J24" s="82" t="s">
        <v>26</v>
      </c>
      <c r="K24" s="82" t="s">
        <v>126</v>
      </c>
      <c r="L24" s="83">
        <v>2.5599999999958295E-2</v>
      </c>
      <c r="M24" s="83">
        <v>2.5599999999958295E-2</v>
      </c>
      <c r="N24" s="76">
        <v>42576.229067</v>
      </c>
      <c r="O24" s="78">
        <v>112.64</v>
      </c>
      <c r="P24" s="76">
        <v>47.957864420000007</v>
      </c>
      <c r="Q24" s="77">
        <f t="shared" si="0"/>
        <v>1.1922222078279849E-2</v>
      </c>
      <c r="R24" s="77">
        <f>P24/'סכום נכסי הקרן'!$C$42</f>
        <v>4.0629700379334543E-4</v>
      </c>
    </row>
    <row r="25" spans="2:18">
      <c r="B25" s="118" t="s">
        <v>2131</v>
      </c>
      <c r="C25" s="82" t="s">
        <v>2077</v>
      </c>
      <c r="D25" s="69">
        <v>6026</v>
      </c>
      <c r="E25" s="69"/>
      <c r="F25" s="69" t="s">
        <v>582</v>
      </c>
      <c r="G25" s="99">
        <v>43100</v>
      </c>
      <c r="H25" s="69"/>
      <c r="I25" s="76">
        <v>7.6199999999733636</v>
      </c>
      <c r="J25" s="82" t="s">
        <v>26</v>
      </c>
      <c r="K25" s="82" t="s">
        <v>126</v>
      </c>
      <c r="L25" s="83">
        <v>2.3499999999931118E-2</v>
      </c>
      <c r="M25" s="83">
        <v>2.3499999999931118E-2</v>
      </c>
      <c r="N25" s="76">
        <v>117563.83249600003</v>
      </c>
      <c r="O25" s="78">
        <v>111.13</v>
      </c>
      <c r="P25" s="76">
        <v>130.642679195</v>
      </c>
      <c r="Q25" s="77">
        <f t="shared" si="0"/>
        <v>3.2477489419122478E-2</v>
      </c>
      <c r="R25" s="77">
        <f>P25/'סכום נכסי הקרן'!$C$42</f>
        <v>1.1067992656972384E-3</v>
      </c>
    </row>
    <row r="26" spans="2:18">
      <c r="B26" s="118" t="s">
        <v>2131</v>
      </c>
      <c r="C26" s="82" t="s">
        <v>2077</v>
      </c>
      <c r="D26" s="69">
        <v>5023</v>
      </c>
      <c r="E26" s="69"/>
      <c r="F26" s="69" t="s">
        <v>582</v>
      </c>
      <c r="G26" s="99">
        <v>42551</v>
      </c>
      <c r="H26" s="69"/>
      <c r="I26" s="76">
        <v>9.4700000000142293</v>
      </c>
      <c r="J26" s="82" t="s">
        <v>26</v>
      </c>
      <c r="K26" s="82" t="s">
        <v>126</v>
      </c>
      <c r="L26" s="83">
        <v>1.400000000007905E-2</v>
      </c>
      <c r="M26" s="83">
        <v>1.400000000007905E-2</v>
      </c>
      <c r="N26" s="76">
        <v>50759.43972100001</v>
      </c>
      <c r="O26" s="78">
        <v>99.69</v>
      </c>
      <c r="P26" s="76">
        <v>50.602062624000006</v>
      </c>
      <c r="Q26" s="77">
        <f t="shared" si="0"/>
        <v>1.2579564071888929E-2</v>
      </c>
      <c r="R26" s="77">
        <f>P26/'סכום נכסי הקרן'!$C$42</f>
        <v>4.2869853940619715E-4</v>
      </c>
    </row>
    <row r="27" spans="2:18">
      <c r="B27" s="118" t="s">
        <v>2131</v>
      </c>
      <c r="C27" s="82" t="s">
        <v>2077</v>
      </c>
      <c r="D27" s="69">
        <v>5210</v>
      </c>
      <c r="E27" s="69"/>
      <c r="F27" s="69" t="s">
        <v>582</v>
      </c>
      <c r="G27" s="99">
        <v>42643</v>
      </c>
      <c r="H27" s="69"/>
      <c r="I27" s="76">
        <v>8.5999999999217813</v>
      </c>
      <c r="J27" s="82" t="s">
        <v>26</v>
      </c>
      <c r="K27" s="82" t="s">
        <v>126</v>
      </c>
      <c r="L27" s="83">
        <v>7.1999999998435642E-3</v>
      </c>
      <c r="M27" s="83">
        <v>7.1999999998435642E-3</v>
      </c>
      <c r="N27" s="76">
        <v>41241.295018000004</v>
      </c>
      <c r="O27" s="78">
        <v>105.4</v>
      </c>
      <c r="P27" s="76">
        <v>43.46830661900001</v>
      </c>
      <c r="Q27" s="77">
        <f t="shared" si="0"/>
        <v>1.0806127652805936E-2</v>
      </c>
      <c r="R27" s="77">
        <f>P27/'סכום נכסי הקרן'!$C$42</f>
        <v>3.6826165953930413E-4</v>
      </c>
    </row>
    <row r="28" spans="2:18">
      <c r="B28" s="118" t="s">
        <v>2131</v>
      </c>
      <c r="C28" s="82" t="s">
        <v>2077</v>
      </c>
      <c r="D28" s="69">
        <v>6025</v>
      </c>
      <c r="E28" s="69"/>
      <c r="F28" s="69" t="s">
        <v>582</v>
      </c>
      <c r="G28" s="99">
        <v>43100</v>
      </c>
      <c r="H28" s="69"/>
      <c r="I28" s="76">
        <v>10.039999999916169</v>
      </c>
      <c r="J28" s="82" t="s">
        <v>26</v>
      </c>
      <c r="K28" s="82" t="s">
        <v>126</v>
      </c>
      <c r="L28" s="83">
        <v>1.0999999999904739E-2</v>
      </c>
      <c r="M28" s="83">
        <v>1.0999999999904739E-2</v>
      </c>
      <c r="N28" s="76">
        <v>48635.403451000006</v>
      </c>
      <c r="O28" s="78">
        <v>107.92</v>
      </c>
      <c r="P28" s="76">
        <v>52.476972445000001</v>
      </c>
      <c r="Q28" s="77">
        <f t="shared" si="0"/>
        <v>1.3045662625964407E-2</v>
      </c>
      <c r="R28" s="77">
        <f>P28/'סכום נכסי הקרן'!$C$42</f>
        <v>4.4458269629824867E-4</v>
      </c>
    </row>
    <row r="29" spans="2:18">
      <c r="B29" s="118" t="s">
        <v>2131</v>
      </c>
      <c r="C29" s="82" t="s">
        <v>2077</v>
      </c>
      <c r="D29" s="69">
        <v>5022</v>
      </c>
      <c r="E29" s="69"/>
      <c r="F29" s="69" t="s">
        <v>582</v>
      </c>
      <c r="G29" s="99">
        <v>42551</v>
      </c>
      <c r="H29" s="69"/>
      <c r="I29" s="76">
        <v>7.950000000042686</v>
      </c>
      <c r="J29" s="82" t="s">
        <v>26</v>
      </c>
      <c r="K29" s="82" t="s">
        <v>126</v>
      </c>
      <c r="L29" s="83">
        <v>1.8500000000025111E-2</v>
      </c>
      <c r="M29" s="83">
        <v>1.8500000000025111E-2</v>
      </c>
      <c r="N29" s="76">
        <v>36951.125787000004</v>
      </c>
      <c r="O29" s="78">
        <v>107.78</v>
      </c>
      <c r="P29" s="76">
        <v>39.825912914000007</v>
      </c>
      <c r="Q29" s="77">
        <f t="shared" si="0"/>
        <v>9.9006364018354547E-3</v>
      </c>
      <c r="R29" s="77">
        <f>P29/'סכום נכסי הקרן'!$C$42</f>
        <v>3.3740345376064815E-4</v>
      </c>
    </row>
    <row r="30" spans="2:18">
      <c r="B30" s="118" t="s">
        <v>2131</v>
      </c>
      <c r="C30" s="82" t="s">
        <v>2077</v>
      </c>
      <c r="D30" s="69">
        <v>6024</v>
      </c>
      <c r="E30" s="69"/>
      <c r="F30" s="69" t="s">
        <v>582</v>
      </c>
      <c r="G30" s="99">
        <v>43100</v>
      </c>
      <c r="H30" s="69"/>
      <c r="I30" s="76">
        <v>8.6100000000821648</v>
      </c>
      <c r="J30" s="82" t="s">
        <v>26</v>
      </c>
      <c r="K30" s="82" t="s">
        <v>126</v>
      </c>
      <c r="L30" s="83">
        <v>1.3000000000094438E-2</v>
      </c>
      <c r="M30" s="83">
        <v>1.3000000000094438E-2</v>
      </c>
      <c r="N30" s="76">
        <v>37365.456663000004</v>
      </c>
      <c r="O30" s="78">
        <v>113.35</v>
      </c>
      <c r="P30" s="76">
        <v>42.34969787</v>
      </c>
      <c r="Q30" s="77">
        <f t="shared" si="0"/>
        <v>1.052804392064702E-2</v>
      </c>
      <c r="R30" s="77">
        <f>P30/'סכום נכסי הקרן'!$C$42</f>
        <v>3.5878485341725772E-4</v>
      </c>
    </row>
    <row r="31" spans="2:18">
      <c r="B31" s="118" t="s">
        <v>2131</v>
      </c>
      <c r="C31" s="82" t="s">
        <v>2077</v>
      </c>
      <c r="D31" s="69">
        <v>5209</v>
      </c>
      <c r="E31" s="69"/>
      <c r="F31" s="69" t="s">
        <v>582</v>
      </c>
      <c r="G31" s="99">
        <v>42643</v>
      </c>
      <c r="H31" s="69"/>
      <c r="I31" s="76">
        <v>6.8000000000491267</v>
      </c>
      <c r="J31" s="82" t="s">
        <v>26</v>
      </c>
      <c r="K31" s="82" t="s">
        <v>126</v>
      </c>
      <c r="L31" s="83">
        <v>1.5700000000135095E-2</v>
      </c>
      <c r="M31" s="83">
        <v>1.5700000000135095E-2</v>
      </c>
      <c r="N31" s="76">
        <v>30139.872401000004</v>
      </c>
      <c r="O31" s="78">
        <v>108.06</v>
      </c>
      <c r="P31" s="76">
        <v>32.569155608000003</v>
      </c>
      <c r="Q31" s="77">
        <f t="shared" si="0"/>
        <v>8.0966221235384515E-3</v>
      </c>
      <c r="R31" s="77">
        <f>P31/'סכום נכסי הקרן'!$C$42</f>
        <v>2.7592451206169934E-4</v>
      </c>
    </row>
    <row r="32" spans="2:18">
      <c r="B32" s="72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6"/>
      <c r="O32" s="78"/>
      <c r="P32" s="69"/>
      <c r="Q32" s="77"/>
      <c r="R32" s="69"/>
    </row>
    <row r="33" spans="2:18">
      <c r="B33" s="86" t="s">
        <v>35</v>
      </c>
      <c r="C33" s="71"/>
      <c r="D33" s="71"/>
      <c r="E33" s="71"/>
      <c r="F33" s="71"/>
      <c r="G33" s="71"/>
      <c r="H33" s="71"/>
      <c r="I33" s="79">
        <v>5.9403578461409818</v>
      </c>
      <c r="J33" s="71"/>
      <c r="K33" s="71"/>
      <c r="L33" s="71"/>
      <c r="M33" s="91">
        <v>1.7099319553442422E-2</v>
      </c>
      <c r="N33" s="79"/>
      <c r="O33" s="81"/>
      <c r="P33" s="79">
        <f>SUM(P34:P185)</f>
        <v>2806.9982212390019</v>
      </c>
      <c r="Q33" s="80">
        <f t="shared" ref="Q33:Q96" si="1">P33/$P$10</f>
        <v>0.69781372818994025</v>
      </c>
      <c r="R33" s="80">
        <f>P33/'סכום נכסי הקרן'!$C$42</f>
        <v>2.3780770489585042E-2</v>
      </c>
    </row>
    <row r="34" spans="2:18">
      <c r="B34" s="118" t="s">
        <v>2132</v>
      </c>
      <c r="C34" s="82" t="s">
        <v>2076</v>
      </c>
      <c r="D34" s="69">
        <v>90148620</v>
      </c>
      <c r="E34" s="69"/>
      <c r="F34" s="69" t="s">
        <v>305</v>
      </c>
      <c r="G34" s="99">
        <v>42368</v>
      </c>
      <c r="H34" s="69" t="s">
        <v>252</v>
      </c>
      <c r="I34" s="76">
        <v>8.91</v>
      </c>
      <c r="J34" s="82" t="s">
        <v>122</v>
      </c>
      <c r="K34" s="82" t="s">
        <v>126</v>
      </c>
      <c r="L34" s="83">
        <v>3.1699999999999999E-2</v>
      </c>
      <c r="M34" s="83">
        <v>7.1000000000000004E-3</v>
      </c>
      <c r="N34" s="76">
        <v>7960.2700000000013</v>
      </c>
      <c r="O34" s="78">
        <v>124.85</v>
      </c>
      <c r="P34" s="76">
        <v>9.9383900000000018</v>
      </c>
      <c r="Q34" s="77">
        <f t="shared" si="1"/>
        <v>2.470662405708425E-3</v>
      </c>
      <c r="R34" s="77">
        <f>P34/'סכום נכסי הקרן'!$C$42</f>
        <v>8.4197620731539378E-5</v>
      </c>
    </row>
    <row r="35" spans="2:18">
      <c r="B35" s="118" t="s">
        <v>2132</v>
      </c>
      <c r="C35" s="82" t="s">
        <v>2076</v>
      </c>
      <c r="D35" s="69">
        <v>90148621</v>
      </c>
      <c r="E35" s="69"/>
      <c r="F35" s="69" t="s">
        <v>305</v>
      </c>
      <c r="G35" s="99">
        <v>42388</v>
      </c>
      <c r="H35" s="69" t="s">
        <v>252</v>
      </c>
      <c r="I35" s="76">
        <v>8.8999999999999986</v>
      </c>
      <c r="J35" s="82" t="s">
        <v>122</v>
      </c>
      <c r="K35" s="82" t="s">
        <v>126</v>
      </c>
      <c r="L35" s="83">
        <v>3.1899999999999998E-2</v>
      </c>
      <c r="M35" s="83">
        <v>7.3000000000000001E-3</v>
      </c>
      <c r="N35" s="76">
        <v>11144.39</v>
      </c>
      <c r="O35" s="78">
        <v>124.99</v>
      </c>
      <c r="P35" s="76">
        <v>13.929370000000002</v>
      </c>
      <c r="Q35" s="77">
        <f t="shared" si="1"/>
        <v>3.4628114608304525E-3</v>
      </c>
      <c r="R35" s="77">
        <f>P35/'סכום נכסי הקרן'!$C$42</f>
        <v>1.1800903489290343E-4</v>
      </c>
    </row>
    <row r="36" spans="2:18">
      <c r="B36" s="118" t="s">
        <v>2132</v>
      </c>
      <c r="C36" s="82" t="s">
        <v>2076</v>
      </c>
      <c r="D36" s="69">
        <v>90148622</v>
      </c>
      <c r="E36" s="69"/>
      <c r="F36" s="69" t="s">
        <v>305</v>
      </c>
      <c r="G36" s="99">
        <v>42509</v>
      </c>
      <c r="H36" s="69" t="s">
        <v>252</v>
      </c>
      <c r="I36" s="76">
        <v>8.99</v>
      </c>
      <c r="J36" s="82" t="s">
        <v>122</v>
      </c>
      <c r="K36" s="82" t="s">
        <v>126</v>
      </c>
      <c r="L36" s="83">
        <v>2.7400000000000001E-2</v>
      </c>
      <c r="M36" s="83">
        <v>8.8000000000000005E-3</v>
      </c>
      <c r="N36" s="76">
        <v>11144.39</v>
      </c>
      <c r="O36" s="78">
        <v>119.65</v>
      </c>
      <c r="P36" s="76">
        <v>13.334270000000002</v>
      </c>
      <c r="Q36" s="77">
        <f t="shared" si="1"/>
        <v>3.3148708791429673E-3</v>
      </c>
      <c r="R36" s="77">
        <f>P36/'סכום נכסי הקרן'!$C$42</f>
        <v>1.1296737280303384E-4</v>
      </c>
    </row>
    <row r="37" spans="2:18">
      <c r="B37" s="118" t="s">
        <v>2132</v>
      </c>
      <c r="C37" s="82" t="s">
        <v>2076</v>
      </c>
      <c r="D37" s="69">
        <v>90148623</v>
      </c>
      <c r="E37" s="69"/>
      <c r="F37" s="69" t="s">
        <v>305</v>
      </c>
      <c r="G37" s="99">
        <v>42723</v>
      </c>
      <c r="H37" s="69" t="s">
        <v>252</v>
      </c>
      <c r="I37" s="76">
        <v>8.8000000000000007</v>
      </c>
      <c r="J37" s="82" t="s">
        <v>122</v>
      </c>
      <c r="K37" s="82" t="s">
        <v>126</v>
      </c>
      <c r="L37" s="83">
        <v>3.15E-2</v>
      </c>
      <c r="M37" s="83">
        <v>1.3300000000000001E-2</v>
      </c>
      <c r="N37" s="76">
        <v>1592.0500000000002</v>
      </c>
      <c r="O37" s="78">
        <v>118.37</v>
      </c>
      <c r="P37" s="76">
        <v>1.8845100000000001</v>
      </c>
      <c r="Q37" s="77">
        <f t="shared" si="1"/>
        <v>4.6848513795308731E-4</v>
      </c>
      <c r="R37" s="77">
        <f>P37/'סכום נכסי הקרן'!$C$42</f>
        <v>1.5965489203461852E-5</v>
      </c>
    </row>
    <row r="38" spans="2:18">
      <c r="B38" s="118" t="s">
        <v>2132</v>
      </c>
      <c r="C38" s="82" t="s">
        <v>2076</v>
      </c>
      <c r="D38" s="69">
        <v>90148624</v>
      </c>
      <c r="E38" s="69"/>
      <c r="F38" s="69" t="s">
        <v>305</v>
      </c>
      <c r="G38" s="99">
        <v>42918</v>
      </c>
      <c r="H38" s="69" t="s">
        <v>252</v>
      </c>
      <c r="I38" s="76">
        <v>8.73</v>
      </c>
      <c r="J38" s="82" t="s">
        <v>122</v>
      </c>
      <c r="K38" s="82" t="s">
        <v>126</v>
      </c>
      <c r="L38" s="83">
        <v>3.1899999999999998E-2</v>
      </c>
      <c r="M38" s="83">
        <v>1.6599999999999997E-2</v>
      </c>
      <c r="N38" s="76">
        <v>7960.2700000000013</v>
      </c>
      <c r="O38" s="78">
        <v>114.65</v>
      </c>
      <c r="P38" s="76">
        <v>9.1264500000000019</v>
      </c>
      <c r="Q38" s="77">
        <f t="shared" si="1"/>
        <v>2.2688158658070025E-3</v>
      </c>
      <c r="R38" s="77">
        <f>P38/'סכום נכסי הקרן'!$C$42</f>
        <v>7.731889931119201E-5</v>
      </c>
    </row>
    <row r="39" spans="2:18">
      <c r="B39" s="118" t="s">
        <v>2133</v>
      </c>
      <c r="C39" s="82" t="s">
        <v>2076</v>
      </c>
      <c r="D39" s="69">
        <v>90148625</v>
      </c>
      <c r="E39" s="69"/>
      <c r="F39" s="69" t="s">
        <v>305</v>
      </c>
      <c r="G39" s="99">
        <v>43915</v>
      </c>
      <c r="H39" s="69" t="s">
        <v>252</v>
      </c>
      <c r="I39" s="76">
        <v>8.86</v>
      </c>
      <c r="J39" s="82" t="s">
        <v>122</v>
      </c>
      <c r="K39" s="82" t="s">
        <v>126</v>
      </c>
      <c r="L39" s="83">
        <v>2.6600000000000002E-2</v>
      </c>
      <c r="M39" s="83">
        <v>1.6399999999999998E-2</v>
      </c>
      <c r="N39" s="76">
        <v>16758.54</v>
      </c>
      <c r="O39" s="78">
        <v>109.41</v>
      </c>
      <c r="P39" s="76">
        <v>18.335520000000002</v>
      </c>
      <c r="Q39" s="77">
        <f t="shared" si="1"/>
        <v>4.5581708861410081E-3</v>
      </c>
      <c r="R39" s="77">
        <f>P39/'סכום נכסי הקרן'!$C$42</f>
        <v>1.5533775177624894E-4</v>
      </c>
    </row>
    <row r="40" spans="2:18">
      <c r="B40" s="118" t="s">
        <v>2134</v>
      </c>
      <c r="C40" s="82" t="s">
        <v>2076</v>
      </c>
      <c r="D40" s="69">
        <v>91102700</v>
      </c>
      <c r="E40" s="69"/>
      <c r="F40" s="69" t="s">
        <v>340</v>
      </c>
      <c r="G40" s="99">
        <v>43093</v>
      </c>
      <c r="H40" s="69" t="s">
        <v>124</v>
      </c>
      <c r="I40" s="76">
        <v>3.2199999999999998</v>
      </c>
      <c r="J40" s="82" t="s">
        <v>596</v>
      </c>
      <c r="K40" s="82" t="s">
        <v>126</v>
      </c>
      <c r="L40" s="83">
        <v>2.6089999999999999E-2</v>
      </c>
      <c r="M40" s="83">
        <v>2.5499999999999995E-2</v>
      </c>
      <c r="N40" s="76">
        <v>32976.9</v>
      </c>
      <c r="O40" s="78">
        <v>103.11</v>
      </c>
      <c r="P40" s="76">
        <v>34.002480000000013</v>
      </c>
      <c r="Q40" s="77">
        <f t="shared" si="1"/>
        <v>8.4529434885180221E-3</v>
      </c>
      <c r="R40" s="77">
        <f>P40/'סכום נכסי הקרן'!$C$42</f>
        <v>2.8806757583187554E-4</v>
      </c>
    </row>
    <row r="41" spans="2:18">
      <c r="B41" s="118" t="s">
        <v>2134</v>
      </c>
      <c r="C41" s="82" t="s">
        <v>2076</v>
      </c>
      <c r="D41" s="69">
        <v>91102701</v>
      </c>
      <c r="E41" s="69"/>
      <c r="F41" s="69" t="s">
        <v>340</v>
      </c>
      <c r="G41" s="99">
        <v>43363</v>
      </c>
      <c r="H41" s="69" t="s">
        <v>124</v>
      </c>
      <c r="I41" s="76">
        <v>3.2200000000000006</v>
      </c>
      <c r="J41" s="82" t="s">
        <v>596</v>
      </c>
      <c r="K41" s="82" t="s">
        <v>126</v>
      </c>
      <c r="L41" s="83">
        <v>2.6849999999999999E-2</v>
      </c>
      <c r="M41" s="83">
        <v>2.4400000000000005E-2</v>
      </c>
      <c r="N41" s="76">
        <v>46167.660000000011</v>
      </c>
      <c r="O41" s="78">
        <v>102.83</v>
      </c>
      <c r="P41" s="76">
        <v>47.474199999999996</v>
      </c>
      <c r="Q41" s="77">
        <f t="shared" si="1"/>
        <v>1.1801984142409674E-2</v>
      </c>
      <c r="R41" s="77">
        <f>P41/'סכום נכסי הקרן'!$C$42</f>
        <v>4.0219941923523279E-4</v>
      </c>
    </row>
    <row r="42" spans="2:18">
      <c r="B42" s="118" t="s">
        <v>2135</v>
      </c>
      <c r="C42" s="82" t="s">
        <v>2076</v>
      </c>
      <c r="D42" s="69">
        <v>90150400</v>
      </c>
      <c r="E42" s="69"/>
      <c r="F42" s="69" t="s">
        <v>340</v>
      </c>
      <c r="G42" s="99">
        <v>42186</v>
      </c>
      <c r="H42" s="69" t="s">
        <v>124</v>
      </c>
      <c r="I42" s="76">
        <v>3.44</v>
      </c>
      <c r="J42" s="82" t="s">
        <v>122</v>
      </c>
      <c r="K42" s="82" t="s">
        <v>125</v>
      </c>
      <c r="L42" s="83">
        <v>9.8519999999999996E-2</v>
      </c>
      <c r="M42" s="83">
        <v>1.4499999999999999E-2</v>
      </c>
      <c r="N42" s="76">
        <v>27467.930000000004</v>
      </c>
      <c r="O42" s="78">
        <v>133.91999999999999</v>
      </c>
      <c r="P42" s="76">
        <v>126.57736000000001</v>
      </c>
      <c r="Q42" s="77">
        <f t="shared" si="1"/>
        <v>3.1466859799808754E-2</v>
      </c>
      <c r="R42" s="77">
        <f>P42/'סכום נכסי הקרן'!$C$42</f>
        <v>1.0723580530125625E-3</v>
      </c>
    </row>
    <row r="43" spans="2:18">
      <c r="B43" s="118" t="s">
        <v>2134</v>
      </c>
      <c r="C43" s="82" t="s">
        <v>2076</v>
      </c>
      <c r="D43" s="69">
        <v>91102799</v>
      </c>
      <c r="E43" s="69"/>
      <c r="F43" s="69" t="s">
        <v>340</v>
      </c>
      <c r="G43" s="99">
        <v>41339</v>
      </c>
      <c r="H43" s="69" t="s">
        <v>124</v>
      </c>
      <c r="I43" s="76">
        <v>1.2400000000000004</v>
      </c>
      <c r="J43" s="82" t="s">
        <v>596</v>
      </c>
      <c r="K43" s="82" t="s">
        <v>126</v>
      </c>
      <c r="L43" s="83">
        <v>4.7500000000000001E-2</v>
      </c>
      <c r="M43" s="83">
        <v>9.0000000000000028E-3</v>
      </c>
      <c r="N43" s="76">
        <v>7586.4600000000009</v>
      </c>
      <c r="O43" s="78">
        <v>110.41</v>
      </c>
      <c r="P43" s="76">
        <v>8.3762099999999986</v>
      </c>
      <c r="Q43" s="77">
        <f t="shared" si="1"/>
        <v>2.082307813370069E-3</v>
      </c>
      <c r="R43" s="77">
        <f>P43/'סכום נכסי הקרן'!$C$42</f>
        <v>7.096289768742494E-5</v>
      </c>
    </row>
    <row r="44" spans="2:18">
      <c r="B44" s="118" t="s">
        <v>2134</v>
      </c>
      <c r="C44" s="82" t="s">
        <v>2076</v>
      </c>
      <c r="D44" s="69">
        <v>91102798</v>
      </c>
      <c r="E44" s="69"/>
      <c r="F44" s="69" t="s">
        <v>340</v>
      </c>
      <c r="G44" s="99">
        <v>41339</v>
      </c>
      <c r="H44" s="69" t="s">
        <v>124</v>
      </c>
      <c r="I44" s="76">
        <v>1.24</v>
      </c>
      <c r="J44" s="82" t="s">
        <v>596</v>
      </c>
      <c r="K44" s="82" t="s">
        <v>126</v>
      </c>
      <c r="L44" s="83">
        <v>4.4999999999999998E-2</v>
      </c>
      <c r="M44" s="83">
        <v>8.0000000000000002E-3</v>
      </c>
      <c r="N44" s="76">
        <v>12903.650000000001</v>
      </c>
      <c r="O44" s="78">
        <v>110.03</v>
      </c>
      <c r="P44" s="76">
        <v>14.197890000000003</v>
      </c>
      <c r="Q44" s="77">
        <f t="shared" si="1"/>
        <v>3.5295649560324748E-3</v>
      </c>
      <c r="R44" s="77">
        <f>P44/'סכום נכסי הקרן'!$C$42</f>
        <v>1.2028392500275353E-4</v>
      </c>
    </row>
    <row r="45" spans="2:18">
      <c r="B45" s="118" t="s">
        <v>2136</v>
      </c>
      <c r="C45" s="82" t="s">
        <v>2077</v>
      </c>
      <c r="D45" s="69">
        <v>6686</v>
      </c>
      <c r="E45" s="69"/>
      <c r="F45" s="69" t="s">
        <v>2078</v>
      </c>
      <c r="G45" s="99">
        <v>43471</v>
      </c>
      <c r="H45" s="69" t="s">
        <v>2075</v>
      </c>
      <c r="I45" s="76">
        <v>0.26999999999936419</v>
      </c>
      <c r="J45" s="82" t="s">
        <v>122</v>
      </c>
      <c r="K45" s="82" t="s">
        <v>126</v>
      </c>
      <c r="L45" s="83">
        <v>2.2970000000000001E-2</v>
      </c>
      <c r="M45" s="83">
        <v>1.3700000000057217E-2</v>
      </c>
      <c r="N45" s="76">
        <v>78030.826179000011</v>
      </c>
      <c r="O45" s="78">
        <v>100.79</v>
      </c>
      <c r="P45" s="76">
        <v>78.647272915000002</v>
      </c>
      <c r="Q45" s="77">
        <f t="shared" si="1"/>
        <v>1.9551543107342428E-2</v>
      </c>
      <c r="R45" s="77">
        <f>P45/'סכום נכסי הקרן'!$C$42</f>
        <v>6.6629637762927782E-4</v>
      </c>
    </row>
    <row r="46" spans="2:18">
      <c r="B46" s="118" t="s">
        <v>2137</v>
      </c>
      <c r="C46" s="82" t="s">
        <v>2077</v>
      </c>
      <c r="D46" s="69">
        <v>14811160</v>
      </c>
      <c r="E46" s="69"/>
      <c r="F46" s="69" t="s">
        <v>2078</v>
      </c>
      <c r="G46" s="99">
        <v>42201</v>
      </c>
      <c r="H46" s="69" t="s">
        <v>2075</v>
      </c>
      <c r="I46" s="76">
        <v>6.5200000000000005</v>
      </c>
      <c r="J46" s="82" t="s">
        <v>304</v>
      </c>
      <c r="K46" s="82" t="s">
        <v>126</v>
      </c>
      <c r="L46" s="83">
        <v>4.2030000000000005E-2</v>
      </c>
      <c r="M46" s="83">
        <v>1.3399999999999999E-2</v>
      </c>
      <c r="N46" s="76">
        <v>2946.0000000000005</v>
      </c>
      <c r="O46" s="78">
        <v>121.1</v>
      </c>
      <c r="P46" s="76">
        <v>3.5676100000000006</v>
      </c>
      <c r="Q46" s="77">
        <f t="shared" si="1"/>
        <v>8.869001825476192E-4</v>
      </c>
      <c r="R46" s="77">
        <f>P46/'סכום נכסי הקרן'!$C$42</f>
        <v>3.0224641385380042E-5</v>
      </c>
    </row>
    <row r="47" spans="2:18">
      <c r="B47" s="118" t="s">
        <v>2137</v>
      </c>
      <c r="C47" s="82" t="s">
        <v>2076</v>
      </c>
      <c r="D47" s="69">
        <v>14760843</v>
      </c>
      <c r="E47" s="69"/>
      <c r="F47" s="69" t="s">
        <v>2078</v>
      </c>
      <c r="G47" s="99">
        <v>40742</v>
      </c>
      <c r="H47" s="69" t="s">
        <v>2075</v>
      </c>
      <c r="I47" s="76">
        <v>4.57</v>
      </c>
      <c r="J47" s="82" t="s">
        <v>304</v>
      </c>
      <c r="K47" s="82" t="s">
        <v>126</v>
      </c>
      <c r="L47" s="83">
        <v>4.4999999999999998E-2</v>
      </c>
      <c r="M47" s="83">
        <v>1.3999999999999996E-3</v>
      </c>
      <c r="N47" s="76">
        <v>34964.130000000005</v>
      </c>
      <c r="O47" s="78">
        <v>126.14</v>
      </c>
      <c r="P47" s="76">
        <v>44.103750000000005</v>
      </c>
      <c r="Q47" s="77">
        <f t="shared" si="1"/>
        <v>1.0964097512349882E-2</v>
      </c>
      <c r="R47" s="77">
        <f>P47/'סכום נכסי הקרן'!$C$42</f>
        <v>3.7364510905072443E-4</v>
      </c>
    </row>
    <row r="48" spans="2:18">
      <c r="B48" s="118" t="s">
        <v>2138</v>
      </c>
      <c r="C48" s="82" t="s">
        <v>2076</v>
      </c>
      <c r="D48" s="69">
        <v>11898602</v>
      </c>
      <c r="E48" s="69"/>
      <c r="F48" s="69" t="s">
        <v>421</v>
      </c>
      <c r="G48" s="99">
        <v>43431</v>
      </c>
      <c r="H48" s="69" t="s">
        <v>252</v>
      </c>
      <c r="I48" s="76">
        <v>9.4100000000000019</v>
      </c>
      <c r="J48" s="82" t="s">
        <v>368</v>
      </c>
      <c r="K48" s="82" t="s">
        <v>126</v>
      </c>
      <c r="L48" s="83">
        <v>3.9599999999999996E-2</v>
      </c>
      <c r="M48" s="83">
        <v>2.4899999999999999E-2</v>
      </c>
      <c r="N48" s="76">
        <v>6152.2800000000016</v>
      </c>
      <c r="O48" s="78">
        <v>114.56</v>
      </c>
      <c r="P48" s="76">
        <v>7.0480500000000008</v>
      </c>
      <c r="Q48" s="77">
        <f t="shared" si="1"/>
        <v>1.7521300903419229E-3</v>
      </c>
      <c r="R48" s="77">
        <f>P48/'סכום נכסי הקרן'!$C$42</f>
        <v>5.9710782208881525E-5</v>
      </c>
    </row>
    <row r="49" spans="2:18">
      <c r="B49" s="118" t="s">
        <v>2138</v>
      </c>
      <c r="C49" s="82" t="s">
        <v>2076</v>
      </c>
      <c r="D49" s="69">
        <v>11898601</v>
      </c>
      <c r="E49" s="69"/>
      <c r="F49" s="69" t="s">
        <v>421</v>
      </c>
      <c r="G49" s="99">
        <v>43276</v>
      </c>
      <c r="H49" s="69" t="s">
        <v>252</v>
      </c>
      <c r="I49" s="76">
        <v>9.48</v>
      </c>
      <c r="J49" s="82" t="s">
        <v>368</v>
      </c>
      <c r="K49" s="82" t="s">
        <v>126</v>
      </c>
      <c r="L49" s="83">
        <v>3.56E-2</v>
      </c>
      <c r="M49" s="83">
        <v>2.5999999999999995E-2</v>
      </c>
      <c r="N49" s="76">
        <v>6135.9700000000012</v>
      </c>
      <c r="O49" s="78">
        <v>109.51</v>
      </c>
      <c r="P49" s="76">
        <v>6.7195000000000009</v>
      </c>
      <c r="Q49" s="77">
        <f t="shared" si="1"/>
        <v>1.6704532660881451E-3</v>
      </c>
      <c r="R49" s="77">
        <f>P49/'סכום נכסי הקרן'!$C$42</f>
        <v>5.692732047198578E-5</v>
      </c>
    </row>
    <row r="50" spans="2:18">
      <c r="B50" s="118" t="s">
        <v>2138</v>
      </c>
      <c r="C50" s="82" t="s">
        <v>2076</v>
      </c>
      <c r="D50" s="69">
        <v>11898600</v>
      </c>
      <c r="E50" s="69"/>
      <c r="F50" s="69" t="s">
        <v>421</v>
      </c>
      <c r="G50" s="99">
        <v>43222</v>
      </c>
      <c r="H50" s="69" t="s">
        <v>252</v>
      </c>
      <c r="I50" s="76">
        <v>9.48</v>
      </c>
      <c r="J50" s="82" t="s">
        <v>368</v>
      </c>
      <c r="K50" s="82" t="s">
        <v>126</v>
      </c>
      <c r="L50" s="83">
        <v>3.5200000000000002E-2</v>
      </c>
      <c r="M50" s="83">
        <v>2.6100000000000002E-2</v>
      </c>
      <c r="N50" s="76">
        <v>29324.710000000006</v>
      </c>
      <c r="O50" s="78">
        <v>110.03</v>
      </c>
      <c r="P50" s="76">
        <v>32.265980000000006</v>
      </c>
      <c r="Q50" s="77">
        <f t="shared" si="1"/>
        <v>8.0212533186300727E-3</v>
      </c>
      <c r="R50" s="77">
        <f>P50/'סכום נכסי הקרן'!$C$42</f>
        <v>2.7335602110316006E-4</v>
      </c>
    </row>
    <row r="51" spans="2:18">
      <c r="B51" s="118" t="s">
        <v>2138</v>
      </c>
      <c r="C51" s="82" t="s">
        <v>2076</v>
      </c>
      <c r="D51" s="69">
        <v>11898611</v>
      </c>
      <c r="E51" s="69"/>
      <c r="F51" s="69" t="s">
        <v>421</v>
      </c>
      <c r="G51" s="99">
        <v>43922</v>
      </c>
      <c r="H51" s="69" t="s">
        <v>252</v>
      </c>
      <c r="I51" s="76">
        <v>9.7800000000000011</v>
      </c>
      <c r="J51" s="82" t="s">
        <v>368</v>
      </c>
      <c r="K51" s="82" t="s">
        <v>126</v>
      </c>
      <c r="L51" s="83">
        <v>3.0699999999999998E-2</v>
      </c>
      <c r="M51" s="83">
        <v>1.9899999999999998E-2</v>
      </c>
      <c r="N51" s="76">
        <v>7063.420000000001</v>
      </c>
      <c r="O51" s="78">
        <v>111</v>
      </c>
      <c r="P51" s="76">
        <v>7.8403900000000011</v>
      </c>
      <c r="Q51" s="77">
        <f t="shared" si="1"/>
        <v>1.9491041123453877E-3</v>
      </c>
      <c r="R51" s="77">
        <f>P51/'סכום נכסי הקרן'!$C$42</f>
        <v>6.6423453256247135E-5</v>
      </c>
    </row>
    <row r="52" spans="2:18">
      <c r="B52" s="118" t="s">
        <v>2138</v>
      </c>
      <c r="C52" s="82" t="s">
        <v>2076</v>
      </c>
      <c r="D52" s="69">
        <v>11898612</v>
      </c>
      <c r="E52" s="69"/>
      <c r="F52" s="69" t="s">
        <v>421</v>
      </c>
      <c r="G52" s="99">
        <v>43978</v>
      </c>
      <c r="H52" s="69" t="s">
        <v>252</v>
      </c>
      <c r="I52" s="76">
        <v>9.7099999999999991</v>
      </c>
      <c r="J52" s="82" t="s">
        <v>368</v>
      </c>
      <c r="K52" s="82" t="s">
        <v>126</v>
      </c>
      <c r="L52" s="83">
        <v>2.6000000000000002E-2</v>
      </c>
      <c r="M52" s="83">
        <v>2.6699999999999998E-2</v>
      </c>
      <c r="N52" s="76">
        <v>2966.5400000000004</v>
      </c>
      <c r="O52" s="78">
        <v>99.58</v>
      </c>
      <c r="P52" s="76">
        <v>2.9540800000000003</v>
      </c>
      <c r="Q52" s="77">
        <f t="shared" si="1"/>
        <v>7.3437794244894227E-4</v>
      </c>
      <c r="R52" s="77">
        <f>P52/'סכום נכסי הקרן'!$C$42</f>
        <v>2.5026841113160764E-5</v>
      </c>
    </row>
    <row r="53" spans="2:18">
      <c r="B53" s="118" t="s">
        <v>2138</v>
      </c>
      <c r="C53" s="82" t="s">
        <v>2076</v>
      </c>
      <c r="D53" s="69">
        <v>11898613</v>
      </c>
      <c r="E53" s="69"/>
      <c r="F53" s="69" t="s">
        <v>421</v>
      </c>
      <c r="G53" s="99">
        <v>44010</v>
      </c>
      <c r="H53" s="69" t="s">
        <v>252</v>
      </c>
      <c r="I53" s="76">
        <v>9.83</v>
      </c>
      <c r="J53" s="82" t="s">
        <v>368</v>
      </c>
      <c r="K53" s="82" t="s">
        <v>126</v>
      </c>
      <c r="L53" s="83">
        <v>2.5000000000000001E-2</v>
      </c>
      <c r="M53" s="83">
        <v>2.3700000000000002E-2</v>
      </c>
      <c r="N53" s="76">
        <v>4652.6800000000012</v>
      </c>
      <c r="O53" s="78">
        <v>101.54</v>
      </c>
      <c r="P53" s="76">
        <v>4.7243399999999998</v>
      </c>
      <c r="Q53" s="77">
        <f t="shared" si="1"/>
        <v>1.1744607758182701E-3</v>
      </c>
      <c r="R53" s="77">
        <f>P53/'סכום נכסי הקרן'!$C$42</f>
        <v>4.0024409137379454E-5</v>
      </c>
    </row>
    <row r="54" spans="2:18">
      <c r="B54" s="118" t="s">
        <v>2138</v>
      </c>
      <c r="C54" s="82" t="s">
        <v>2076</v>
      </c>
      <c r="D54" s="69">
        <v>11898603</v>
      </c>
      <c r="E54" s="69"/>
      <c r="F54" s="69" t="s">
        <v>421</v>
      </c>
      <c r="G54" s="99">
        <v>43500</v>
      </c>
      <c r="H54" s="69" t="s">
        <v>252</v>
      </c>
      <c r="I54" s="76">
        <v>9.5299999999999994</v>
      </c>
      <c r="J54" s="82" t="s">
        <v>368</v>
      </c>
      <c r="K54" s="82" t="s">
        <v>126</v>
      </c>
      <c r="L54" s="83">
        <v>3.7499999999999999E-2</v>
      </c>
      <c r="M54" s="83">
        <v>2.2800000000000001E-2</v>
      </c>
      <c r="N54" s="76">
        <v>11554.200000000003</v>
      </c>
      <c r="O54" s="78">
        <v>114.69</v>
      </c>
      <c r="P54" s="76">
        <v>13.251510000000001</v>
      </c>
      <c r="Q54" s="77">
        <f t="shared" si="1"/>
        <v>3.2942969209166922E-3</v>
      </c>
      <c r="R54" s="77">
        <f>P54/'סכום נכסי הקרן'!$C$42</f>
        <v>1.1226623357507616E-4</v>
      </c>
    </row>
    <row r="55" spans="2:18">
      <c r="B55" s="118" t="s">
        <v>2138</v>
      </c>
      <c r="C55" s="82" t="s">
        <v>2076</v>
      </c>
      <c r="D55" s="69">
        <v>11898604</v>
      </c>
      <c r="E55" s="69"/>
      <c r="F55" s="69" t="s">
        <v>421</v>
      </c>
      <c r="G55" s="99">
        <v>43556</v>
      </c>
      <c r="H55" s="69" t="s">
        <v>252</v>
      </c>
      <c r="I55" s="76">
        <v>9.620000000000001</v>
      </c>
      <c r="J55" s="82" t="s">
        <v>368</v>
      </c>
      <c r="K55" s="82" t="s">
        <v>126</v>
      </c>
      <c r="L55" s="83">
        <v>3.3500000000000002E-2</v>
      </c>
      <c r="M55" s="83">
        <v>2.3000000000000003E-2</v>
      </c>
      <c r="N55" s="76">
        <v>11663.170000000002</v>
      </c>
      <c r="O55" s="78">
        <v>110.59</v>
      </c>
      <c r="P55" s="76">
        <v>12.898299999999999</v>
      </c>
      <c r="Q55" s="77">
        <f t="shared" si="1"/>
        <v>3.206489673634157E-3</v>
      </c>
      <c r="R55" s="77">
        <f>P55/'סכום נכסי הקרן'!$C$42</f>
        <v>1.0927385335870437E-4</v>
      </c>
    </row>
    <row r="56" spans="2:18">
      <c r="B56" s="118" t="s">
        <v>2138</v>
      </c>
      <c r="C56" s="82" t="s">
        <v>2076</v>
      </c>
      <c r="D56" s="69">
        <v>11898606</v>
      </c>
      <c r="E56" s="69"/>
      <c r="F56" s="69" t="s">
        <v>421</v>
      </c>
      <c r="G56" s="99">
        <v>43647</v>
      </c>
      <c r="H56" s="69" t="s">
        <v>252</v>
      </c>
      <c r="I56" s="76">
        <v>9.5699999999999985</v>
      </c>
      <c r="J56" s="82" t="s">
        <v>368</v>
      </c>
      <c r="K56" s="82" t="s">
        <v>126</v>
      </c>
      <c r="L56" s="83">
        <v>3.2000000000000001E-2</v>
      </c>
      <c r="M56" s="83">
        <v>2.64E-2</v>
      </c>
      <c r="N56" s="76">
        <v>10831.030000000002</v>
      </c>
      <c r="O56" s="78">
        <v>105.67</v>
      </c>
      <c r="P56" s="76">
        <v>11.445150000000002</v>
      </c>
      <c r="Q56" s="77">
        <f t="shared" si="1"/>
        <v>2.8452397050924526E-3</v>
      </c>
      <c r="R56" s="77">
        <f>P56/'סכום נכסי הקרן'!$C$42</f>
        <v>9.6962827874090053E-5</v>
      </c>
    </row>
    <row r="57" spans="2:18">
      <c r="B57" s="118" t="s">
        <v>2138</v>
      </c>
      <c r="C57" s="82" t="s">
        <v>2076</v>
      </c>
      <c r="D57" s="69">
        <v>11898607</v>
      </c>
      <c r="E57" s="69"/>
      <c r="F57" s="69" t="s">
        <v>421</v>
      </c>
      <c r="G57" s="99">
        <v>43703</v>
      </c>
      <c r="H57" s="69" t="s">
        <v>252</v>
      </c>
      <c r="I57" s="76">
        <v>9.7299999999999986</v>
      </c>
      <c r="J57" s="82" t="s">
        <v>368</v>
      </c>
      <c r="K57" s="82" t="s">
        <v>126</v>
      </c>
      <c r="L57" s="83">
        <v>2.6800000000000001E-2</v>
      </c>
      <c r="M57" s="83">
        <v>2.53E-2</v>
      </c>
      <c r="N57" s="76">
        <v>770.12000000000012</v>
      </c>
      <c r="O57" s="78">
        <v>101.71</v>
      </c>
      <c r="P57" s="76">
        <v>0.78329000000000015</v>
      </c>
      <c r="Q57" s="77">
        <f t="shared" si="1"/>
        <v>1.9472421144343824E-4</v>
      </c>
      <c r="R57" s="77">
        <f>P57/'סכום נכסי הקרן'!$C$42</f>
        <v>6.635999829228625E-6</v>
      </c>
    </row>
    <row r="58" spans="2:18">
      <c r="B58" s="118" t="s">
        <v>2138</v>
      </c>
      <c r="C58" s="82" t="s">
        <v>2076</v>
      </c>
      <c r="D58" s="69">
        <v>11898608</v>
      </c>
      <c r="E58" s="69"/>
      <c r="F58" s="69" t="s">
        <v>421</v>
      </c>
      <c r="G58" s="99">
        <v>43740</v>
      </c>
      <c r="H58" s="69" t="s">
        <v>252</v>
      </c>
      <c r="I58" s="76">
        <v>9.6199999999999992</v>
      </c>
      <c r="J58" s="82" t="s">
        <v>368</v>
      </c>
      <c r="K58" s="82" t="s">
        <v>126</v>
      </c>
      <c r="L58" s="83">
        <v>2.7300000000000001E-2</v>
      </c>
      <c r="M58" s="83">
        <v>2.9099999999999997E-2</v>
      </c>
      <c r="N58" s="76">
        <v>11379.480000000003</v>
      </c>
      <c r="O58" s="78">
        <v>98.59</v>
      </c>
      <c r="P58" s="76">
        <v>11.219030000000002</v>
      </c>
      <c r="Q58" s="77">
        <f t="shared" si="1"/>
        <v>2.7890267588125432E-3</v>
      </c>
      <c r="R58" s="77">
        <f>P58/'סכום נכסי הקרן'!$C$42</f>
        <v>9.5047148775180096E-5</v>
      </c>
    </row>
    <row r="59" spans="2:18">
      <c r="B59" s="118" t="s">
        <v>2138</v>
      </c>
      <c r="C59" s="82" t="s">
        <v>2076</v>
      </c>
      <c r="D59" s="69">
        <v>11898609</v>
      </c>
      <c r="E59" s="69"/>
      <c r="F59" s="69" t="s">
        <v>421</v>
      </c>
      <c r="G59" s="99">
        <v>43831</v>
      </c>
      <c r="H59" s="69" t="s">
        <v>252</v>
      </c>
      <c r="I59" s="76">
        <v>9.5599999999999987</v>
      </c>
      <c r="J59" s="82" t="s">
        <v>368</v>
      </c>
      <c r="K59" s="82" t="s">
        <v>126</v>
      </c>
      <c r="L59" s="83">
        <v>2.6800000000000001E-2</v>
      </c>
      <c r="M59" s="83">
        <v>3.15E-2</v>
      </c>
      <c r="N59" s="76">
        <v>11812.21</v>
      </c>
      <c r="O59" s="78">
        <v>95.93</v>
      </c>
      <c r="P59" s="76">
        <v>11.331450000000002</v>
      </c>
      <c r="Q59" s="77">
        <f t="shared" si="1"/>
        <v>2.8169741293272584E-3</v>
      </c>
      <c r="R59" s="77">
        <f>P59/'סכום נכסי הקרן'!$C$42</f>
        <v>9.5999566271639755E-5</v>
      </c>
    </row>
    <row r="60" spans="2:18">
      <c r="B60" s="118" t="s">
        <v>2139</v>
      </c>
      <c r="C60" s="82" t="s">
        <v>2076</v>
      </c>
      <c r="D60" s="69">
        <v>7936</v>
      </c>
      <c r="E60" s="69"/>
      <c r="F60" s="69" t="s">
        <v>2079</v>
      </c>
      <c r="G60" s="99">
        <v>44087</v>
      </c>
      <c r="H60" s="69" t="s">
        <v>2075</v>
      </c>
      <c r="I60" s="76">
        <v>6.7400000000221931</v>
      </c>
      <c r="J60" s="82" t="s">
        <v>304</v>
      </c>
      <c r="K60" s="82" t="s">
        <v>126</v>
      </c>
      <c r="L60" s="83">
        <v>1.7947999999999999E-2</v>
      </c>
      <c r="M60" s="83">
        <v>1.8499999999938357E-2</v>
      </c>
      <c r="N60" s="76">
        <v>40624.04941800001</v>
      </c>
      <c r="O60" s="78">
        <v>99.83</v>
      </c>
      <c r="P60" s="76">
        <v>40.554988065000003</v>
      </c>
      <c r="Q60" s="77">
        <f t="shared" si="1"/>
        <v>1.0081882918274424E-2</v>
      </c>
      <c r="R60" s="77">
        <f>P60/'סכום נכסי הקרן'!$C$42</f>
        <v>3.4358014767673392E-4</v>
      </c>
    </row>
    <row r="61" spans="2:18">
      <c r="B61" s="118" t="s">
        <v>2139</v>
      </c>
      <c r="C61" s="82" t="s">
        <v>2076</v>
      </c>
      <c r="D61" s="69">
        <v>7937</v>
      </c>
      <c r="E61" s="69"/>
      <c r="F61" s="69" t="s">
        <v>2079</v>
      </c>
      <c r="G61" s="99">
        <v>44087</v>
      </c>
      <c r="H61" s="69" t="s">
        <v>2075</v>
      </c>
      <c r="I61" s="76">
        <v>10.27999999922692</v>
      </c>
      <c r="J61" s="82" t="s">
        <v>304</v>
      </c>
      <c r="K61" s="82" t="s">
        <v>126</v>
      </c>
      <c r="L61" s="83">
        <v>2.8999999999999998E-2</v>
      </c>
      <c r="M61" s="83">
        <v>2.9099999997959928E-2</v>
      </c>
      <c r="N61" s="76">
        <v>4639.9981150000012</v>
      </c>
      <c r="O61" s="78">
        <v>100.36</v>
      </c>
      <c r="P61" s="76">
        <v>4.6567022450000017</v>
      </c>
      <c r="Q61" s="77">
        <f t="shared" si="1"/>
        <v>1.157646175215455E-3</v>
      </c>
      <c r="R61" s="77">
        <f>P61/'סכום נכסי הקרן'!$C$42</f>
        <v>3.9451384930981579E-5</v>
      </c>
    </row>
    <row r="62" spans="2:18">
      <c r="B62" s="118" t="s">
        <v>2140</v>
      </c>
      <c r="C62" s="82" t="s">
        <v>2077</v>
      </c>
      <c r="D62" s="69">
        <v>472710</v>
      </c>
      <c r="E62" s="69"/>
      <c r="F62" s="69" t="s">
        <v>2079</v>
      </c>
      <c r="G62" s="99">
        <v>42901</v>
      </c>
      <c r="H62" s="69" t="s">
        <v>2075</v>
      </c>
      <c r="I62" s="76">
        <v>2.0299999999906522</v>
      </c>
      <c r="J62" s="82" t="s">
        <v>150</v>
      </c>
      <c r="K62" s="82" t="s">
        <v>126</v>
      </c>
      <c r="L62" s="83">
        <v>0.04</v>
      </c>
      <c r="M62" s="83">
        <v>1.7499999999961689E-2</v>
      </c>
      <c r="N62" s="76">
        <v>61671.379979000005</v>
      </c>
      <c r="O62" s="78">
        <v>105.81</v>
      </c>
      <c r="P62" s="76">
        <v>65.254485787000007</v>
      </c>
      <c r="Q62" s="77">
        <f t="shared" si="1"/>
        <v>1.6222124995877163E-2</v>
      </c>
      <c r="R62" s="77">
        <f>P62/'סכום נכסי הקרן'!$C$42</f>
        <v>5.5283325018694698E-4</v>
      </c>
    </row>
    <row r="63" spans="2:18">
      <c r="B63" s="118" t="s">
        <v>2141</v>
      </c>
      <c r="C63" s="82" t="s">
        <v>2077</v>
      </c>
      <c r="D63" s="69">
        <v>4069</v>
      </c>
      <c r="E63" s="69"/>
      <c r="F63" s="69" t="s">
        <v>425</v>
      </c>
      <c r="G63" s="99">
        <v>42052</v>
      </c>
      <c r="H63" s="69" t="s">
        <v>124</v>
      </c>
      <c r="I63" s="76">
        <v>5.45</v>
      </c>
      <c r="J63" s="82" t="s">
        <v>368</v>
      </c>
      <c r="K63" s="82" t="s">
        <v>126</v>
      </c>
      <c r="L63" s="83">
        <v>2.9779E-2</v>
      </c>
      <c r="M63" s="83">
        <v>5.2999999999999992E-3</v>
      </c>
      <c r="N63" s="76">
        <v>22555.060000000005</v>
      </c>
      <c r="O63" s="78">
        <v>114.8</v>
      </c>
      <c r="P63" s="76">
        <v>25.893210000000007</v>
      </c>
      <c r="Q63" s="77">
        <f t="shared" si="1"/>
        <v>6.4369963857439129E-3</v>
      </c>
      <c r="R63" s="77">
        <f>P63/'סכום נכסי הקרן'!$C$42</f>
        <v>2.193661825609684E-4</v>
      </c>
    </row>
    <row r="64" spans="2:18">
      <c r="B64" s="118" t="s">
        <v>2142</v>
      </c>
      <c r="C64" s="82" t="s">
        <v>2076</v>
      </c>
      <c r="D64" s="69">
        <v>90145563</v>
      </c>
      <c r="E64" s="69"/>
      <c r="F64" s="69" t="s">
        <v>425</v>
      </c>
      <c r="G64" s="99">
        <v>42122</v>
      </c>
      <c r="H64" s="69" t="s">
        <v>124</v>
      </c>
      <c r="I64" s="76">
        <v>5.4700000000000006</v>
      </c>
      <c r="J64" s="82" t="s">
        <v>368</v>
      </c>
      <c r="K64" s="82" t="s">
        <v>126</v>
      </c>
      <c r="L64" s="83">
        <v>2.4799999999999999E-2</v>
      </c>
      <c r="M64" s="83">
        <v>1.1699999999999999E-2</v>
      </c>
      <c r="N64" s="76">
        <v>199127.50000000003</v>
      </c>
      <c r="O64" s="78">
        <v>108.75</v>
      </c>
      <c r="P64" s="76">
        <v>216.55117000000004</v>
      </c>
      <c r="Q64" s="77">
        <f t="shared" si="1"/>
        <v>5.3834155696362698E-2</v>
      </c>
      <c r="R64" s="77">
        <f>P64/'סכום נכסי הקרן'!$C$42</f>
        <v>1.8346123749048999E-3</v>
      </c>
    </row>
    <row r="65" spans="2:18">
      <c r="B65" s="118" t="s">
        <v>2143</v>
      </c>
      <c r="C65" s="82" t="s">
        <v>2077</v>
      </c>
      <c r="D65" s="69">
        <v>7970</v>
      </c>
      <c r="E65" s="69"/>
      <c r="F65" s="69" t="s">
        <v>2079</v>
      </c>
      <c r="G65" s="99">
        <v>44098</v>
      </c>
      <c r="H65" s="69" t="s">
        <v>2075</v>
      </c>
      <c r="I65" s="76">
        <v>10.159999999894888</v>
      </c>
      <c r="J65" s="82" t="s">
        <v>304</v>
      </c>
      <c r="K65" s="82" t="s">
        <v>126</v>
      </c>
      <c r="L65" s="83">
        <v>1.8500000000000003E-2</v>
      </c>
      <c r="M65" s="83">
        <v>1.9399999999512897E-2</v>
      </c>
      <c r="N65" s="76">
        <v>15718.764263000001</v>
      </c>
      <c r="O65" s="78">
        <v>99.26</v>
      </c>
      <c r="P65" s="76">
        <v>15.602445804000002</v>
      </c>
      <c r="Q65" s="77">
        <f t="shared" si="1"/>
        <v>3.8787345118319926E-3</v>
      </c>
      <c r="R65" s="77">
        <f>P65/'סכום נכסי הקרן'!$C$42</f>
        <v>1.3218326250927866E-4</v>
      </c>
    </row>
    <row r="66" spans="2:18">
      <c r="B66" s="118" t="s">
        <v>2143</v>
      </c>
      <c r="C66" s="82" t="s">
        <v>2077</v>
      </c>
      <c r="D66" s="69">
        <v>7699</v>
      </c>
      <c r="E66" s="69"/>
      <c r="F66" s="69" t="s">
        <v>2079</v>
      </c>
      <c r="G66" s="99">
        <v>43977</v>
      </c>
      <c r="H66" s="69" t="s">
        <v>2075</v>
      </c>
      <c r="I66" s="76">
        <v>10.150000000016163</v>
      </c>
      <c r="J66" s="82" t="s">
        <v>304</v>
      </c>
      <c r="K66" s="82" t="s">
        <v>126</v>
      </c>
      <c r="L66" s="83">
        <v>1.908E-2</v>
      </c>
      <c r="M66" s="83">
        <v>1.829999999996049E-2</v>
      </c>
      <c r="N66" s="76">
        <v>27603.683579000008</v>
      </c>
      <c r="O66" s="78">
        <v>100.86</v>
      </c>
      <c r="P66" s="76">
        <v>27.841076117000004</v>
      </c>
      <c r="Q66" s="77">
        <f t="shared" si="1"/>
        <v>6.9212317182902449E-3</v>
      </c>
      <c r="R66" s="77">
        <f>P66/'סכום נכסי הקרן'!$C$42</f>
        <v>2.3586842211435502E-4</v>
      </c>
    </row>
    <row r="67" spans="2:18">
      <c r="B67" s="118" t="s">
        <v>2143</v>
      </c>
      <c r="C67" s="82" t="s">
        <v>2077</v>
      </c>
      <c r="D67" s="69">
        <v>7567</v>
      </c>
      <c r="E67" s="69"/>
      <c r="F67" s="69" t="s">
        <v>2079</v>
      </c>
      <c r="G67" s="99">
        <v>43919</v>
      </c>
      <c r="H67" s="69" t="s">
        <v>2075</v>
      </c>
      <c r="I67" s="76">
        <v>9.8399999999787848</v>
      </c>
      <c r="J67" s="82" t="s">
        <v>304</v>
      </c>
      <c r="K67" s="82" t="s">
        <v>126</v>
      </c>
      <c r="L67" s="83">
        <v>2.69E-2</v>
      </c>
      <c r="M67" s="83">
        <v>1.6599999999917493E-2</v>
      </c>
      <c r="N67" s="76">
        <v>15335.379777000002</v>
      </c>
      <c r="O67" s="78">
        <v>110.65</v>
      </c>
      <c r="P67" s="76">
        <v>16.968597679000002</v>
      </c>
      <c r="Q67" s="77">
        <f t="shared" si="1"/>
        <v>4.218356933376184E-3</v>
      </c>
      <c r="R67" s="77">
        <f>P67/'סכום נכסי הקרן'!$C$42</f>
        <v>1.437572435497622E-4</v>
      </c>
    </row>
    <row r="68" spans="2:18">
      <c r="B68" s="118" t="s">
        <v>2143</v>
      </c>
      <c r="C68" s="82" t="s">
        <v>2077</v>
      </c>
      <c r="D68" s="69">
        <v>7856</v>
      </c>
      <c r="E68" s="69"/>
      <c r="F68" s="69" t="s">
        <v>2079</v>
      </c>
      <c r="G68" s="99">
        <v>44041</v>
      </c>
      <c r="H68" s="69" t="s">
        <v>2075</v>
      </c>
      <c r="I68" s="76">
        <v>10.139999999887069</v>
      </c>
      <c r="J68" s="82" t="s">
        <v>304</v>
      </c>
      <c r="K68" s="82" t="s">
        <v>126</v>
      </c>
      <c r="L68" s="83">
        <v>1.9220000000000001E-2</v>
      </c>
      <c r="M68" s="83">
        <v>1.8999999999643913E-2</v>
      </c>
      <c r="N68" s="76">
        <v>19552.609202000003</v>
      </c>
      <c r="O68" s="78">
        <v>100.54</v>
      </c>
      <c r="P68" s="76">
        <v>19.658193673000007</v>
      </c>
      <c r="Q68" s="77">
        <f t="shared" si="1"/>
        <v>4.8869847200619342E-3</v>
      </c>
      <c r="R68" s="77">
        <f>P68/'סכום נכסי הקרן'!$C$42</f>
        <v>1.6654338732394292E-4</v>
      </c>
    </row>
    <row r="69" spans="2:18">
      <c r="B69" s="118" t="s">
        <v>2143</v>
      </c>
      <c r="C69" s="82" t="s">
        <v>2077</v>
      </c>
      <c r="D69" s="69">
        <v>7566</v>
      </c>
      <c r="E69" s="69"/>
      <c r="F69" s="69" t="s">
        <v>2079</v>
      </c>
      <c r="G69" s="99">
        <v>43919</v>
      </c>
      <c r="H69" s="69" t="s">
        <v>2075</v>
      </c>
      <c r="I69" s="76">
        <v>9.4600000001725686</v>
      </c>
      <c r="J69" s="82" t="s">
        <v>304</v>
      </c>
      <c r="K69" s="82" t="s">
        <v>126</v>
      </c>
      <c r="L69" s="83">
        <v>2.69E-2</v>
      </c>
      <c r="M69" s="83">
        <v>1.6500000000177296E-2</v>
      </c>
      <c r="N69" s="76">
        <v>15335.379773000004</v>
      </c>
      <c r="O69" s="78">
        <v>110.34</v>
      </c>
      <c r="P69" s="76">
        <v>16.921057998000002</v>
      </c>
      <c r="Q69" s="77">
        <f t="shared" si="1"/>
        <v>4.2065386707978315E-3</v>
      </c>
      <c r="R69" s="77">
        <f>P69/'סכום נכסי הקרן'!$C$42</f>
        <v>1.4335448937825794E-4</v>
      </c>
    </row>
    <row r="70" spans="2:18">
      <c r="B70" s="118" t="s">
        <v>2143</v>
      </c>
      <c r="C70" s="82" t="s">
        <v>2077</v>
      </c>
      <c r="D70" s="69">
        <v>7700</v>
      </c>
      <c r="E70" s="69"/>
      <c r="F70" s="69" t="s">
        <v>2079</v>
      </c>
      <c r="G70" s="99">
        <v>43977</v>
      </c>
      <c r="H70" s="69" t="s">
        <v>2075</v>
      </c>
      <c r="I70" s="76">
        <v>9.7599999998078353</v>
      </c>
      <c r="J70" s="82" t="s">
        <v>304</v>
      </c>
      <c r="K70" s="82" t="s">
        <v>126</v>
      </c>
      <c r="L70" s="83">
        <v>1.8769999999999998E-2</v>
      </c>
      <c r="M70" s="83">
        <v>1.819999999977329E-2</v>
      </c>
      <c r="N70" s="76">
        <v>18402.455719000005</v>
      </c>
      <c r="O70" s="78">
        <v>100.67</v>
      </c>
      <c r="P70" s="76">
        <v>18.525751881000005</v>
      </c>
      <c r="Q70" s="77">
        <f t="shared" si="1"/>
        <v>4.6054621231274729E-3</v>
      </c>
      <c r="R70" s="77">
        <f>P70/'סכום נכסי הקרן'!$C$42</f>
        <v>1.569493882452832E-4</v>
      </c>
    </row>
    <row r="71" spans="2:18">
      <c r="B71" s="118" t="s">
        <v>2143</v>
      </c>
      <c r="C71" s="82" t="s">
        <v>2077</v>
      </c>
      <c r="D71" s="69">
        <v>7855</v>
      </c>
      <c r="E71" s="69"/>
      <c r="F71" s="69" t="s">
        <v>2079</v>
      </c>
      <c r="G71" s="99">
        <v>44041</v>
      </c>
      <c r="H71" s="69" t="s">
        <v>2075</v>
      </c>
      <c r="I71" s="76">
        <v>9.7399999995490756</v>
      </c>
      <c r="J71" s="82" t="s">
        <v>304</v>
      </c>
      <c r="K71" s="82" t="s">
        <v>126</v>
      </c>
      <c r="L71" s="83">
        <v>1.9009999999999999E-2</v>
      </c>
      <c r="M71" s="83">
        <v>1.8799999999570553E-2</v>
      </c>
      <c r="N71" s="76">
        <v>11118.150331000001</v>
      </c>
      <c r="O71" s="78">
        <v>100.53</v>
      </c>
      <c r="P71" s="76">
        <v>11.177077046000003</v>
      </c>
      <c r="Q71" s="77">
        <f t="shared" si="1"/>
        <v>2.7785973445657473E-3</v>
      </c>
      <c r="R71" s="77">
        <f>P71/'סכום נכסי הקרן'!$C$42</f>
        <v>9.4691725119088951E-5</v>
      </c>
    </row>
    <row r="72" spans="2:18">
      <c r="B72" s="118" t="s">
        <v>2143</v>
      </c>
      <c r="C72" s="82" t="s">
        <v>2077</v>
      </c>
      <c r="D72" s="69">
        <v>7971</v>
      </c>
      <c r="E72" s="69"/>
      <c r="F72" s="69" t="s">
        <v>2079</v>
      </c>
      <c r="G72" s="99">
        <v>44098</v>
      </c>
      <c r="H72" s="69" t="s">
        <v>2075</v>
      </c>
      <c r="I72" s="76">
        <v>9.7699999998825344</v>
      </c>
      <c r="J72" s="82" t="s">
        <v>304</v>
      </c>
      <c r="K72" s="82" t="s">
        <v>126</v>
      </c>
      <c r="L72" s="83">
        <v>1.822E-2</v>
      </c>
      <c r="M72" s="83">
        <v>1.9099999999876351E-2</v>
      </c>
      <c r="N72" s="76">
        <v>6517.5363990000005</v>
      </c>
      <c r="O72" s="78">
        <v>99.27</v>
      </c>
      <c r="P72" s="76">
        <v>6.4699581880000006</v>
      </c>
      <c r="Q72" s="77">
        <f t="shared" si="1"/>
        <v>1.6084177076565722E-3</v>
      </c>
      <c r="R72" s="77">
        <f>P72/'סכום נכסי הקרן'!$C$42</f>
        <v>5.4813212770090695E-5</v>
      </c>
    </row>
    <row r="73" spans="2:18">
      <c r="B73" s="118" t="s">
        <v>2144</v>
      </c>
      <c r="C73" s="82" t="s">
        <v>2077</v>
      </c>
      <c r="D73" s="69">
        <v>4100</v>
      </c>
      <c r="E73" s="69"/>
      <c r="F73" s="69" t="s">
        <v>425</v>
      </c>
      <c r="G73" s="99">
        <v>42052</v>
      </c>
      <c r="H73" s="69" t="s">
        <v>124</v>
      </c>
      <c r="I73" s="76">
        <v>5.4599999999999991</v>
      </c>
      <c r="J73" s="82" t="s">
        <v>368</v>
      </c>
      <c r="K73" s="82" t="s">
        <v>126</v>
      </c>
      <c r="L73" s="83">
        <v>2.9779E-2</v>
      </c>
      <c r="M73" s="83">
        <v>5.0000000000000001E-3</v>
      </c>
      <c r="N73" s="76">
        <v>18665.009999999998</v>
      </c>
      <c r="O73" s="78">
        <v>115.03</v>
      </c>
      <c r="P73" s="76">
        <v>21.470360000000003</v>
      </c>
      <c r="Q73" s="77">
        <f t="shared" si="1"/>
        <v>5.3374853763060144E-3</v>
      </c>
      <c r="R73" s="77">
        <f>P73/'סכום נכסי הקרן'!$C$42</f>
        <v>1.8189598398227617E-4</v>
      </c>
    </row>
    <row r="74" spans="2:18">
      <c r="B74" s="118" t="s">
        <v>2145</v>
      </c>
      <c r="C74" s="82" t="s">
        <v>2076</v>
      </c>
      <c r="D74" s="69">
        <v>95350502</v>
      </c>
      <c r="E74" s="69"/>
      <c r="F74" s="69" t="s">
        <v>425</v>
      </c>
      <c r="G74" s="99">
        <v>41767</v>
      </c>
      <c r="H74" s="69" t="s">
        <v>124</v>
      </c>
      <c r="I74" s="76">
        <v>5.9700000000000006</v>
      </c>
      <c r="J74" s="82" t="s">
        <v>368</v>
      </c>
      <c r="K74" s="82" t="s">
        <v>126</v>
      </c>
      <c r="L74" s="83">
        <v>5.3499999999999999E-2</v>
      </c>
      <c r="M74" s="83">
        <v>1.2199999999999999E-2</v>
      </c>
      <c r="N74" s="76">
        <v>623.22000000000014</v>
      </c>
      <c r="O74" s="78">
        <v>126.72</v>
      </c>
      <c r="P74" s="76">
        <v>0.78974000000000011</v>
      </c>
      <c r="Q74" s="77">
        <f t="shared" si="1"/>
        <v>1.9632766758842946E-4</v>
      </c>
      <c r="R74" s="77">
        <f>P74/'סכום נכסי הקרן'!$C$42</f>
        <v>6.6906439570721114E-6</v>
      </c>
    </row>
    <row r="75" spans="2:18">
      <c r="B75" s="118" t="s">
        <v>2145</v>
      </c>
      <c r="C75" s="82" t="s">
        <v>2076</v>
      </c>
      <c r="D75" s="69">
        <v>95350101</v>
      </c>
      <c r="E75" s="69"/>
      <c r="F75" s="69" t="s">
        <v>425</v>
      </c>
      <c r="G75" s="99">
        <v>41269</v>
      </c>
      <c r="H75" s="69" t="s">
        <v>124</v>
      </c>
      <c r="I75" s="76">
        <v>6.0699999999999985</v>
      </c>
      <c r="J75" s="82" t="s">
        <v>368</v>
      </c>
      <c r="K75" s="82" t="s">
        <v>126</v>
      </c>
      <c r="L75" s="83">
        <v>5.3499999999999999E-2</v>
      </c>
      <c r="M75" s="83">
        <v>3.4999999999999996E-3</v>
      </c>
      <c r="N75" s="76">
        <v>3095.22</v>
      </c>
      <c r="O75" s="78">
        <v>135.47</v>
      </c>
      <c r="P75" s="76">
        <v>4.1931000000000012</v>
      </c>
      <c r="Q75" s="77">
        <f t="shared" si="1"/>
        <v>1.0423956529554584E-3</v>
      </c>
      <c r="R75" s="77">
        <f>P75/'סכום נכסי הקרן'!$C$42</f>
        <v>3.5523766272949415E-5</v>
      </c>
    </row>
    <row r="76" spans="2:18">
      <c r="B76" s="118" t="s">
        <v>2145</v>
      </c>
      <c r="C76" s="82" t="s">
        <v>2076</v>
      </c>
      <c r="D76" s="69">
        <v>95350102</v>
      </c>
      <c r="E76" s="69"/>
      <c r="F76" s="69" t="s">
        <v>425</v>
      </c>
      <c r="G76" s="99">
        <v>41767</v>
      </c>
      <c r="H76" s="69" t="s">
        <v>124</v>
      </c>
      <c r="I76" s="76">
        <v>6.5</v>
      </c>
      <c r="J76" s="82" t="s">
        <v>368</v>
      </c>
      <c r="K76" s="82" t="s">
        <v>126</v>
      </c>
      <c r="L76" s="83">
        <v>5.3499999999999999E-2</v>
      </c>
      <c r="M76" s="83">
        <v>1.5600000000000001E-2</v>
      </c>
      <c r="N76" s="76">
        <v>487.72000000000008</v>
      </c>
      <c r="O76" s="78">
        <v>126.72</v>
      </c>
      <c r="P76" s="76">
        <v>0.61803000000000008</v>
      </c>
      <c r="Q76" s="77">
        <f t="shared" si="1"/>
        <v>1.5364093043239175E-4</v>
      </c>
      <c r="R76" s="77">
        <f>P76/'סכום נכסי הקרן'!$C$42</f>
        <v>5.2359240823426401E-6</v>
      </c>
    </row>
    <row r="77" spans="2:18">
      <c r="B77" s="118" t="s">
        <v>2145</v>
      </c>
      <c r="C77" s="82" t="s">
        <v>2076</v>
      </c>
      <c r="D77" s="69">
        <v>95350202</v>
      </c>
      <c r="E77" s="69"/>
      <c r="F77" s="69" t="s">
        <v>425</v>
      </c>
      <c r="G77" s="99">
        <v>41767</v>
      </c>
      <c r="H77" s="69" t="s">
        <v>124</v>
      </c>
      <c r="I77" s="76">
        <v>5.9700000000000006</v>
      </c>
      <c r="J77" s="82" t="s">
        <v>368</v>
      </c>
      <c r="K77" s="82" t="s">
        <v>126</v>
      </c>
      <c r="L77" s="83">
        <v>5.3499999999999999E-2</v>
      </c>
      <c r="M77" s="83">
        <v>1.2199999999999999E-2</v>
      </c>
      <c r="N77" s="76">
        <v>623.25000000000011</v>
      </c>
      <c r="O77" s="78">
        <v>126.72</v>
      </c>
      <c r="P77" s="76">
        <v>0.78977000000000008</v>
      </c>
      <c r="Q77" s="77">
        <f t="shared" si="1"/>
        <v>1.9633512552398754E-4</v>
      </c>
      <c r="R77" s="77">
        <f>P77/'סכום נכסי הקרן'!$C$42</f>
        <v>6.6908981158062667E-6</v>
      </c>
    </row>
    <row r="78" spans="2:18">
      <c r="B78" s="118" t="s">
        <v>2145</v>
      </c>
      <c r="C78" s="82" t="s">
        <v>2076</v>
      </c>
      <c r="D78" s="69">
        <v>95350201</v>
      </c>
      <c r="E78" s="69"/>
      <c r="F78" s="69" t="s">
        <v>425</v>
      </c>
      <c r="G78" s="99">
        <v>41269</v>
      </c>
      <c r="H78" s="69" t="s">
        <v>124</v>
      </c>
      <c r="I78" s="76">
        <v>6.0699999999999994</v>
      </c>
      <c r="J78" s="82" t="s">
        <v>368</v>
      </c>
      <c r="K78" s="82" t="s">
        <v>126</v>
      </c>
      <c r="L78" s="83">
        <v>5.3499999999999999E-2</v>
      </c>
      <c r="M78" s="83">
        <v>3.4999999999999992E-3</v>
      </c>
      <c r="N78" s="76">
        <v>3288.8200000000006</v>
      </c>
      <c r="O78" s="78">
        <v>135.47</v>
      </c>
      <c r="P78" s="76">
        <v>4.4553700000000012</v>
      </c>
      <c r="Q78" s="77">
        <f t="shared" si="1"/>
        <v>1.1075954115828768E-3</v>
      </c>
      <c r="R78" s="77">
        <f>P78/'סכום נכסי הקרן'!$C$42</f>
        <v>3.774570664651705E-5</v>
      </c>
    </row>
    <row r="79" spans="2:18">
      <c r="B79" s="118" t="s">
        <v>2145</v>
      </c>
      <c r="C79" s="82" t="s">
        <v>2076</v>
      </c>
      <c r="D79" s="69">
        <v>95350301</v>
      </c>
      <c r="E79" s="69"/>
      <c r="F79" s="69" t="s">
        <v>425</v>
      </c>
      <c r="G79" s="99">
        <v>41281</v>
      </c>
      <c r="H79" s="69" t="s">
        <v>124</v>
      </c>
      <c r="I79" s="76">
        <v>6.07</v>
      </c>
      <c r="J79" s="82" t="s">
        <v>368</v>
      </c>
      <c r="K79" s="82" t="s">
        <v>126</v>
      </c>
      <c r="L79" s="83">
        <v>5.3499999999999999E-2</v>
      </c>
      <c r="M79" s="83">
        <v>3.7000000000000002E-3</v>
      </c>
      <c r="N79" s="76">
        <v>4143.2400000000007</v>
      </c>
      <c r="O79" s="78">
        <v>135.38</v>
      </c>
      <c r="P79" s="76">
        <v>5.6091200000000008</v>
      </c>
      <c r="Q79" s="77">
        <f t="shared" si="1"/>
        <v>1.3944151832547564E-3</v>
      </c>
      <c r="R79" s="77">
        <f>P79/'סכום נכסי הקרן'!$C$42</f>
        <v>4.7520227964256995E-5</v>
      </c>
    </row>
    <row r="80" spans="2:18">
      <c r="B80" s="118" t="s">
        <v>2145</v>
      </c>
      <c r="C80" s="82" t="s">
        <v>2076</v>
      </c>
      <c r="D80" s="69">
        <v>95350302</v>
      </c>
      <c r="E80" s="69"/>
      <c r="F80" s="69" t="s">
        <v>425</v>
      </c>
      <c r="G80" s="99">
        <v>41767</v>
      </c>
      <c r="H80" s="69" t="s">
        <v>124</v>
      </c>
      <c r="I80" s="76">
        <v>5.9700000000000006</v>
      </c>
      <c r="J80" s="82" t="s">
        <v>368</v>
      </c>
      <c r="K80" s="82" t="s">
        <v>126</v>
      </c>
      <c r="L80" s="83">
        <v>5.3499999999999999E-2</v>
      </c>
      <c r="M80" s="83">
        <v>1.2199999999999999E-2</v>
      </c>
      <c r="N80" s="76">
        <v>731.58000000000015</v>
      </c>
      <c r="O80" s="78">
        <v>126.72</v>
      </c>
      <c r="P80" s="76">
        <v>0.92705000000000015</v>
      </c>
      <c r="Q80" s="77">
        <f t="shared" si="1"/>
        <v>2.3046263863784729E-4</v>
      </c>
      <c r="R80" s="77">
        <f>P80/'סכום נכסי הקרן'!$C$42</f>
        <v>7.8539284833029875E-6</v>
      </c>
    </row>
    <row r="81" spans="2:18">
      <c r="B81" s="118" t="s">
        <v>2145</v>
      </c>
      <c r="C81" s="82" t="s">
        <v>2076</v>
      </c>
      <c r="D81" s="69">
        <v>95350401</v>
      </c>
      <c r="E81" s="69"/>
      <c r="F81" s="69" t="s">
        <v>425</v>
      </c>
      <c r="G81" s="99">
        <v>41281</v>
      </c>
      <c r="H81" s="69" t="s">
        <v>124</v>
      </c>
      <c r="I81" s="76">
        <v>6.07</v>
      </c>
      <c r="J81" s="82" t="s">
        <v>368</v>
      </c>
      <c r="K81" s="82" t="s">
        <v>126</v>
      </c>
      <c r="L81" s="83">
        <v>5.3499999999999999E-2</v>
      </c>
      <c r="M81" s="83">
        <v>3.7000000000000002E-3</v>
      </c>
      <c r="N81" s="76">
        <v>2984.5500000000006</v>
      </c>
      <c r="O81" s="78">
        <v>135.38</v>
      </c>
      <c r="P81" s="76">
        <v>4.040490000000001</v>
      </c>
      <c r="Q81" s="77">
        <f t="shared" si="1"/>
        <v>1.00445713477141E-3</v>
      </c>
      <c r="R81" s="77">
        <f>P81/'סכום נכסי הקרן'!$C$42</f>
        <v>3.423086079229911E-5</v>
      </c>
    </row>
    <row r="82" spans="2:18">
      <c r="B82" s="118" t="s">
        <v>2145</v>
      </c>
      <c r="C82" s="82" t="s">
        <v>2076</v>
      </c>
      <c r="D82" s="69">
        <v>95350402</v>
      </c>
      <c r="E82" s="69"/>
      <c r="F82" s="69" t="s">
        <v>425</v>
      </c>
      <c r="G82" s="99">
        <v>41767</v>
      </c>
      <c r="H82" s="69" t="s">
        <v>124</v>
      </c>
      <c r="I82" s="76">
        <v>5.97</v>
      </c>
      <c r="J82" s="82" t="s">
        <v>368</v>
      </c>
      <c r="K82" s="82" t="s">
        <v>126</v>
      </c>
      <c r="L82" s="83">
        <v>5.3499999999999999E-2</v>
      </c>
      <c r="M82" s="83">
        <v>1.2199999999999997E-2</v>
      </c>
      <c r="N82" s="76">
        <v>595.97000000000014</v>
      </c>
      <c r="O82" s="78">
        <v>126.72</v>
      </c>
      <c r="P82" s="76">
        <v>0.75521000000000016</v>
      </c>
      <c r="Q82" s="77">
        <f t="shared" si="1"/>
        <v>1.8774358376105784E-4</v>
      </c>
      <c r="R82" s="77">
        <f>P82/'סכום נכסי הקרן'!$C$42</f>
        <v>6.3981072540588417E-6</v>
      </c>
    </row>
    <row r="83" spans="2:18">
      <c r="B83" s="118" t="s">
        <v>2145</v>
      </c>
      <c r="C83" s="82" t="s">
        <v>2076</v>
      </c>
      <c r="D83" s="69">
        <v>95350501</v>
      </c>
      <c r="E83" s="69"/>
      <c r="F83" s="69" t="s">
        <v>425</v>
      </c>
      <c r="G83" s="99">
        <v>41281</v>
      </c>
      <c r="H83" s="69" t="s">
        <v>124</v>
      </c>
      <c r="I83" s="76">
        <v>6.0700000000000012</v>
      </c>
      <c r="J83" s="82" t="s">
        <v>368</v>
      </c>
      <c r="K83" s="82" t="s">
        <v>126</v>
      </c>
      <c r="L83" s="83">
        <v>5.3499999999999999E-2</v>
      </c>
      <c r="M83" s="83">
        <v>3.7000000000000006E-3</v>
      </c>
      <c r="N83" s="76">
        <v>3584.3900000000008</v>
      </c>
      <c r="O83" s="78">
        <v>135.38</v>
      </c>
      <c r="P83" s="76">
        <v>4.8525499999999999</v>
      </c>
      <c r="Q83" s="77">
        <f t="shared" si="1"/>
        <v>1.2063335064150646E-3</v>
      </c>
      <c r="R83" s="77">
        <f>P83/'סכום נכסי הקרן'!$C$42</f>
        <v>4.1110598847583092E-5</v>
      </c>
    </row>
    <row r="84" spans="2:18">
      <c r="B84" s="118" t="s">
        <v>2146</v>
      </c>
      <c r="C84" s="82" t="s">
        <v>2077</v>
      </c>
      <c r="D84" s="69">
        <v>22333</v>
      </c>
      <c r="E84" s="69"/>
      <c r="F84" s="69" t="s">
        <v>2079</v>
      </c>
      <c r="G84" s="99">
        <v>41639</v>
      </c>
      <c r="H84" s="69" t="s">
        <v>2075</v>
      </c>
      <c r="I84" s="76">
        <v>1.7099999999879829</v>
      </c>
      <c r="J84" s="82" t="s">
        <v>121</v>
      </c>
      <c r="K84" s="82" t="s">
        <v>126</v>
      </c>
      <c r="L84" s="83">
        <v>3.7000000000000005E-2</v>
      </c>
      <c r="M84" s="83">
        <v>9.1999999998581619E-3</v>
      </c>
      <c r="N84" s="76">
        <v>48002.204890000008</v>
      </c>
      <c r="O84" s="78">
        <v>105.75</v>
      </c>
      <c r="P84" s="76">
        <v>50.762332991000008</v>
      </c>
      <c r="Q84" s="77">
        <f t="shared" si="1"/>
        <v>1.2619406940854222E-2</v>
      </c>
      <c r="R84" s="77">
        <f>P84/'סכום נכסי הקרן'!$C$42</f>
        <v>4.3005634319284378E-4</v>
      </c>
    </row>
    <row r="85" spans="2:18">
      <c r="B85" s="118" t="s">
        <v>2146</v>
      </c>
      <c r="C85" s="82" t="s">
        <v>2077</v>
      </c>
      <c r="D85" s="69">
        <v>22334</v>
      </c>
      <c r="E85" s="69"/>
      <c r="F85" s="69" t="s">
        <v>2079</v>
      </c>
      <c r="G85" s="99">
        <v>42004</v>
      </c>
      <c r="H85" s="69" t="s">
        <v>2075</v>
      </c>
      <c r="I85" s="76">
        <v>2.1799999999800228</v>
      </c>
      <c r="J85" s="82" t="s">
        <v>121</v>
      </c>
      <c r="K85" s="82" t="s">
        <v>126</v>
      </c>
      <c r="L85" s="83">
        <v>3.7000000000000005E-2</v>
      </c>
      <c r="M85" s="83">
        <v>9.3999999997639045E-3</v>
      </c>
      <c r="N85" s="76">
        <v>20572.373570000003</v>
      </c>
      <c r="O85" s="78">
        <v>107.06</v>
      </c>
      <c r="P85" s="76">
        <v>22.024783708000001</v>
      </c>
      <c r="Q85" s="77">
        <f t="shared" si="1"/>
        <v>5.4753139191775525E-3</v>
      </c>
      <c r="R85" s="77">
        <f>P85/'סכום נכסי הקרן'!$C$42</f>
        <v>1.8659303824265008E-4</v>
      </c>
    </row>
    <row r="86" spans="2:18">
      <c r="B86" s="118" t="s">
        <v>2146</v>
      </c>
      <c r="C86" s="82" t="s">
        <v>2077</v>
      </c>
      <c r="D86" s="69">
        <v>458870</v>
      </c>
      <c r="E86" s="69"/>
      <c r="F86" s="69" t="s">
        <v>2079</v>
      </c>
      <c r="G86" s="99">
        <v>42759</v>
      </c>
      <c r="H86" s="69" t="s">
        <v>2075</v>
      </c>
      <c r="I86" s="76">
        <v>3.2000000000692936</v>
      </c>
      <c r="J86" s="82" t="s">
        <v>121</v>
      </c>
      <c r="K86" s="82" t="s">
        <v>126</v>
      </c>
      <c r="L86" s="83">
        <v>2.4E-2</v>
      </c>
      <c r="M86" s="83">
        <v>1.0400000000138583E-2</v>
      </c>
      <c r="N86" s="76">
        <v>16515.095852000002</v>
      </c>
      <c r="O86" s="78">
        <v>104.86</v>
      </c>
      <c r="P86" s="76">
        <v>17.317729344000004</v>
      </c>
      <c r="Q86" s="77">
        <f t="shared" si="1"/>
        <v>4.3051503153382414E-3</v>
      </c>
      <c r="R86" s="77">
        <f>P86/'סכום נכסי הקרן'!$C$42</f>
        <v>1.4671507228409855E-4</v>
      </c>
    </row>
    <row r="87" spans="2:18">
      <c r="B87" s="118" t="s">
        <v>2146</v>
      </c>
      <c r="C87" s="82" t="s">
        <v>2077</v>
      </c>
      <c r="D87" s="69">
        <v>458869</v>
      </c>
      <c r="E87" s="69"/>
      <c r="F87" s="69" t="s">
        <v>2079</v>
      </c>
      <c r="G87" s="99">
        <v>42759</v>
      </c>
      <c r="H87" s="69" t="s">
        <v>2075</v>
      </c>
      <c r="I87" s="76">
        <v>3.1299999999654449</v>
      </c>
      <c r="J87" s="82" t="s">
        <v>121</v>
      </c>
      <c r="K87" s="82" t="s">
        <v>126</v>
      </c>
      <c r="L87" s="83">
        <v>3.8800000000000001E-2</v>
      </c>
      <c r="M87" s="83">
        <v>1.9399999999898027E-2</v>
      </c>
      <c r="N87" s="76">
        <v>16515.095852000002</v>
      </c>
      <c r="O87" s="78">
        <v>106.89</v>
      </c>
      <c r="P87" s="76">
        <v>17.652985197000007</v>
      </c>
      <c r="Q87" s="77">
        <f t="shared" si="1"/>
        <v>4.3884942002432228E-3</v>
      </c>
      <c r="R87" s="77">
        <f>P87/'סכום נכסי הקרן'!$C$42</f>
        <v>1.4955534572465813E-4</v>
      </c>
    </row>
    <row r="88" spans="2:18">
      <c r="B88" s="118" t="s">
        <v>2147</v>
      </c>
      <c r="C88" s="82" t="s">
        <v>2077</v>
      </c>
      <c r="D88" s="69">
        <v>7497</v>
      </c>
      <c r="E88" s="69"/>
      <c r="F88" s="69" t="s">
        <v>2080</v>
      </c>
      <c r="G88" s="99">
        <v>43902</v>
      </c>
      <c r="H88" s="69" t="s">
        <v>2075</v>
      </c>
      <c r="I88" s="76">
        <v>7.8299999999499912</v>
      </c>
      <c r="J88" s="82" t="s">
        <v>304</v>
      </c>
      <c r="K88" s="82" t="s">
        <v>126</v>
      </c>
      <c r="L88" s="83">
        <v>2.7000000000000003E-2</v>
      </c>
      <c r="M88" s="83">
        <v>1.5400000000018406E-2</v>
      </c>
      <c r="N88" s="76">
        <v>29580.244599000005</v>
      </c>
      <c r="O88" s="78">
        <v>110.19</v>
      </c>
      <c r="P88" s="76">
        <v>32.594470361000006</v>
      </c>
      <c r="Q88" s="77">
        <f t="shared" si="1"/>
        <v>8.1029153167565589E-3</v>
      </c>
      <c r="R88" s="77">
        <f>P88/'סכום נכסי הקרן'!$C$42</f>
        <v>2.7613897758096425E-4</v>
      </c>
    </row>
    <row r="89" spans="2:18">
      <c r="B89" s="118" t="s">
        <v>2147</v>
      </c>
      <c r="C89" s="82" t="s">
        <v>2077</v>
      </c>
      <c r="D89" s="69">
        <v>7583</v>
      </c>
      <c r="E89" s="69"/>
      <c r="F89" s="69" t="s">
        <v>2080</v>
      </c>
      <c r="G89" s="99">
        <v>43926</v>
      </c>
      <c r="H89" s="69" t="s">
        <v>2075</v>
      </c>
      <c r="I89" s="76">
        <v>7.8100000006819057</v>
      </c>
      <c r="J89" s="82" t="s">
        <v>304</v>
      </c>
      <c r="K89" s="82" t="s">
        <v>126</v>
      </c>
      <c r="L89" s="83">
        <v>2.7000000000000003E-2</v>
      </c>
      <c r="M89" s="83">
        <v>1.8799999999228031E-2</v>
      </c>
      <c r="N89" s="76">
        <v>1447.765234</v>
      </c>
      <c r="O89" s="78">
        <v>107.37</v>
      </c>
      <c r="P89" s="76">
        <v>1.5544654740000003</v>
      </c>
      <c r="Q89" s="77">
        <f t="shared" si="1"/>
        <v>3.864367777460461E-4</v>
      </c>
      <c r="R89" s="77">
        <f>P89/'סכום נכסי הקרן'!$C$42</f>
        <v>1.3169365905355352E-5</v>
      </c>
    </row>
    <row r="90" spans="2:18">
      <c r="B90" s="118" t="s">
        <v>2147</v>
      </c>
      <c r="C90" s="82" t="s">
        <v>2077</v>
      </c>
      <c r="D90" s="69">
        <v>7658</v>
      </c>
      <c r="E90" s="69"/>
      <c r="F90" s="69" t="s">
        <v>2080</v>
      </c>
      <c r="G90" s="99">
        <v>43956</v>
      </c>
      <c r="H90" s="69" t="s">
        <v>2075</v>
      </c>
      <c r="I90" s="76">
        <v>7.7800000006837218</v>
      </c>
      <c r="J90" s="82" t="s">
        <v>304</v>
      </c>
      <c r="K90" s="82" t="s">
        <v>126</v>
      </c>
      <c r="L90" s="83">
        <v>2.7000000000000003E-2</v>
      </c>
      <c r="M90" s="83">
        <v>2.3200000000000002E-2</v>
      </c>
      <c r="N90" s="76">
        <v>2112.9485280000004</v>
      </c>
      <c r="O90" s="78">
        <v>103.83</v>
      </c>
      <c r="P90" s="76">
        <v>2.1938743750000005</v>
      </c>
      <c r="Q90" s="77">
        <f t="shared" si="1"/>
        <v>5.4539245704380364E-4</v>
      </c>
      <c r="R90" s="77">
        <f>P90/'סכום נכסי הקרן'!$C$42</f>
        <v>1.8586411134891365E-5</v>
      </c>
    </row>
    <row r="91" spans="2:18">
      <c r="B91" s="118" t="s">
        <v>2147</v>
      </c>
      <c r="C91" s="82" t="s">
        <v>2077</v>
      </c>
      <c r="D91" s="69">
        <v>7716</v>
      </c>
      <c r="E91" s="69"/>
      <c r="F91" s="69" t="s">
        <v>2080</v>
      </c>
      <c r="G91" s="99">
        <v>43986</v>
      </c>
      <c r="H91" s="69" t="s">
        <v>2075</v>
      </c>
      <c r="I91" s="76">
        <v>7.7800000000720866</v>
      </c>
      <c r="J91" s="82" t="s">
        <v>304</v>
      </c>
      <c r="K91" s="82" t="s">
        <v>126</v>
      </c>
      <c r="L91" s="83">
        <v>2.7000000000000003E-2</v>
      </c>
      <c r="M91" s="83">
        <v>2.4099999999124665E-2</v>
      </c>
      <c r="N91" s="76">
        <v>1883.1731930000003</v>
      </c>
      <c r="O91" s="78">
        <v>103.13</v>
      </c>
      <c r="P91" s="76">
        <v>1.9421164370000001</v>
      </c>
      <c r="Q91" s="77">
        <f t="shared" si="1"/>
        <v>4.8280597444900976E-4</v>
      </c>
      <c r="R91" s="77">
        <f>P91/'סכום נכסי הקרן'!$C$42</f>
        <v>1.645352850703329E-5</v>
      </c>
    </row>
    <row r="92" spans="2:18">
      <c r="B92" s="118" t="s">
        <v>2147</v>
      </c>
      <c r="C92" s="82" t="s">
        <v>2077</v>
      </c>
      <c r="D92" s="69">
        <v>7805</v>
      </c>
      <c r="E92" s="69"/>
      <c r="F92" s="69" t="s">
        <v>2080</v>
      </c>
      <c r="G92" s="99">
        <v>44017</v>
      </c>
      <c r="H92" s="69" t="s">
        <v>2075</v>
      </c>
      <c r="I92" s="76">
        <v>7.8099999980729358</v>
      </c>
      <c r="J92" s="82" t="s">
        <v>304</v>
      </c>
      <c r="K92" s="82" t="s">
        <v>126</v>
      </c>
      <c r="L92" s="83">
        <v>2.7000000000000003E-2</v>
      </c>
      <c r="M92" s="83">
        <v>2.279999999605483E-2</v>
      </c>
      <c r="N92" s="76">
        <v>1267.3732020000002</v>
      </c>
      <c r="O92" s="78">
        <v>104</v>
      </c>
      <c r="P92" s="76">
        <v>1.3180681340000002</v>
      </c>
      <c r="Q92" s="77">
        <f t="shared" si="1"/>
        <v>3.276689068185143E-4</v>
      </c>
      <c r="R92" s="77">
        <f>P92/'סכום נכסי הקרן'!$C$42</f>
        <v>1.116661761561579E-5</v>
      </c>
    </row>
    <row r="93" spans="2:18">
      <c r="B93" s="118" t="s">
        <v>2147</v>
      </c>
      <c r="C93" s="82" t="s">
        <v>2077</v>
      </c>
      <c r="D93" s="69">
        <v>7863</v>
      </c>
      <c r="E93" s="69"/>
      <c r="F93" s="69" t="s">
        <v>2080</v>
      </c>
      <c r="G93" s="99">
        <v>44048</v>
      </c>
      <c r="H93" s="69" t="s">
        <v>2075</v>
      </c>
      <c r="I93" s="76">
        <v>7.7999999996597218</v>
      </c>
      <c r="J93" s="82" t="s">
        <v>304</v>
      </c>
      <c r="K93" s="82" t="s">
        <v>126</v>
      </c>
      <c r="L93" s="83">
        <v>2.7000000000000003E-2</v>
      </c>
      <c r="M93" s="83">
        <v>2.5599999999319441E-2</v>
      </c>
      <c r="N93" s="76">
        <v>2314.2208560000004</v>
      </c>
      <c r="O93" s="78">
        <v>101.59</v>
      </c>
      <c r="P93" s="76">
        <v>2.3510170110000002</v>
      </c>
      <c r="Q93" s="77">
        <f t="shared" si="1"/>
        <v>5.844577788010623E-4</v>
      </c>
      <c r="R93" s="77">
        <f>P93/'סכום נכסי הקרן'!$C$42</f>
        <v>1.9917716916479963E-5</v>
      </c>
    </row>
    <row r="94" spans="2:18">
      <c r="B94" s="118" t="s">
        <v>2147</v>
      </c>
      <c r="C94" s="82" t="s">
        <v>2077</v>
      </c>
      <c r="D94" s="69">
        <v>7919</v>
      </c>
      <c r="E94" s="69"/>
      <c r="F94" s="69" t="s">
        <v>2080</v>
      </c>
      <c r="G94" s="99">
        <v>44080</v>
      </c>
      <c r="H94" s="69" t="s">
        <v>2075</v>
      </c>
      <c r="I94" s="76">
        <v>7.8</v>
      </c>
      <c r="J94" s="82" t="s">
        <v>304</v>
      </c>
      <c r="K94" s="82" t="s">
        <v>126</v>
      </c>
      <c r="L94" s="83">
        <v>2.7000000000000003E-2</v>
      </c>
      <c r="M94" s="83">
        <v>2.7399999998339804E-2</v>
      </c>
      <c r="N94" s="76">
        <v>3614.0242740000003</v>
      </c>
      <c r="O94" s="78">
        <v>100</v>
      </c>
      <c r="P94" s="76">
        <v>3.6140241400000006</v>
      </c>
      <c r="Q94" s="77">
        <f t="shared" si="1"/>
        <v>8.98438638051105E-4</v>
      </c>
      <c r="R94" s="77">
        <f>P94/'סכום נכסי הקרן'!$C$42</f>
        <v>3.0617860021024307E-5</v>
      </c>
    </row>
    <row r="95" spans="2:18">
      <c r="B95" s="118" t="s">
        <v>2148</v>
      </c>
      <c r="C95" s="82" t="s">
        <v>2077</v>
      </c>
      <c r="D95" s="69">
        <v>2963</v>
      </c>
      <c r="E95" s="69"/>
      <c r="F95" s="69" t="s">
        <v>534</v>
      </c>
      <c r="G95" s="99">
        <v>41423</v>
      </c>
      <c r="H95" s="69" t="s">
        <v>124</v>
      </c>
      <c r="I95" s="76">
        <v>4.18</v>
      </c>
      <c r="J95" s="82" t="s">
        <v>304</v>
      </c>
      <c r="K95" s="82" t="s">
        <v>126</v>
      </c>
      <c r="L95" s="83">
        <v>0.05</v>
      </c>
      <c r="M95" s="83">
        <v>7.1999999999999989E-3</v>
      </c>
      <c r="N95" s="76">
        <v>9425.5500000000011</v>
      </c>
      <c r="O95" s="78">
        <v>121.5</v>
      </c>
      <c r="P95" s="76">
        <v>11.452040000000002</v>
      </c>
      <c r="Q95" s="77">
        <f t="shared" si="1"/>
        <v>2.8469525442922959E-3</v>
      </c>
      <c r="R95" s="77">
        <f>P95/'סכום נכסי הקרן'!$C$42</f>
        <v>9.7021199663367821E-5</v>
      </c>
    </row>
    <row r="96" spans="2:18">
      <c r="B96" s="118" t="s">
        <v>2148</v>
      </c>
      <c r="C96" s="82" t="s">
        <v>2077</v>
      </c>
      <c r="D96" s="69">
        <v>2968</v>
      </c>
      <c r="E96" s="69"/>
      <c r="F96" s="69" t="s">
        <v>534</v>
      </c>
      <c r="G96" s="99">
        <v>41423</v>
      </c>
      <c r="H96" s="69" t="s">
        <v>124</v>
      </c>
      <c r="I96" s="76">
        <v>4.18</v>
      </c>
      <c r="J96" s="82" t="s">
        <v>304</v>
      </c>
      <c r="K96" s="82" t="s">
        <v>126</v>
      </c>
      <c r="L96" s="83">
        <v>0.05</v>
      </c>
      <c r="M96" s="83">
        <v>7.1999999999999998E-3</v>
      </c>
      <c r="N96" s="76">
        <v>3031.4200000000005</v>
      </c>
      <c r="O96" s="78">
        <v>121.5</v>
      </c>
      <c r="P96" s="76">
        <v>3.6831700000000005</v>
      </c>
      <c r="Q96" s="77">
        <f t="shared" si="1"/>
        <v>9.1562815031741545E-4</v>
      </c>
      <c r="R96" s="77">
        <f>P96/'סכום נכסי הקרן'!$C$42</f>
        <v>3.1203660829347995E-5</v>
      </c>
    </row>
    <row r="97" spans="2:18">
      <c r="B97" s="118" t="s">
        <v>2148</v>
      </c>
      <c r="C97" s="82" t="s">
        <v>2077</v>
      </c>
      <c r="D97" s="69">
        <v>4605</v>
      </c>
      <c r="E97" s="69"/>
      <c r="F97" s="69" t="s">
        <v>534</v>
      </c>
      <c r="G97" s="99">
        <v>42352</v>
      </c>
      <c r="H97" s="69" t="s">
        <v>124</v>
      </c>
      <c r="I97" s="76">
        <v>6.3899999999999988</v>
      </c>
      <c r="J97" s="82" t="s">
        <v>304</v>
      </c>
      <c r="K97" s="82" t="s">
        <v>126</v>
      </c>
      <c r="L97" s="83">
        <v>0.05</v>
      </c>
      <c r="M97" s="83">
        <v>1.3199999999999998E-2</v>
      </c>
      <c r="N97" s="76">
        <v>9738.2000000000025</v>
      </c>
      <c r="O97" s="78">
        <v>126.86</v>
      </c>
      <c r="P97" s="76">
        <v>12.353890000000003</v>
      </c>
      <c r="Q97" s="77">
        <f t="shared" ref="Q97:Q160" si="2">P97/$P$10</f>
        <v>3.0711505170613403E-3</v>
      </c>
      <c r="R97" s="77">
        <f>P97/'סכום נכסי הקרן'!$C$42</f>
        <v>1.0466163480997999E-4</v>
      </c>
    </row>
    <row r="98" spans="2:18">
      <c r="B98" s="118" t="s">
        <v>2148</v>
      </c>
      <c r="C98" s="82" t="s">
        <v>2077</v>
      </c>
      <c r="D98" s="69">
        <v>4606</v>
      </c>
      <c r="E98" s="69"/>
      <c r="F98" s="69" t="s">
        <v>534</v>
      </c>
      <c r="G98" s="99">
        <v>42352</v>
      </c>
      <c r="H98" s="69" t="s">
        <v>124</v>
      </c>
      <c r="I98" s="76">
        <v>8.4100000000000019</v>
      </c>
      <c r="J98" s="82" t="s">
        <v>304</v>
      </c>
      <c r="K98" s="82" t="s">
        <v>126</v>
      </c>
      <c r="L98" s="83">
        <v>4.0999999999999995E-2</v>
      </c>
      <c r="M98" s="83">
        <v>1.3500000000000002E-2</v>
      </c>
      <c r="N98" s="76">
        <v>26995.370000000006</v>
      </c>
      <c r="O98" s="78">
        <v>126.36</v>
      </c>
      <c r="P98" s="76">
        <v>34.111339999999998</v>
      </c>
      <c r="Q98" s="77">
        <f t="shared" si="2"/>
        <v>8.4800058506798396E-3</v>
      </c>
      <c r="R98" s="77">
        <f>P98/'סכום נכסי הקרן'!$C$42</f>
        <v>2.8898983315854858E-4</v>
      </c>
    </row>
    <row r="99" spans="2:18">
      <c r="B99" s="118" t="s">
        <v>2148</v>
      </c>
      <c r="C99" s="82" t="s">
        <v>2077</v>
      </c>
      <c r="D99" s="69">
        <v>5150</v>
      </c>
      <c r="E99" s="69"/>
      <c r="F99" s="69" t="s">
        <v>534</v>
      </c>
      <c r="G99" s="99">
        <v>42631</v>
      </c>
      <c r="H99" s="69" t="s">
        <v>124</v>
      </c>
      <c r="I99" s="76">
        <v>8.3099999999999969</v>
      </c>
      <c r="J99" s="82" t="s">
        <v>304</v>
      </c>
      <c r="K99" s="82" t="s">
        <v>126</v>
      </c>
      <c r="L99" s="83">
        <v>4.0999999999999995E-2</v>
      </c>
      <c r="M99" s="83">
        <v>1.7299999999999996E-2</v>
      </c>
      <c r="N99" s="76">
        <v>8010.880000000001</v>
      </c>
      <c r="O99" s="78">
        <v>122.98</v>
      </c>
      <c r="P99" s="76">
        <v>9.8517900000000029</v>
      </c>
      <c r="Q99" s="77">
        <f t="shared" si="2"/>
        <v>2.4491338317307134E-3</v>
      </c>
      <c r="R99" s="77">
        <f>P99/'סכום נכסי הקרן'!$C$42</f>
        <v>8.3463949185609774E-5</v>
      </c>
    </row>
    <row r="100" spans="2:18">
      <c r="B100" s="118" t="s">
        <v>2149</v>
      </c>
      <c r="C100" s="82" t="s">
        <v>2077</v>
      </c>
      <c r="D100" s="69">
        <v>7490</v>
      </c>
      <c r="E100" s="69"/>
      <c r="F100" s="69" t="s">
        <v>2080</v>
      </c>
      <c r="G100" s="99">
        <v>43899</v>
      </c>
      <c r="H100" s="69" t="s">
        <v>2075</v>
      </c>
      <c r="I100" s="76">
        <v>4.4599999999166213</v>
      </c>
      <c r="J100" s="82" t="s">
        <v>122</v>
      </c>
      <c r="K100" s="82" t="s">
        <v>126</v>
      </c>
      <c r="L100" s="83">
        <v>2.3889999999999998E-2</v>
      </c>
      <c r="M100" s="83">
        <v>1.819999999972207E-2</v>
      </c>
      <c r="N100" s="76">
        <v>21620.150009000005</v>
      </c>
      <c r="O100" s="78">
        <v>103.18</v>
      </c>
      <c r="P100" s="76">
        <v>22.307670991000002</v>
      </c>
      <c r="Q100" s="77">
        <f t="shared" si="2"/>
        <v>5.5456390900715403E-3</v>
      </c>
      <c r="R100" s="77">
        <f>P100/'סכום נכסי הקרן'!$C$42</f>
        <v>1.8898964736785141E-4</v>
      </c>
    </row>
    <row r="101" spans="2:18">
      <c r="B101" s="118" t="s">
        <v>2149</v>
      </c>
      <c r="C101" s="82" t="s">
        <v>2077</v>
      </c>
      <c r="D101" s="69">
        <v>7491</v>
      </c>
      <c r="E101" s="69"/>
      <c r="F101" s="69" t="s">
        <v>2080</v>
      </c>
      <c r="G101" s="99">
        <v>43899</v>
      </c>
      <c r="H101" s="69" t="s">
        <v>2075</v>
      </c>
      <c r="I101" s="76">
        <v>4.5999999999861032</v>
      </c>
      <c r="J101" s="82" t="s">
        <v>122</v>
      </c>
      <c r="K101" s="82" t="s">
        <v>126</v>
      </c>
      <c r="L101" s="83">
        <v>1.2969999999999999E-2</v>
      </c>
      <c r="M101" s="83">
        <v>8.0000000000463242E-3</v>
      </c>
      <c r="N101" s="76">
        <v>42064.1</v>
      </c>
      <c r="O101" s="78">
        <v>102.64</v>
      </c>
      <c r="P101" s="76">
        <v>43.174590381000002</v>
      </c>
      <c r="Q101" s="77">
        <f t="shared" si="2"/>
        <v>1.0733110426960228E-2</v>
      </c>
      <c r="R101" s="77">
        <f>P101/'סכום נכסי הקרן'!$C$42</f>
        <v>3.6577330796426841E-4</v>
      </c>
    </row>
    <row r="102" spans="2:18">
      <c r="B102" s="118" t="s">
        <v>2150</v>
      </c>
      <c r="C102" s="82" t="s">
        <v>2076</v>
      </c>
      <c r="D102" s="69">
        <v>90840015</v>
      </c>
      <c r="E102" s="69"/>
      <c r="F102" s="69" t="s">
        <v>534</v>
      </c>
      <c r="G102" s="99">
        <v>43924</v>
      </c>
      <c r="H102" s="69" t="s">
        <v>124</v>
      </c>
      <c r="I102" s="76">
        <v>9.7999999999999972</v>
      </c>
      <c r="J102" s="82" t="s">
        <v>368</v>
      </c>
      <c r="K102" s="82" t="s">
        <v>126</v>
      </c>
      <c r="L102" s="83">
        <v>3.1400000000000004E-2</v>
      </c>
      <c r="M102" s="83">
        <v>1.6699999999999996E-2</v>
      </c>
      <c r="N102" s="76">
        <v>7876.4900000000016</v>
      </c>
      <c r="O102" s="78">
        <v>112.3</v>
      </c>
      <c r="P102" s="76">
        <v>8.8452900000000021</v>
      </c>
      <c r="Q102" s="77">
        <f t="shared" si="2"/>
        <v>2.1989200937565013E-3</v>
      </c>
      <c r="R102" s="77">
        <f>P102/'סכום נכסי הקרן'!$C$42</f>
        <v>7.4936923654684301E-5</v>
      </c>
    </row>
    <row r="103" spans="2:18">
      <c r="B103" s="118" t="s">
        <v>2150</v>
      </c>
      <c r="C103" s="82" t="s">
        <v>2076</v>
      </c>
      <c r="D103" s="69">
        <v>90840016</v>
      </c>
      <c r="E103" s="69"/>
      <c r="F103" s="69" t="s">
        <v>534</v>
      </c>
      <c r="G103" s="99">
        <v>44015</v>
      </c>
      <c r="H103" s="69" t="s">
        <v>124</v>
      </c>
      <c r="I103" s="76">
        <v>9.5899999999999981</v>
      </c>
      <c r="J103" s="82" t="s">
        <v>368</v>
      </c>
      <c r="K103" s="82" t="s">
        <v>126</v>
      </c>
      <c r="L103" s="83">
        <v>3.1E-2</v>
      </c>
      <c r="M103" s="83">
        <v>2.5000000000000001E-2</v>
      </c>
      <c r="N103" s="76">
        <v>6496.4500000000007</v>
      </c>
      <c r="O103" s="78">
        <v>103.5</v>
      </c>
      <c r="P103" s="76">
        <v>6.7238200000000017</v>
      </c>
      <c r="Q103" s="77">
        <f t="shared" si="2"/>
        <v>1.6715272088085114E-3</v>
      </c>
      <c r="R103" s="77">
        <f>P103/'סכום נכסי הקרן'!$C$42</f>
        <v>5.6963919329704218E-5</v>
      </c>
    </row>
    <row r="104" spans="2:18">
      <c r="B104" s="118" t="s">
        <v>2150</v>
      </c>
      <c r="C104" s="82" t="s">
        <v>2076</v>
      </c>
      <c r="D104" s="69">
        <v>90840002</v>
      </c>
      <c r="E104" s="69"/>
      <c r="F104" s="69" t="s">
        <v>534</v>
      </c>
      <c r="G104" s="99">
        <v>43011</v>
      </c>
      <c r="H104" s="69" t="s">
        <v>124</v>
      </c>
      <c r="I104" s="76">
        <v>7.7899999999999991</v>
      </c>
      <c r="J104" s="82" t="s">
        <v>368</v>
      </c>
      <c r="K104" s="82" t="s">
        <v>126</v>
      </c>
      <c r="L104" s="83">
        <v>3.9E-2</v>
      </c>
      <c r="M104" s="83">
        <v>2.52E-2</v>
      </c>
      <c r="N104" s="76">
        <v>6422.5600000000013</v>
      </c>
      <c r="O104" s="78">
        <v>112.49</v>
      </c>
      <c r="P104" s="76">
        <v>7.2247400000000015</v>
      </c>
      <c r="Q104" s="77">
        <f t="shared" si="2"/>
        <v>1.7960548448006052E-3</v>
      </c>
      <c r="R104" s="77">
        <f>P104/'סכום נכסי הקרן'!$C$42</f>
        <v>6.1207692433480859E-5</v>
      </c>
    </row>
    <row r="105" spans="2:18">
      <c r="B105" s="118" t="s">
        <v>2150</v>
      </c>
      <c r="C105" s="82" t="s">
        <v>2076</v>
      </c>
      <c r="D105" s="69">
        <v>90840004</v>
      </c>
      <c r="E105" s="69"/>
      <c r="F105" s="69" t="s">
        <v>534</v>
      </c>
      <c r="G105" s="99">
        <v>43104</v>
      </c>
      <c r="H105" s="69" t="s">
        <v>124</v>
      </c>
      <c r="I105" s="76">
        <v>7.7899999999999991</v>
      </c>
      <c r="J105" s="82" t="s">
        <v>368</v>
      </c>
      <c r="K105" s="82" t="s">
        <v>126</v>
      </c>
      <c r="L105" s="83">
        <v>3.8199999999999998E-2</v>
      </c>
      <c r="M105" s="83">
        <v>2.9499999999999992E-2</v>
      </c>
      <c r="N105" s="76">
        <v>11423.450000000003</v>
      </c>
      <c r="O105" s="78">
        <v>106.07</v>
      </c>
      <c r="P105" s="76">
        <v>12.116850000000003</v>
      </c>
      <c r="Q105" s="77">
        <f t="shared" si="2"/>
        <v>3.012222882238283E-3</v>
      </c>
      <c r="R105" s="77">
        <f>P105/'סכום נכסי הקרן'!$C$42</f>
        <v>1.0265344193183734E-4</v>
      </c>
    </row>
    <row r="106" spans="2:18">
      <c r="B106" s="118" t="s">
        <v>2150</v>
      </c>
      <c r="C106" s="82" t="s">
        <v>2076</v>
      </c>
      <c r="D106" s="69">
        <v>90840006</v>
      </c>
      <c r="E106" s="69"/>
      <c r="F106" s="69" t="s">
        <v>534</v>
      </c>
      <c r="G106" s="99">
        <v>43194</v>
      </c>
      <c r="H106" s="69" t="s">
        <v>124</v>
      </c>
      <c r="I106" s="76">
        <v>7.8500000000000005</v>
      </c>
      <c r="J106" s="82" t="s">
        <v>368</v>
      </c>
      <c r="K106" s="82" t="s">
        <v>126</v>
      </c>
      <c r="L106" s="83">
        <v>3.7900000000000003E-2</v>
      </c>
      <c r="M106" s="83">
        <v>2.4400000000000005E-2</v>
      </c>
      <c r="N106" s="76">
        <v>7373.130000000001</v>
      </c>
      <c r="O106" s="78">
        <v>110.29</v>
      </c>
      <c r="P106" s="76">
        <v>8.1318400000000004</v>
      </c>
      <c r="Q106" s="77">
        <f t="shared" si="2"/>
        <v>2.0215579562923164E-3</v>
      </c>
      <c r="R106" s="77">
        <f>P106/'סכום נכסי הקרן'!$C$42</f>
        <v>6.8892605358570255E-5</v>
      </c>
    </row>
    <row r="107" spans="2:18">
      <c r="B107" s="118" t="s">
        <v>2150</v>
      </c>
      <c r="C107" s="82" t="s">
        <v>2076</v>
      </c>
      <c r="D107" s="69">
        <v>90840008</v>
      </c>
      <c r="E107" s="69"/>
      <c r="F107" s="69" t="s">
        <v>534</v>
      </c>
      <c r="G107" s="99">
        <v>43285</v>
      </c>
      <c r="H107" s="69" t="s">
        <v>124</v>
      </c>
      <c r="I107" s="76">
        <v>7.82</v>
      </c>
      <c r="J107" s="82" t="s">
        <v>368</v>
      </c>
      <c r="K107" s="82" t="s">
        <v>126</v>
      </c>
      <c r="L107" s="83">
        <v>4.0099999999999997E-2</v>
      </c>
      <c r="M107" s="83">
        <v>2.4299999999999999E-2</v>
      </c>
      <c r="N107" s="76">
        <v>9809.5200000000023</v>
      </c>
      <c r="O107" s="78">
        <v>110.91</v>
      </c>
      <c r="P107" s="76">
        <v>10.879740000000002</v>
      </c>
      <c r="Q107" s="77">
        <f t="shared" si="2"/>
        <v>2.7046799936289658E-3</v>
      </c>
      <c r="R107" s="77">
        <f>P107/'סכום נכסי הקרן'!$C$42</f>
        <v>9.2172698211456599E-5</v>
      </c>
    </row>
    <row r="108" spans="2:18">
      <c r="B108" s="118" t="s">
        <v>2150</v>
      </c>
      <c r="C108" s="82" t="s">
        <v>2076</v>
      </c>
      <c r="D108" s="69">
        <v>90840010</v>
      </c>
      <c r="E108" s="69"/>
      <c r="F108" s="69" t="s">
        <v>534</v>
      </c>
      <c r="G108" s="99">
        <v>43377</v>
      </c>
      <c r="H108" s="69" t="s">
        <v>124</v>
      </c>
      <c r="I108" s="76">
        <v>7.8100000000000023</v>
      </c>
      <c r="J108" s="82" t="s">
        <v>368</v>
      </c>
      <c r="K108" s="82" t="s">
        <v>126</v>
      </c>
      <c r="L108" s="83">
        <v>3.9699999999999999E-2</v>
      </c>
      <c r="M108" s="83">
        <v>2.6100000000000002E-2</v>
      </c>
      <c r="N108" s="76">
        <v>19622.130000000005</v>
      </c>
      <c r="O108" s="78">
        <v>109.09</v>
      </c>
      <c r="P108" s="76">
        <v>21.40578</v>
      </c>
      <c r="Q108" s="77">
        <f t="shared" si="2"/>
        <v>5.3214309270279469E-3</v>
      </c>
      <c r="R108" s="77">
        <f>P108/'סכום נכסי הקרן'!$C$42</f>
        <v>1.8134886494721686E-4</v>
      </c>
    </row>
    <row r="109" spans="2:18">
      <c r="B109" s="118" t="s">
        <v>2150</v>
      </c>
      <c r="C109" s="82" t="s">
        <v>2076</v>
      </c>
      <c r="D109" s="69">
        <v>90840012</v>
      </c>
      <c r="E109" s="69"/>
      <c r="F109" s="69" t="s">
        <v>534</v>
      </c>
      <c r="G109" s="99">
        <v>43469</v>
      </c>
      <c r="H109" s="69" t="s">
        <v>124</v>
      </c>
      <c r="I109" s="76">
        <v>9.51</v>
      </c>
      <c r="J109" s="82" t="s">
        <v>368</v>
      </c>
      <c r="K109" s="82" t="s">
        <v>126</v>
      </c>
      <c r="L109" s="83">
        <v>4.1700000000000001E-2</v>
      </c>
      <c r="M109" s="83">
        <v>2.06E-2</v>
      </c>
      <c r="N109" s="76">
        <v>13826.980000000003</v>
      </c>
      <c r="O109" s="78">
        <v>118.66</v>
      </c>
      <c r="P109" s="76">
        <v>16.407090000000004</v>
      </c>
      <c r="Q109" s="77">
        <f t="shared" si="2"/>
        <v>4.0787673305308653E-3</v>
      </c>
      <c r="R109" s="77">
        <f>P109/'סכום נכסי הקרן'!$C$42</f>
        <v>1.3900017418598309E-4</v>
      </c>
    </row>
    <row r="110" spans="2:18">
      <c r="B110" s="118" t="s">
        <v>2150</v>
      </c>
      <c r="C110" s="82" t="s">
        <v>2076</v>
      </c>
      <c r="D110" s="69">
        <v>90840013</v>
      </c>
      <c r="E110" s="69"/>
      <c r="F110" s="69" t="s">
        <v>534</v>
      </c>
      <c r="G110" s="99">
        <v>43559</v>
      </c>
      <c r="H110" s="69" t="s">
        <v>124</v>
      </c>
      <c r="I110" s="76">
        <v>9.49</v>
      </c>
      <c r="J110" s="82" t="s">
        <v>368</v>
      </c>
      <c r="K110" s="82" t="s">
        <v>126</v>
      </c>
      <c r="L110" s="83">
        <v>3.7200000000000004E-2</v>
      </c>
      <c r="M110" s="83">
        <v>2.4399999999999998E-2</v>
      </c>
      <c r="N110" s="76">
        <v>33015.519999999997</v>
      </c>
      <c r="O110" s="78">
        <v>110.02</v>
      </c>
      <c r="P110" s="76">
        <v>36.323670000000007</v>
      </c>
      <c r="Q110" s="77">
        <f t="shared" si="2"/>
        <v>9.0299863364547914E-3</v>
      </c>
      <c r="R110" s="77">
        <f>P110/'סכום נכסי הקרן'!$C$42</f>
        <v>3.0773259956970846E-4</v>
      </c>
    </row>
    <row r="111" spans="2:18">
      <c r="B111" s="118" t="s">
        <v>2150</v>
      </c>
      <c r="C111" s="82" t="s">
        <v>2076</v>
      </c>
      <c r="D111" s="69">
        <v>90840014</v>
      </c>
      <c r="E111" s="69"/>
      <c r="F111" s="69" t="s">
        <v>534</v>
      </c>
      <c r="G111" s="99">
        <v>43742</v>
      </c>
      <c r="H111" s="69" t="s">
        <v>124</v>
      </c>
      <c r="I111" s="76">
        <v>9.32</v>
      </c>
      <c r="J111" s="82" t="s">
        <v>368</v>
      </c>
      <c r="K111" s="82" t="s">
        <v>126</v>
      </c>
      <c r="L111" s="83">
        <v>3.1E-2</v>
      </c>
      <c r="M111" s="83">
        <v>3.39E-2</v>
      </c>
      <c r="N111" s="76">
        <v>38733.260000000009</v>
      </c>
      <c r="O111" s="78">
        <v>97.77</v>
      </c>
      <c r="P111" s="76">
        <v>37.869500000000009</v>
      </c>
      <c r="Q111" s="77">
        <f t="shared" si="2"/>
        <v>9.4142763539139841E-3</v>
      </c>
      <c r="R111" s="77">
        <f>P111/'סכום נכסי הקרן'!$C$42</f>
        <v>3.2082880610370798E-4</v>
      </c>
    </row>
    <row r="112" spans="2:18">
      <c r="B112" s="118" t="s">
        <v>2150</v>
      </c>
      <c r="C112" s="82" t="s">
        <v>2076</v>
      </c>
      <c r="D112" s="69">
        <v>90840000</v>
      </c>
      <c r="E112" s="69"/>
      <c r="F112" s="69" t="s">
        <v>534</v>
      </c>
      <c r="G112" s="99">
        <v>42935</v>
      </c>
      <c r="H112" s="69" t="s">
        <v>124</v>
      </c>
      <c r="I112" s="76">
        <v>9.4400000000000013</v>
      </c>
      <c r="J112" s="82" t="s">
        <v>368</v>
      </c>
      <c r="K112" s="82" t="s">
        <v>126</v>
      </c>
      <c r="L112" s="83">
        <v>4.0800000000000003E-2</v>
      </c>
      <c r="M112" s="83">
        <v>2.4000000000000004E-2</v>
      </c>
      <c r="N112" s="76">
        <v>30016.530000000006</v>
      </c>
      <c r="O112" s="78">
        <v>115.44</v>
      </c>
      <c r="P112" s="76">
        <v>34.651089999999996</v>
      </c>
      <c r="Q112" s="77">
        <f t="shared" si="2"/>
        <v>8.6141865412626313E-3</v>
      </c>
      <c r="R112" s="77">
        <f>P112/'סכום נכסי הקרן'!$C$42</f>
        <v>2.9356257238390078E-4</v>
      </c>
    </row>
    <row r="113" spans="2:18">
      <c r="B113" s="118" t="s">
        <v>2151</v>
      </c>
      <c r="C113" s="82" t="s">
        <v>2077</v>
      </c>
      <c r="D113" s="69">
        <v>4099</v>
      </c>
      <c r="E113" s="69"/>
      <c r="F113" s="69" t="s">
        <v>534</v>
      </c>
      <c r="G113" s="99">
        <v>42052</v>
      </c>
      <c r="H113" s="69" t="s">
        <v>124</v>
      </c>
      <c r="I113" s="76">
        <v>5.3199999999999994</v>
      </c>
      <c r="J113" s="82" t="s">
        <v>368</v>
      </c>
      <c r="K113" s="82" t="s">
        <v>126</v>
      </c>
      <c r="L113" s="83">
        <v>2.9779E-2</v>
      </c>
      <c r="M113" s="83">
        <v>2.0599999999999997E-2</v>
      </c>
      <c r="N113" s="76">
        <v>16381.770000000002</v>
      </c>
      <c r="O113" s="78">
        <v>105.86</v>
      </c>
      <c r="P113" s="76">
        <v>17.341740000000005</v>
      </c>
      <c r="Q113" s="77">
        <f t="shared" si="2"/>
        <v>4.3111193128434313E-3</v>
      </c>
      <c r="R113" s="77">
        <f>P113/'סכום נכסי הקרן'!$C$42</f>
        <v>1.4691848954860554E-4</v>
      </c>
    </row>
    <row r="114" spans="2:18">
      <c r="B114" s="118" t="s">
        <v>2151</v>
      </c>
      <c r="C114" s="82" t="s">
        <v>2077</v>
      </c>
      <c r="D114" s="69">
        <v>40999</v>
      </c>
      <c r="E114" s="69"/>
      <c r="F114" s="69" t="s">
        <v>534</v>
      </c>
      <c r="G114" s="99">
        <v>42054</v>
      </c>
      <c r="H114" s="69" t="s">
        <v>124</v>
      </c>
      <c r="I114" s="76">
        <v>5.32</v>
      </c>
      <c r="J114" s="82" t="s">
        <v>368</v>
      </c>
      <c r="K114" s="82" t="s">
        <v>126</v>
      </c>
      <c r="L114" s="83">
        <v>2.9779E-2</v>
      </c>
      <c r="M114" s="83">
        <v>2.06E-2</v>
      </c>
      <c r="N114" s="76">
        <v>463.28000000000009</v>
      </c>
      <c r="O114" s="78">
        <v>105.86</v>
      </c>
      <c r="P114" s="76">
        <v>0.49044000000000004</v>
      </c>
      <c r="Q114" s="77">
        <f t="shared" si="2"/>
        <v>1.2192233050379788E-4</v>
      </c>
      <c r="R114" s="77">
        <f>P114/'סכום נכסי הקרן'!$C$42</f>
        <v>4.1549869859782288E-6</v>
      </c>
    </row>
    <row r="115" spans="2:18">
      <c r="B115" s="118" t="s">
        <v>2137</v>
      </c>
      <c r="C115" s="82" t="s">
        <v>2077</v>
      </c>
      <c r="D115" s="69">
        <v>14760844</v>
      </c>
      <c r="E115" s="69"/>
      <c r="F115" s="69" t="s">
        <v>2080</v>
      </c>
      <c r="G115" s="99">
        <v>40742</v>
      </c>
      <c r="H115" s="69" t="s">
        <v>2075</v>
      </c>
      <c r="I115" s="76">
        <v>7.17</v>
      </c>
      <c r="J115" s="82" t="s">
        <v>304</v>
      </c>
      <c r="K115" s="82" t="s">
        <v>126</v>
      </c>
      <c r="L115" s="83">
        <v>0.06</v>
      </c>
      <c r="M115" s="83">
        <v>2.8000000000000004E-3</v>
      </c>
      <c r="N115" s="76">
        <v>38537.390000000007</v>
      </c>
      <c r="O115" s="78">
        <v>154.68</v>
      </c>
      <c r="P115" s="76">
        <v>59.60963000000001</v>
      </c>
      <c r="Q115" s="77">
        <f t="shared" si="2"/>
        <v>1.4818825972736942E-2</v>
      </c>
      <c r="R115" s="77">
        <f>P115/'סכום נכסי הקרן'!$C$42</f>
        <v>5.050102701430907E-4</v>
      </c>
    </row>
    <row r="116" spans="2:18">
      <c r="B116" s="118" t="s">
        <v>2152</v>
      </c>
      <c r="C116" s="82" t="s">
        <v>2076</v>
      </c>
      <c r="D116" s="69">
        <v>90136004</v>
      </c>
      <c r="E116" s="69"/>
      <c r="F116" s="69" t="s">
        <v>2080</v>
      </c>
      <c r="G116" s="99">
        <v>42521</v>
      </c>
      <c r="H116" s="69" t="s">
        <v>2075</v>
      </c>
      <c r="I116" s="76">
        <v>3.0999999999999992</v>
      </c>
      <c r="J116" s="82" t="s">
        <v>122</v>
      </c>
      <c r="K116" s="82" t="s">
        <v>126</v>
      </c>
      <c r="L116" s="83">
        <v>2.3E-2</v>
      </c>
      <c r="M116" s="83">
        <v>2.29E-2</v>
      </c>
      <c r="N116" s="76">
        <v>11019.940000000002</v>
      </c>
      <c r="O116" s="78">
        <v>101.82</v>
      </c>
      <c r="P116" s="76">
        <v>11.220510000000003</v>
      </c>
      <c r="Q116" s="77">
        <f t="shared" si="2"/>
        <v>2.7893946836334096E-3</v>
      </c>
      <c r="R116" s="77">
        <f>P116/'סכום נכסי הקרן'!$C$42</f>
        <v>9.5059687272731793E-5</v>
      </c>
    </row>
    <row r="117" spans="2:18">
      <c r="B117" s="118" t="s">
        <v>2153</v>
      </c>
      <c r="C117" s="82" t="s">
        <v>2077</v>
      </c>
      <c r="D117" s="69">
        <v>414968</v>
      </c>
      <c r="E117" s="69"/>
      <c r="F117" s="69" t="s">
        <v>534</v>
      </c>
      <c r="G117" s="99">
        <v>42432</v>
      </c>
      <c r="H117" s="69" t="s">
        <v>124</v>
      </c>
      <c r="I117" s="76">
        <v>5.91</v>
      </c>
      <c r="J117" s="82" t="s">
        <v>368</v>
      </c>
      <c r="K117" s="82" t="s">
        <v>126</v>
      </c>
      <c r="L117" s="83">
        <v>2.5399999999999999E-2</v>
      </c>
      <c r="M117" s="83">
        <v>6.3E-3</v>
      </c>
      <c r="N117" s="76">
        <v>67256.810000000012</v>
      </c>
      <c r="O117" s="78">
        <v>113.26</v>
      </c>
      <c r="P117" s="76">
        <v>76.175060000000016</v>
      </c>
      <c r="Q117" s="77">
        <f t="shared" si="2"/>
        <v>1.8936956287143453E-2</v>
      </c>
      <c r="R117" s="77">
        <f>P117/'סכום נכסי הקרן'!$C$42</f>
        <v>6.4535189412794785E-4</v>
      </c>
    </row>
    <row r="118" spans="2:18">
      <c r="B118" s="118" t="s">
        <v>2154</v>
      </c>
      <c r="C118" s="82" t="s">
        <v>2077</v>
      </c>
      <c r="D118" s="69">
        <v>7134</v>
      </c>
      <c r="E118" s="69"/>
      <c r="F118" s="69" t="s">
        <v>534</v>
      </c>
      <c r="G118" s="99">
        <v>43705</v>
      </c>
      <c r="H118" s="69" t="s">
        <v>124</v>
      </c>
      <c r="I118" s="76">
        <v>6.4300000000000015</v>
      </c>
      <c r="J118" s="82" t="s">
        <v>368</v>
      </c>
      <c r="K118" s="82" t="s">
        <v>126</v>
      </c>
      <c r="L118" s="83">
        <v>0.04</v>
      </c>
      <c r="M118" s="83">
        <v>2.9300000000000007E-2</v>
      </c>
      <c r="N118" s="76">
        <v>1594.0800000000004</v>
      </c>
      <c r="O118" s="78">
        <v>108.11</v>
      </c>
      <c r="P118" s="76">
        <v>1.72336</v>
      </c>
      <c r="Q118" s="77">
        <f t="shared" si="2"/>
        <v>4.284235941135003E-4</v>
      </c>
      <c r="R118" s="77">
        <f>P118/'סכום נכסי הקרן'!$C$42</f>
        <v>1.4600233203155206E-5</v>
      </c>
    </row>
    <row r="119" spans="2:18">
      <c r="B119" s="118" t="s">
        <v>2154</v>
      </c>
      <c r="C119" s="82" t="s">
        <v>2077</v>
      </c>
      <c r="D119" s="69">
        <v>487742</v>
      </c>
      <c r="E119" s="69"/>
      <c r="F119" s="69" t="s">
        <v>534</v>
      </c>
      <c r="G119" s="99">
        <v>43256</v>
      </c>
      <c r="H119" s="69" t="s">
        <v>124</v>
      </c>
      <c r="I119" s="76">
        <v>6.4700000000000006</v>
      </c>
      <c r="J119" s="82" t="s">
        <v>368</v>
      </c>
      <c r="K119" s="82" t="s">
        <v>126</v>
      </c>
      <c r="L119" s="83">
        <v>0.04</v>
      </c>
      <c r="M119" s="83">
        <v>2.7200000000000002E-2</v>
      </c>
      <c r="N119" s="76">
        <v>26190.450000000004</v>
      </c>
      <c r="O119" s="78">
        <v>110.09</v>
      </c>
      <c r="P119" s="76">
        <v>28.833060000000003</v>
      </c>
      <c r="Q119" s="77">
        <f t="shared" si="2"/>
        <v>7.1678367807597966E-3</v>
      </c>
      <c r="R119" s="77">
        <f>P119/'סכום נכסי הקרן'!$C$42</f>
        <v>2.4427246771456128E-4</v>
      </c>
    </row>
    <row r="120" spans="2:18">
      <c r="B120" s="118" t="s">
        <v>2155</v>
      </c>
      <c r="C120" s="82" t="s">
        <v>2076</v>
      </c>
      <c r="D120" s="69">
        <v>90240690</v>
      </c>
      <c r="E120" s="69"/>
      <c r="F120" s="69" t="s">
        <v>534</v>
      </c>
      <c r="G120" s="99">
        <v>42326</v>
      </c>
      <c r="H120" s="69" t="s">
        <v>124</v>
      </c>
      <c r="I120" s="76">
        <v>9.6199999999999992</v>
      </c>
      <c r="J120" s="82" t="s">
        <v>368</v>
      </c>
      <c r="K120" s="82" t="s">
        <v>126</v>
      </c>
      <c r="L120" s="83">
        <v>3.4000000000000002E-2</v>
      </c>
      <c r="M120" s="83">
        <v>1.78E-2</v>
      </c>
      <c r="N120" s="76">
        <v>1347.6700000000003</v>
      </c>
      <c r="O120" s="78">
        <v>117.21</v>
      </c>
      <c r="P120" s="76">
        <v>1.5800000000000003</v>
      </c>
      <c r="Q120" s="77">
        <f t="shared" si="2"/>
        <v>3.9278460605986595E-4</v>
      </c>
      <c r="R120" s="77">
        <f>P120/'סכום נכסי הקרן'!$C$42</f>
        <v>1.3385693332202922E-5</v>
      </c>
    </row>
    <row r="121" spans="2:18">
      <c r="B121" s="118" t="s">
        <v>2155</v>
      </c>
      <c r="C121" s="82" t="s">
        <v>2076</v>
      </c>
      <c r="D121" s="69">
        <v>90240692</v>
      </c>
      <c r="E121" s="69"/>
      <c r="F121" s="69" t="s">
        <v>534</v>
      </c>
      <c r="G121" s="99">
        <v>42606</v>
      </c>
      <c r="H121" s="69" t="s">
        <v>124</v>
      </c>
      <c r="I121" s="76">
        <v>9.6100000000000012</v>
      </c>
      <c r="J121" s="82" t="s">
        <v>368</v>
      </c>
      <c r="K121" s="82" t="s">
        <v>126</v>
      </c>
      <c r="L121" s="83">
        <v>3.4000000000000002E-2</v>
      </c>
      <c r="M121" s="83">
        <v>1.8200000000000004E-2</v>
      </c>
      <c r="N121" s="76">
        <v>5668.670000000001</v>
      </c>
      <c r="O121" s="78">
        <v>116.83</v>
      </c>
      <c r="P121" s="76">
        <v>6.6229799999999992</v>
      </c>
      <c r="Q121" s="77">
        <f t="shared" si="2"/>
        <v>1.6464586014192217E-3</v>
      </c>
      <c r="R121" s="77">
        <f>P121/'סכום נכסי הקרן'!$C$42</f>
        <v>5.6109607104628662E-5</v>
      </c>
    </row>
    <row r="122" spans="2:18">
      <c r="B122" s="118" t="s">
        <v>2155</v>
      </c>
      <c r="C122" s="82" t="s">
        <v>2076</v>
      </c>
      <c r="D122" s="69">
        <v>90240693</v>
      </c>
      <c r="E122" s="69"/>
      <c r="F122" s="69" t="s">
        <v>534</v>
      </c>
      <c r="G122" s="99">
        <v>42648</v>
      </c>
      <c r="H122" s="69" t="s">
        <v>124</v>
      </c>
      <c r="I122" s="76">
        <v>9.61</v>
      </c>
      <c r="J122" s="82" t="s">
        <v>368</v>
      </c>
      <c r="K122" s="82" t="s">
        <v>126</v>
      </c>
      <c r="L122" s="83">
        <v>3.4000000000000002E-2</v>
      </c>
      <c r="M122" s="83">
        <v>1.8199999999999997E-2</v>
      </c>
      <c r="N122" s="76">
        <v>5199.9000000000005</v>
      </c>
      <c r="O122" s="78">
        <v>116.8</v>
      </c>
      <c r="P122" s="76">
        <v>6.073240000000002</v>
      </c>
      <c r="Q122" s="77">
        <f t="shared" si="2"/>
        <v>1.5097944182955827E-3</v>
      </c>
      <c r="R122" s="77">
        <f>P122/'סכום נכסי הקרן'!$C$42</f>
        <v>5.1452233020802593E-5</v>
      </c>
    </row>
    <row r="123" spans="2:18">
      <c r="B123" s="118" t="s">
        <v>2155</v>
      </c>
      <c r="C123" s="82" t="s">
        <v>2076</v>
      </c>
      <c r="D123" s="69">
        <v>90240694</v>
      </c>
      <c r="E123" s="69"/>
      <c r="F123" s="69" t="s">
        <v>534</v>
      </c>
      <c r="G123" s="99">
        <v>42718</v>
      </c>
      <c r="H123" s="69" t="s">
        <v>124</v>
      </c>
      <c r="I123" s="76">
        <v>9.58</v>
      </c>
      <c r="J123" s="82" t="s">
        <v>368</v>
      </c>
      <c r="K123" s="82" t="s">
        <v>126</v>
      </c>
      <c r="L123" s="83">
        <v>3.4000000000000002E-2</v>
      </c>
      <c r="M123" s="83">
        <v>1.89E-2</v>
      </c>
      <c r="N123" s="76">
        <v>3633.0300000000007</v>
      </c>
      <c r="O123" s="78">
        <v>116.01</v>
      </c>
      <c r="P123" s="76">
        <v>4.2148700000000012</v>
      </c>
      <c r="Q123" s="77">
        <f t="shared" si="2"/>
        <v>1.0478076281921185E-3</v>
      </c>
      <c r="R123" s="77">
        <f>P123/'סכום נכסי הקרן'!$C$42</f>
        <v>3.5708200794368441E-5</v>
      </c>
    </row>
    <row r="124" spans="2:18">
      <c r="B124" s="118" t="s">
        <v>2155</v>
      </c>
      <c r="C124" s="82" t="s">
        <v>2076</v>
      </c>
      <c r="D124" s="69">
        <v>90240695</v>
      </c>
      <c r="E124" s="69"/>
      <c r="F124" s="69" t="s">
        <v>534</v>
      </c>
      <c r="G124" s="99">
        <v>42900</v>
      </c>
      <c r="H124" s="69" t="s">
        <v>124</v>
      </c>
      <c r="I124" s="76">
        <v>9.4</v>
      </c>
      <c r="J124" s="82" t="s">
        <v>368</v>
      </c>
      <c r="K124" s="82" t="s">
        <v>126</v>
      </c>
      <c r="L124" s="83">
        <v>3.4000000000000002E-2</v>
      </c>
      <c r="M124" s="83">
        <v>2.46E-2</v>
      </c>
      <c r="N124" s="76">
        <v>4303.47</v>
      </c>
      <c r="O124" s="78">
        <v>110.05</v>
      </c>
      <c r="P124" s="76">
        <v>4.735990000000001</v>
      </c>
      <c r="Q124" s="77">
        <f t="shared" si="2"/>
        <v>1.177356940793332E-3</v>
      </c>
      <c r="R124" s="77">
        <f>P124/'סכום נכסי הקרן'!$C$42</f>
        <v>4.0123107445809948E-5</v>
      </c>
    </row>
    <row r="125" spans="2:18">
      <c r="B125" s="118" t="s">
        <v>2155</v>
      </c>
      <c r="C125" s="82" t="s">
        <v>2076</v>
      </c>
      <c r="D125" s="69">
        <v>90240696</v>
      </c>
      <c r="E125" s="69"/>
      <c r="F125" s="69" t="s">
        <v>534</v>
      </c>
      <c r="G125" s="99">
        <v>43075</v>
      </c>
      <c r="H125" s="69" t="s">
        <v>124</v>
      </c>
      <c r="I125" s="76">
        <v>9.2200000000000006</v>
      </c>
      <c r="J125" s="82" t="s">
        <v>368</v>
      </c>
      <c r="K125" s="82" t="s">
        <v>126</v>
      </c>
      <c r="L125" s="83">
        <v>3.4000000000000002E-2</v>
      </c>
      <c r="M125" s="83">
        <v>2.98E-2</v>
      </c>
      <c r="N125" s="76">
        <v>2670.3300000000004</v>
      </c>
      <c r="O125" s="78">
        <v>105</v>
      </c>
      <c r="P125" s="76">
        <v>2.8040000000000003</v>
      </c>
      <c r="Q125" s="77">
        <f t="shared" si="2"/>
        <v>6.9706837683029376E-4</v>
      </c>
      <c r="R125" s="77">
        <f>P125/'סכום נכסי הקרן'!$C$42</f>
        <v>2.3755369685757591E-5</v>
      </c>
    </row>
    <row r="126" spans="2:18">
      <c r="B126" s="118" t="s">
        <v>2155</v>
      </c>
      <c r="C126" s="82" t="s">
        <v>2076</v>
      </c>
      <c r="D126" s="69">
        <v>90240697</v>
      </c>
      <c r="E126" s="69"/>
      <c r="F126" s="69" t="s">
        <v>534</v>
      </c>
      <c r="G126" s="99">
        <v>43292</v>
      </c>
      <c r="H126" s="69" t="s">
        <v>124</v>
      </c>
      <c r="I126" s="76">
        <v>9.370000000000001</v>
      </c>
      <c r="J126" s="82" t="s">
        <v>368</v>
      </c>
      <c r="K126" s="82" t="s">
        <v>126</v>
      </c>
      <c r="L126" s="83">
        <v>3.4000000000000002E-2</v>
      </c>
      <c r="M126" s="83">
        <v>2.5399999999999999E-2</v>
      </c>
      <c r="N126" s="76">
        <v>7281.380000000001</v>
      </c>
      <c r="O126" s="78">
        <v>109.24</v>
      </c>
      <c r="P126" s="76">
        <v>7.9544700000000015</v>
      </c>
      <c r="Q126" s="77">
        <f t="shared" si="2"/>
        <v>1.9774641552943177E-3</v>
      </c>
      <c r="R126" s="77">
        <f>P126/'סכום נכסי הקרן'!$C$42</f>
        <v>6.7389934202663403E-5</v>
      </c>
    </row>
    <row r="127" spans="2:18">
      <c r="B127" s="118" t="s">
        <v>2156</v>
      </c>
      <c r="C127" s="82" t="s">
        <v>2076</v>
      </c>
      <c r="D127" s="69">
        <v>90240790</v>
      </c>
      <c r="E127" s="69"/>
      <c r="F127" s="69" t="s">
        <v>534</v>
      </c>
      <c r="G127" s="99">
        <v>42326</v>
      </c>
      <c r="H127" s="69" t="s">
        <v>124</v>
      </c>
      <c r="I127" s="76">
        <v>9.5400000000000009</v>
      </c>
      <c r="J127" s="82" t="s">
        <v>368</v>
      </c>
      <c r="K127" s="82" t="s">
        <v>126</v>
      </c>
      <c r="L127" s="83">
        <v>3.4000000000000002E-2</v>
      </c>
      <c r="M127" s="83">
        <v>2.0199999999999999E-2</v>
      </c>
      <c r="N127" s="76">
        <v>2999.6300000000006</v>
      </c>
      <c r="O127" s="78">
        <v>114.67</v>
      </c>
      <c r="P127" s="76">
        <v>3.4397900000000003</v>
      </c>
      <c r="Q127" s="77">
        <f t="shared" si="2"/>
        <v>8.5512440511307988E-4</v>
      </c>
      <c r="R127" s="77">
        <f>P127/'סכום נכסי הקרן'!$C$42</f>
        <v>2.9141755738720435E-5</v>
      </c>
    </row>
    <row r="128" spans="2:18">
      <c r="B128" s="118" t="s">
        <v>2156</v>
      </c>
      <c r="C128" s="82" t="s">
        <v>2076</v>
      </c>
      <c r="D128" s="69">
        <v>90240792</v>
      </c>
      <c r="E128" s="69"/>
      <c r="F128" s="69" t="s">
        <v>534</v>
      </c>
      <c r="G128" s="99">
        <v>42606</v>
      </c>
      <c r="H128" s="69" t="s">
        <v>124</v>
      </c>
      <c r="I128" s="76">
        <v>9.4800000000000022</v>
      </c>
      <c r="J128" s="82" t="s">
        <v>368</v>
      </c>
      <c r="K128" s="82" t="s">
        <v>126</v>
      </c>
      <c r="L128" s="83">
        <v>3.4000000000000002E-2</v>
      </c>
      <c r="M128" s="83">
        <v>2.2100000000000005E-2</v>
      </c>
      <c r="N128" s="76">
        <v>12617.290000000003</v>
      </c>
      <c r="O128" s="78">
        <v>112.66</v>
      </c>
      <c r="P128" s="76">
        <v>14.214459999999999</v>
      </c>
      <c r="Q128" s="77">
        <f t="shared" si="2"/>
        <v>3.5336842224390637E-3</v>
      </c>
      <c r="R128" s="77">
        <f>P128/'סכום נכסי הקרן'!$C$42</f>
        <v>1.2042430534358551E-4</v>
      </c>
    </row>
    <row r="129" spans="2:18">
      <c r="B129" s="118" t="s">
        <v>2156</v>
      </c>
      <c r="C129" s="82" t="s">
        <v>2076</v>
      </c>
      <c r="D129" s="69">
        <v>90240793</v>
      </c>
      <c r="E129" s="69"/>
      <c r="F129" s="69" t="s">
        <v>534</v>
      </c>
      <c r="G129" s="99">
        <v>42648</v>
      </c>
      <c r="H129" s="69" t="s">
        <v>124</v>
      </c>
      <c r="I129" s="76">
        <v>9.48</v>
      </c>
      <c r="J129" s="82" t="s">
        <v>368</v>
      </c>
      <c r="K129" s="82" t="s">
        <v>126</v>
      </c>
      <c r="L129" s="83">
        <v>3.4000000000000002E-2</v>
      </c>
      <c r="M129" s="83">
        <v>2.2000000000000002E-2</v>
      </c>
      <c r="N129" s="76">
        <v>11573.920000000002</v>
      </c>
      <c r="O129" s="78">
        <v>112.74</v>
      </c>
      <c r="P129" s="76">
        <v>13.048830000000002</v>
      </c>
      <c r="Q129" s="77">
        <f t="shared" si="2"/>
        <v>3.2439111082861777E-3</v>
      </c>
      <c r="R129" s="77">
        <f>P129/'סכום נכסי הקרן'!$C$42</f>
        <v>1.1054913716711992E-4</v>
      </c>
    </row>
    <row r="130" spans="2:18">
      <c r="B130" s="118" t="s">
        <v>2156</v>
      </c>
      <c r="C130" s="82" t="s">
        <v>2076</v>
      </c>
      <c r="D130" s="69">
        <v>90240794</v>
      </c>
      <c r="E130" s="69"/>
      <c r="F130" s="69" t="s">
        <v>534</v>
      </c>
      <c r="G130" s="99">
        <v>42718</v>
      </c>
      <c r="H130" s="69" t="s">
        <v>124</v>
      </c>
      <c r="I130" s="76">
        <v>9.4699999999999989</v>
      </c>
      <c r="J130" s="82" t="s">
        <v>368</v>
      </c>
      <c r="K130" s="82" t="s">
        <v>126</v>
      </c>
      <c r="L130" s="83">
        <v>3.4000000000000002E-2</v>
      </c>
      <c r="M130" s="83">
        <v>2.2599999999999999E-2</v>
      </c>
      <c r="N130" s="76">
        <v>8086.4000000000015</v>
      </c>
      <c r="O130" s="78">
        <v>112.13</v>
      </c>
      <c r="P130" s="76">
        <v>9.0671700000000026</v>
      </c>
      <c r="Q130" s="77">
        <f t="shared" si="2"/>
        <v>2.2540789851441994E-3</v>
      </c>
      <c r="R130" s="77">
        <f>P130/'סכום נכסי הקרן'!$C$42</f>
        <v>7.6816681652500251E-5</v>
      </c>
    </row>
    <row r="131" spans="2:18">
      <c r="B131" s="118" t="s">
        <v>2156</v>
      </c>
      <c r="C131" s="82" t="s">
        <v>2076</v>
      </c>
      <c r="D131" s="69">
        <v>90240795</v>
      </c>
      <c r="E131" s="69"/>
      <c r="F131" s="69" t="s">
        <v>534</v>
      </c>
      <c r="G131" s="99">
        <v>42900</v>
      </c>
      <c r="H131" s="69" t="s">
        <v>124</v>
      </c>
      <c r="I131" s="76">
        <v>9.2099999999999991</v>
      </c>
      <c r="J131" s="82" t="s">
        <v>368</v>
      </c>
      <c r="K131" s="82" t="s">
        <v>126</v>
      </c>
      <c r="L131" s="83">
        <v>3.4000000000000002E-2</v>
      </c>
      <c r="M131" s="83">
        <v>3.0300000000000004E-2</v>
      </c>
      <c r="N131" s="76">
        <v>9578.6600000000017</v>
      </c>
      <c r="O131" s="78">
        <v>104.52</v>
      </c>
      <c r="P131" s="76">
        <v>10.01163</v>
      </c>
      <c r="Q131" s="77">
        <f t="shared" si="2"/>
        <v>2.488869712384263E-3</v>
      </c>
      <c r="R131" s="77">
        <f>P131/'סכום נכסי הקרן'!$C$42</f>
        <v>8.48181069211916E-5</v>
      </c>
    </row>
    <row r="132" spans="2:18">
      <c r="B132" s="118" t="s">
        <v>2156</v>
      </c>
      <c r="C132" s="82" t="s">
        <v>2076</v>
      </c>
      <c r="D132" s="69">
        <v>90240796</v>
      </c>
      <c r="E132" s="69"/>
      <c r="F132" s="69" t="s">
        <v>534</v>
      </c>
      <c r="G132" s="99">
        <v>43075</v>
      </c>
      <c r="H132" s="69" t="s">
        <v>124</v>
      </c>
      <c r="I132" s="76">
        <v>9.11</v>
      </c>
      <c r="J132" s="82" t="s">
        <v>368</v>
      </c>
      <c r="K132" s="82" t="s">
        <v>126</v>
      </c>
      <c r="L132" s="83">
        <v>3.4000000000000002E-2</v>
      </c>
      <c r="M132" s="83">
        <v>3.3399999999999999E-2</v>
      </c>
      <c r="N132" s="76">
        <v>5943.6000000000013</v>
      </c>
      <c r="O132" s="78">
        <v>101.7</v>
      </c>
      <c r="P132" s="76">
        <v>6.0444700000000013</v>
      </c>
      <c r="Q132" s="77">
        <f t="shared" si="2"/>
        <v>1.5026422580953658E-3</v>
      </c>
      <c r="R132" s="77">
        <f>P132/'סכום נכסי הקרן'!$C$42</f>
        <v>5.1208494794747216E-5</v>
      </c>
    </row>
    <row r="133" spans="2:18">
      <c r="B133" s="118" t="s">
        <v>2156</v>
      </c>
      <c r="C133" s="82" t="s">
        <v>2076</v>
      </c>
      <c r="D133" s="69">
        <v>90240797</v>
      </c>
      <c r="E133" s="69"/>
      <c r="F133" s="69" t="s">
        <v>534</v>
      </c>
      <c r="G133" s="99">
        <v>43292</v>
      </c>
      <c r="H133" s="69" t="s">
        <v>124</v>
      </c>
      <c r="I133" s="76">
        <v>9.14</v>
      </c>
      <c r="J133" s="82" t="s">
        <v>368</v>
      </c>
      <c r="K133" s="82" t="s">
        <v>126</v>
      </c>
      <c r="L133" s="83">
        <v>3.4000000000000002E-2</v>
      </c>
      <c r="M133" s="83">
        <v>3.2299999999999995E-2</v>
      </c>
      <c r="N133" s="76">
        <v>16206.860000000002</v>
      </c>
      <c r="O133" s="78">
        <v>102.7</v>
      </c>
      <c r="P133" s="76">
        <v>16.644800000000004</v>
      </c>
      <c r="Q133" s="77">
        <f t="shared" si="2"/>
        <v>4.1378615259147194E-3</v>
      </c>
      <c r="R133" s="77">
        <f>P133/'סכום נכסי הקרן'!$C$42</f>
        <v>1.4101404327585519E-4</v>
      </c>
    </row>
    <row r="134" spans="2:18">
      <c r="B134" s="118" t="s">
        <v>2133</v>
      </c>
      <c r="C134" s="82" t="s">
        <v>2076</v>
      </c>
      <c r="D134" s="69">
        <v>90143221</v>
      </c>
      <c r="E134" s="69"/>
      <c r="F134" s="69" t="s">
        <v>693</v>
      </c>
      <c r="G134" s="99">
        <v>42516</v>
      </c>
      <c r="H134" s="69" t="s">
        <v>252</v>
      </c>
      <c r="I134" s="76">
        <v>4.74</v>
      </c>
      <c r="J134" s="82" t="s">
        <v>368</v>
      </c>
      <c r="K134" s="82" t="s">
        <v>126</v>
      </c>
      <c r="L134" s="83">
        <v>2.3269999999999999E-2</v>
      </c>
      <c r="M134" s="83">
        <v>2.2200000000000001E-2</v>
      </c>
      <c r="N134" s="76">
        <v>119767.94000000002</v>
      </c>
      <c r="O134" s="78">
        <v>102.2</v>
      </c>
      <c r="P134" s="76">
        <v>122.40283000000002</v>
      </c>
      <c r="Q134" s="77">
        <f t="shared" si="2"/>
        <v>3.0429080608963762E-2</v>
      </c>
      <c r="R134" s="77">
        <f>P134/'סכום נכסי הקרן'!$C$42</f>
        <v>1.0369916109960557E-3</v>
      </c>
    </row>
    <row r="135" spans="2:18">
      <c r="B135" s="118" t="s">
        <v>2152</v>
      </c>
      <c r="C135" s="82" t="s">
        <v>2076</v>
      </c>
      <c r="D135" s="69">
        <v>90136001</v>
      </c>
      <c r="E135" s="69"/>
      <c r="F135" s="69" t="s">
        <v>2080</v>
      </c>
      <c r="G135" s="99">
        <v>42474</v>
      </c>
      <c r="H135" s="69" t="s">
        <v>2075</v>
      </c>
      <c r="I135" s="76">
        <v>1.97</v>
      </c>
      <c r="J135" s="82" t="s">
        <v>122</v>
      </c>
      <c r="K135" s="82" t="s">
        <v>126</v>
      </c>
      <c r="L135" s="83">
        <v>2.2000000000000002E-2</v>
      </c>
      <c r="M135" s="83">
        <v>2.2700000000000001E-2</v>
      </c>
      <c r="N135" s="76">
        <v>20236.570000000003</v>
      </c>
      <c r="O135" s="78">
        <v>99.99</v>
      </c>
      <c r="P135" s="76">
        <v>20.234540000000006</v>
      </c>
      <c r="Q135" s="77">
        <f t="shared" si="2"/>
        <v>5.0302631789256973E-3</v>
      </c>
      <c r="R135" s="77">
        <f>P135/'סכום נכסי הקרן'!$C$42</f>
        <v>1.7142616908746416E-4</v>
      </c>
    </row>
    <row r="136" spans="2:18">
      <c r="B136" s="118" t="s">
        <v>2152</v>
      </c>
      <c r="C136" s="82" t="s">
        <v>2076</v>
      </c>
      <c r="D136" s="69">
        <v>90136005</v>
      </c>
      <c r="E136" s="69"/>
      <c r="F136" s="69" t="s">
        <v>2080</v>
      </c>
      <c r="G136" s="99">
        <v>42562</v>
      </c>
      <c r="H136" s="69" t="s">
        <v>2075</v>
      </c>
      <c r="I136" s="76">
        <v>3.0900000000000007</v>
      </c>
      <c r="J136" s="82" t="s">
        <v>122</v>
      </c>
      <c r="K136" s="82" t="s">
        <v>126</v>
      </c>
      <c r="L136" s="83">
        <v>3.3700000000000001E-2</v>
      </c>
      <c r="M136" s="83">
        <v>2.6100000000000002E-2</v>
      </c>
      <c r="N136" s="76">
        <v>5652.9700000000012</v>
      </c>
      <c r="O136" s="78">
        <v>102.58</v>
      </c>
      <c r="P136" s="76">
        <v>5.7988200000000001</v>
      </c>
      <c r="Q136" s="77">
        <f t="shared" si="2"/>
        <v>1.441574195767134E-3</v>
      </c>
      <c r="R136" s="77">
        <f>P136/'סכום נכסי הקרן'!$C$42</f>
        <v>4.9127358359901858E-5</v>
      </c>
    </row>
    <row r="137" spans="2:18">
      <c r="B137" s="118" t="s">
        <v>2152</v>
      </c>
      <c r="C137" s="82" t="s">
        <v>2076</v>
      </c>
      <c r="D137" s="69">
        <v>90136035</v>
      </c>
      <c r="E137" s="69"/>
      <c r="F137" s="69" t="s">
        <v>2080</v>
      </c>
      <c r="G137" s="99">
        <v>42717</v>
      </c>
      <c r="H137" s="69" t="s">
        <v>2075</v>
      </c>
      <c r="I137" s="76">
        <v>2.9100000000000006</v>
      </c>
      <c r="J137" s="82" t="s">
        <v>122</v>
      </c>
      <c r="K137" s="82" t="s">
        <v>126</v>
      </c>
      <c r="L137" s="83">
        <v>3.85E-2</v>
      </c>
      <c r="M137" s="83">
        <v>3.1700000000000006E-2</v>
      </c>
      <c r="N137" s="76">
        <v>1428.33</v>
      </c>
      <c r="O137" s="78">
        <v>102.26</v>
      </c>
      <c r="P137" s="76">
        <v>1.4606199999999998</v>
      </c>
      <c r="Q137" s="77">
        <f t="shared" si="2"/>
        <v>3.6310699449567166E-4</v>
      </c>
      <c r="R137" s="77">
        <f>P137/'סכום נכסי הקרן'!$C$42</f>
        <v>1.2374311009419131E-5</v>
      </c>
    </row>
    <row r="138" spans="2:18">
      <c r="B138" s="118" t="s">
        <v>2152</v>
      </c>
      <c r="C138" s="82" t="s">
        <v>2076</v>
      </c>
      <c r="D138" s="69">
        <v>90136025</v>
      </c>
      <c r="E138" s="69"/>
      <c r="F138" s="69" t="s">
        <v>2080</v>
      </c>
      <c r="G138" s="99">
        <v>42710</v>
      </c>
      <c r="H138" s="69" t="s">
        <v>2075</v>
      </c>
      <c r="I138" s="76">
        <v>2.9099999999999997</v>
      </c>
      <c r="J138" s="82" t="s">
        <v>122</v>
      </c>
      <c r="K138" s="82" t="s">
        <v>126</v>
      </c>
      <c r="L138" s="83">
        <v>3.8399999999999997E-2</v>
      </c>
      <c r="M138" s="83">
        <v>3.1600000000000003E-2</v>
      </c>
      <c r="N138" s="76">
        <v>4270.0700000000006</v>
      </c>
      <c r="O138" s="78">
        <v>102.26</v>
      </c>
      <c r="P138" s="76">
        <v>4.3665800000000008</v>
      </c>
      <c r="Q138" s="77">
        <f t="shared" si="2"/>
        <v>1.0855224083094238E-3</v>
      </c>
      <c r="R138" s="77">
        <f>P138/'סכום נכסי הקרן'!$C$42</f>
        <v>3.6993481512994079E-5</v>
      </c>
    </row>
    <row r="139" spans="2:18">
      <c r="B139" s="118" t="s">
        <v>2152</v>
      </c>
      <c r="C139" s="82" t="s">
        <v>2076</v>
      </c>
      <c r="D139" s="69">
        <v>90136003</v>
      </c>
      <c r="E139" s="69"/>
      <c r="F139" s="69" t="s">
        <v>2080</v>
      </c>
      <c r="G139" s="99">
        <v>42474</v>
      </c>
      <c r="H139" s="69" t="s">
        <v>2075</v>
      </c>
      <c r="I139" s="76">
        <v>4.0299999999999994</v>
      </c>
      <c r="J139" s="82" t="s">
        <v>122</v>
      </c>
      <c r="K139" s="82" t="s">
        <v>126</v>
      </c>
      <c r="L139" s="83">
        <v>3.6699999999999997E-2</v>
      </c>
      <c r="M139" s="83">
        <v>2.6599999999999999E-2</v>
      </c>
      <c r="N139" s="76">
        <v>19824.220000000005</v>
      </c>
      <c r="O139" s="78">
        <v>104.4</v>
      </c>
      <c r="P139" s="76">
        <v>20.696490000000004</v>
      </c>
      <c r="Q139" s="77">
        <f t="shared" si="2"/>
        <v>5.1451029566278198E-3</v>
      </c>
      <c r="R139" s="77">
        <f>P139/'סכום נכסי הקרן'!$C$42</f>
        <v>1.7533978999557245E-4</v>
      </c>
    </row>
    <row r="140" spans="2:18">
      <c r="B140" s="118" t="s">
        <v>2152</v>
      </c>
      <c r="C140" s="82" t="s">
        <v>2076</v>
      </c>
      <c r="D140" s="69">
        <v>90136002</v>
      </c>
      <c r="E140" s="69"/>
      <c r="F140" s="69" t="s">
        <v>2080</v>
      </c>
      <c r="G140" s="99">
        <v>42474</v>
      </c>
      <c r="H140" s="69" t="s">
        <v>2075</v>
      </c>
      <c r="I140" s="76">
        <v>1.9600000000000002</v>
      </c>
      <c r="J140" s="82" t="s">
        <v>122</v>
      </c>
      <c r="K140" s="82" t="s">
        <v>126</v>
      </c>
      <c r="L140" s="83">
        <v>3.1800000000000002E-2</v>
      </c>
      <c r="M140" s="83">
        <v>2.6099999999999998E-2</v>
      </c>
      <c r="N140" s="76">
        <v>20722.710000000003</v>
      </c>
      <c r="O140" s="78">
        <v>101.3</v>
      </c>
      <c r="P140" s="76">
        <v>20.992110000000004</v>
      </c>
      <c r="Q140" s="77">
        <f t="shared" si="2"/>
        <v>5.2185934536173248E-3</v>
      </c>
      <c r="R140" s="77">
        <f>P140/'סכום נכסי הקרן'!$C$42</f>
        <v>1.7784427016194322E-4</v>
      </c>
    </row>
    <row r="141" spans="2:18">
      <c r="B141" s="118" t="s">
        <v>2157</v>
      </c>
      <c r="C141" s="82" t="s">
        <v>2077</v>
      </c>
      <c r="D141" s="69">
        <v>470540</v>
      </c>
      <c r="E141" s="69"/>
      <c r="F141" s="69" t="s">
        <v>2080</v>
      </c>
      <c r="G141" s="99">
        <v>42884</v>
      </c>
      <c r="H141" s="69" t="s">
        <v>2075</v>
      </c>
      <c r="I141" s="76">
        <v>0.4099999999455089</v>
      </c>
      <c r="J141" s="82" t="s">
        <v>122</v>
      </c>
      <c r="K141" s="82" t="s">
        <v>126</v>
      </c>
      <c r="L141" s="83">
        <v>2.2099999999999998E-2</v>
      </c>
      <c r="M141" s="83">
        <v>1.7000000000000001E-2</v>
      </c>
      <c r="N141" s="76">
        <v>3655.7014890000005</v>
      </c>
      <c r="O141" s="78">
        <v>100.4</v>
      </c>
      <c r="P141" s="76">
        <v>3.6703244200000005</v>
      </c>
      <c r="Q141" s="77">
        <f t="shared" si="2"/>
        <v>9.1243476672253545E-4</v>
      </c>
      <c r="R141" s="77">
        <f>P141/'סכום נכסי הקרן'!$C$42</f>
        <v>3.1094833617604786E-5</v>
      </c>
    </row>
    <row r="142" spans="2:18">
      <c r="B142" s="118" t="s">
        <v>2157</v>
      </c>
      <c r="C142" s="82" t="s">
        <v>2077</v>
      </c>
      <c r="D142" s="69">
        <v>484097</v>
      </c>
      <c r="E142" s="69"/>
      <c r="F142" s="69" t="s">
        <v>2080</v>
      </c>
      <c r="G142" s="99">
        <v>43006</v>
      </c>
      <c r="H142" s="69" t="s">
        <v>2075</v>
      </c>
      <c r="I142" s="76">
        <v>0.61999999996312671</v>
      </c>
      <c r="J142" s="82" t="s">
        <v>122</v>
      </c>
      <c r="K142" s="82" t="s">
        <v>126</v>
      </c>
      <c r="L142" s="83">
        <v>2.0799999999999999E-2</v>
      </c>
      <c r="M142" s="83">
        <v>1.8600000000942321E-2</v>
      </c>
      <c r="N142" s="76">
        <v>4874.2686200000007</v>
      </c>
      <c r="O142" s="78">
        <v>100.15</v>
      </c>
      <c r="P142" s="76">
        <v>4.8815798890000002</v>
      </c>
      <c r="Q142" s="77">
        <f t="shared" si="2"/>
        <v>1.2135502744624234E-3</v>
      </c>
      <c r="R142" s="77">
        <f>P142/'סכום נכסי הקרן'!$C$42</f>
        <v>4.1356538842280489E-5</v>
      </c>
    </row>
    <row r="143" spans="2:18">
      <c r="B143" s="118" t="s">
        <v>2157</v>
      </c>
      <c r="C143" s="82" t="s">
        <v>2077</v>
      </c>
      <c r="D143" s="69">
        <v>523632</v>
      </c>
      <c r="E143" s="69"/>
      <c r="F143" s="69" t="s">
        <v>2080</v>
      </c>
      <c r="G143" s="99">
        <v>43321</v>
      </c>
      <c r="H143" s="69" t="s">
        <v>2075</v>
      </c>
      <c r="I143" s="76">
        <v>0.96999999999450759</v>
      </c>
      <c r="J143" s="82" t="s">
        <v>122</v>
      </c>
      <c r="K143" s="82" t="s">
        <v>126</v>
      </c>
      <c r="L143" s="83">
        <v>2.3980000000000001E-2</v>
      </c>
      <c r="M143" s="83">
        <v>1.6699999999395861E-2</v>
      </c>
      <c r="N143" s="76">
        <v>10810.075004000002</v>
      </c>
      <c r="O143" s="78">
        <v>101.06</v>
      </c>
      <c r="P143" s="76">
        <v>10.924662098000002</v>
      </c>
      <c r="Q143" s="77">
        <f t="shared" si="2"/>
        <v>2.7158475306962525E-3</v>
      </c>
      <c r="R143" s="77">
        <f>P143/'סכום נכסי הקרן'!$C$42</f>
        <v>9.2553276330233292E-5</v>
      </c>
    </row>
    <row r="144" spans="2:18">
      <c r="B144" s="118" t="s">
        <v>2157</v>
      </c>
      <c r="C144" s="82" t="s">
        <v>2077</v>
      </c>
      <c r="D144" s="69">
        <v>524747</v>
      </c>
      <c r="E144" s="69"/>
      <c r="F144" s="69" t="s">
        <v>2080</v>
      </c>
      <c r="G144" s="99">
        <v>43343</v>
      </c>
      <c r="H144" s="69" t="s">
        <v>2075</v>
      </c>
      <c r="I144" s="76">
        <v>1.0299999999495653</v>
      </c>
      <c r="J144" s="82" t="s">
        <v>122</v>
      </c>
      <c r="K144" s="82" t="s">
        <v>126</v>
      </c>
      <c r="L144" s="83">
        <v>2.3789999999999999E-2</v>
      </c>
      <c r="M144" s="83">
        <v>1.7199999999816598E-2</v>
      </c>
      <c r="N144" s="76">
        <v>10810.075004000002</v>
      </c>
      <c r="O144" s="78">
        <v>100.88</v>
      </c>
      <c r="P144" s="76">
        <v>10.905203885000002</v>
      </c>
      <c r="Q144" s="77">
        <f t="shared" si="2"/>
        <v>2.7110102607419274E-3</v>
      </c>
      <c r="R144" s="77">
        <f>P144/'סכום נכסי הקרן'!$C$42</f>
        <v>9.2388427170732852E-5</v>
      </c>
    </row>
    <row r="145" spans="2:18">
      <c r="B145" s="118" t="s">
        <v>2157</v>
      </c>
      <c r="C145" s="82" t="s">
        <v>2077</v>
      </c>
      <c r="D145" s="69">
        <v>465782</v>
      </c>
      <c r="E145" s="69"/>
      <c r="F145" s="69" t="s">
        <v>2080</v>
      </c>
      <c r="G145" s="99">
        <v>42828</v>
      </c>
      <c r="H145" s="69" t="s">
        <v>2075</v>
      </c>
      <c r="I145" s="76">
        <v>0.26000000014122676</v>
      </c>
      <c r="J145" s="82" t="s">
        <v>122</v>
      </c>
      <c r="K145" s="82" t="s">
        <v>126</v>
      </c>
      <c r="L145" s="83">
        <v>2.2700000000000001E-2</v>
      </c>
      <c r="M145" s="83">
        <v>1.6400000000760452E-2</v>
      </c>
      <c r="N145" s="76">
        <v>3655.7014460000005</v>
      </c>
      <c r="O145" s="78">
        <v>100.72</v>
      </c>
      <c r="P145" s="76">
        <v>3.6820223480000003</v>
      </c>
      <c r="Q145" s="77">
        <f t="shared" si="2"/>
        <v>9.1534284649544468E-4</v>
      </c>
      <c r="R145" s="77">
        <f>P145/'סכום נכסי הקרן'!$C$42</f>
        <v>3.1193937970028956E-5</v>
      </c>
    </row>
    <row r="146" spans="2:18">
      <c r="B146" s="118" t="s">
        <v>2157</v>
      </c>
      <c r="C146" s="82" t="s">
        <v>2077</v>
      </c>
      <c r="D146" s="69">
        <v>467404</v>
      </c>
      <c r="E146" s="69"/>
      <c r="F146" s="69" t="s">
        <v>2080</v>
      </c>
      <c r="G146" s="99">
        <v>42859</v>
      </c>
      <c r="H146" s="69" t="s">
        <v>2075</v>
      </c>
      <c r="I146" s="76">
        <v>0.34000000011423792</v>
      </c>
      <c r="J146" s="82" t="s">
        <v>122</v>
      </c>
      <c r="K146" s="82" t="s">
        <v>126</v>
      </c>
      <c r="L146" s="83">
        <v>2.2799999999999997E-2</v>
      </c>
      <c r="M146" s="83">
        <v>1.6700000000571188E-2</v>
      </c>
      <c r="N146" s="76">
        <v>3655.7014890000005</v>
      </c>
      <c r="O146" s="78">
        <v>100.57</v>
      </c>
      <c r="P146" s="76">
        <v>3.6765390370000004</v>
      </c>
      <c r="Q146" s="77">
        <f t="shared" si="2"/>
        <v>9.139797071593442E-4</v>
      </c>
      <c r="R146" s="77">
        <f>P146/'סכום נכסי הקרן'!$C$42</f>
        <v>3.1147483590604212E-5</v>
      </c>
    </row>
    <row r="147" spans="2:18">
      <c r="B147" s="118" t="s">
        <v>2157</v>
      </c>
      <c r="C147" s="82" t="s">
        <v>2077</v>
      </c>
      <c r="D147" s="69">
        <v>545876</v>
      </c>
      <c r="E147" s="69"/>
      <c r="F147" s="69" t="s">
        <v>2080</v>
      </c>
      <c r="G147" s="99">
        <v>43614</v>
      </c>
      <c r="H147" s="69" t="s">
        <v>2075</v>
      </c>
      <c r="I147" s="76">
        <v>1.3899999999673638</v>
      </c>
      <c r="J147" s="82" t="s">
        <v>122</v>
      </c>
      <c r="K147" s="82" t="s">
        <v>126</v>
      </c>
      <c r="L147" s="83">
        <v>2.427E-2</v>
      </c>
      <c r="M147" s="83">
        <v>1.8599999999826825E-2</v>
      </c>
      <c r="N147" s="76">
        <v>14863.853155000003</v>
      </c>
      <c r="O147" s="78">
        <v>101.01</v>
      </c>
      <c r="P147" s="76">
        <v>15.013977791</v>
      </c>
      <c r="Q147" s="77">
        <f t="shared" si="2"/>
        <v>3.7324426278667788E-3</v>
      </c>
      <c r="R147" s="77">
        <f>P147/'סכום נכסי הקרן'!$C$42</f>
        <v>1.2719778633343761E-4</v>
      </c>
    </row>
    <row r="148" spans="2:18">
      <c r="B148" s="118" t="s">
        <v>2157</v>
      </c>
      <c r="C148" s="82" t="s">
        <v>2077</v>
      </c>
      <c r="D148" s="69">
        <v>7355</v>
      </c>
      <c r="E148" s="69"/>
      <c r="F148" s="69" t="s">
        <v>2080</v>
      </c>
      <c r="G148" s="99">
        <v>43842</v>
      </c>
      <c r="H148" s="69" t="s">
        <v>2075</v>
      </c>
      <c r="I148" s="76">
        <v>1.6100000000084702</v>
      </c>
      <c r="J148" s="82" t="s">
        <v>122</v>
      </c>
      <c r="K148" s="82" t="s">
        <v>126</v>
      </c>
      <c r="L148" s="83">
        <v>2.0838000000000002E-2</v>
      </c>
      <c r="M148" s="83">
        <v>2.4800000000465873E-2</v>
      </c>
      <c r="N148" s="76">
        <v>18917.631254000004</v>
      </c>
      <c r="O148" s="78">
        <v>99.85</v>
      </c>
      <c r="P148" s="76">
        <v>18.889255244000005</v>
      </c>
      <c r="Q148" s="77">
        <f t="shared" si="2"/>
        <v>4.6958282783410117E-3</v>
      </c>
      <c r="R148" s="77">
        <f>P148/'סכום נכסי הקרן'!$C$42</f>
        <v>1.6002897339866451E-4</v>
      </c>
    </row>
    <row r="149" spans="2:18">
      <c r="B149" s="118" t="s">
        <v>2158</v>
      </c>
      <c r="C149" s="82" t="s">
        <v>2076</v>
      </c>
      <c r="D149" s="69">
        <v>455954</v>
      </c>
      <c r="E149" s="69"/>
      <c r="F149" s="69" t="s">
        <v>2081</v>
      </c>
      <c r="G149" s="99">
        <v>42732</v>
      </c>
      <c r="H149" s="69" t="s">
        <v>2075</v>
      </c>
      <c r="I149" s="76">
        <v>3.36</v>
      </c>
      <c r="J149" s="82" t="s">
        <v>122</v>
      </c>
      <c r="K149" s="82" t="s">
        <v>126</v>
      </c>
      <c r="L149" s="83">
        <v>2.1613000000000004E-2</v>
      </c>
      <c r="M149" s="83">
        <v>1.5000000000000003E-2</v>
      </c>
      <c r="N149" s="76">
        <v>61968.920000000013</v>
      </c>
      <c r="O149" s="78">
        <v>103.5</v>
      </c>
      <c r="P149" s="76">
        <v>64.137820000000005</v>
      </c>
      <c r="Q149" s="77">
        <f t="shared" si="2"/>
        <v>1.5944524279897843E-2</v>
      </c>
      <c r="R149" s="77">
        <f>P149/'סכום נכסי הקרן'!$C$42</f>
        <v>5.4337290475698176E-4</v>
      </c>
    </row>
    <row r="150" spans="2:18">
      <c r="B150" s="118" t="s">
        <v>2159</v>
      </c>
      <c r="C150" s="82" t="s">
        <v>2076</v>
      </c>
      <c r="D150" s="69">
        <v>90145980</v>
      </c>
      <c r="E150" s="69"/>
      <c r="F150" s="69" t="s">
        <v>2081</v>
      </c>
      <c r="G150" s="99">
        <v>42242</v>
      </c>
      <c r="H150" s="69" t="s">
        <v>2075</v>
      </c>
      <c r="I150" s="76">
        <v>4.3599999999681884</v>
      </c>
      <c r="J150" s="82" t="s">
        <v>596</v>
      </c>
      <c r="K150" s="82" t="s">
        <v>126</v>
      </c>
      <c r="L150" s="83">
        <v>2.6600000000000002E-2</v>
      </c>
      <c r="M150" s="83">
        <v>1.8299999999859016E-2</v>
      </c>
      <c r="N150" s="76">
        <v>53014.016932000006</v>
      </c>
      <c r="O150" s="78">
        <v>104.36</v>
      </c>
      <c r="P150" s="76">
        <v>55.32543186600001</v>
      </c>
      <c r="Q150" s="77">
        <f t="shared" si="2"/>
        <v>1.3753783519353649E-2</v>
      </c>
      <c r="R150" s="77">
        <f>P150/'סכום נכסי הקרן'!$C$42</f>
        <v>4.6871472432276161E-4</v>
      </c>
    </row>
    <row r="151" spans="2:18">
      <c r="B151" s="118" t="s">
        <v>2160</v>
      </c>
      <c r="C151" s="82" t="s">
        <v>2077</v>
      </c>
      <c r="D151" s="69">
        <v>482154</v>
      </c>
      <c r="E151" s="69"/>
      <c r="F151" s="69" t="s">
        <v>2081</v>
      </c>
      <c r="G151" s="99">
        <v>42978</v>
      </c>
      <c r="H151" s="69" t="s">
        <v>2075</v>
      </c>
      <c r="I151" s="76">
        <v>2.529999999988878</v>
      </c>
      <c r="J151" s="82" t="s">
        <v>122</v>
      </c>
      <c r="K151" s="82" t="s">
        <v>126</v>
      </c>
      <c r="L151" s="83">
        <v>2.3E-2</v>
      </c>
      <c r="M151" s="83">
        <v>2.1400000000222436E-2</v>
      </c>
      <c r="N151" s="76">
        <v>4468.9085670000013</v>
      </c>
      <c r="O151" s="78">
        <v>100.6</v>
      </c>
      <c r="P151" s="76">
        <v>4.4957266850000002</v>
      </c>
      <c r="Q151" s="77">
        <f t="shared" si="2"/>
        <v>1.1176279967851593E-3</v>
      </c>
      <c r="R151" s="77">
        <f>P151/'סכום נכסי הקרן'!$C$42</f>
        <v>3.8087606778994457E-5</v>
      </c>
    </row>
    <row r="152" spans="2:18">
      <c r="B152" s="118" t="s">
        <v>2160</v>
      </c>
      <c r="C152" s="82" t="s">
        <v>2077</v>
      </c>
      <c r="D152" s="69">
        <v>482153</v>
      </c>
      <c r="E152" s="69"/>
      <c r="F152" s="69" t="s">
        <v>2081</v>
      </c>
      <c r="G152" s="99">
        <v>42978</v>
      </c>
      <c r="H152" s="69" t="s">
        <v>2075</v>
      </c>
      <c r="I152" s="76">
        <v>2.5199999999509024</v>
      </c>
      <c r="J152" s="82" t="s">
        <v>122</v>
      </c>
      <c r="K152" s="82" t="s">
        <v>126</v>
      </c>
      <c r="L152" s="83">
        <v>2.76E-2</v>
      </c>
      <c r="M152" s="83">
        <v>2.2299999998838652E-2</v>
      </c>
      <c r="N152" s="76">
        <v>10427.453338000001</v>
      </c>
      <c r="O152" s="78">
        <v>101.57</v>
      </c>
      <c r="P152" s="76">
        <v>10.591164301000003</v>
      </c>
      <c r="Q152" s="77">
        <f t="shared" si="2"/>
        <v>2.6329406947364561E-3</v>
      </c>
      <c r="R152" s="77">
        <f>P152/'סכום נכסי הקרן'!$C$42</f>
        <v>8.9727897065924897E-5</v>
      </c>
    </row>
    <row r="153" spans="2:18">
      <c r="B153" s="118" t="s">
        <v>2161</v>
      </c>
      <c r="C153" s="82" t="s">
        <v>2076</v>
      </c>
      <c r="D153" s="69">
        <v>90145362</v>
      </c>
      <c r="E153" s="69"/>
      <c r="F153" s="69" t="s">
        <v>544</v>
      </c>
      <c r="G153" s="99">
        <v>42794</v>
      </c>
      <c r="H153" s="69" t="s">
        <v>124</v>
      </c>
      <c r="I153" s="76">
        <v>6.7</v>
      </c>
      <c r="J153" s="82" t="s">
        <v>368</v>
      </c>
      <c r="K153" s="82" t="s">
        <v>126</v>
      </c>
      <c r="L153" s="83">
        <v>2.8999999999999998E-2</v>
      </c>
      <c r="M153" s="83">
        <v>1.47E-2</v>
      </c>
      <c r="N153" s="76">
        <v>140882.47000000003</v>
      </c>
      <c r="O153" s="78">
        <v>111.33</v>
      </c>
      <c r="P153" s="76">
        <v>156.84446000000003</v>
      </c>
      <c r="Q153" s="77">
        <f t="shared" si="2"/>
        <v>3.8991195844159748E-2</v>
      </c>
      <c r="R153" s="77">
        <f>P153/'סכום נכסי הקרן'!$C$42</f>
        <v>1.328779647098081E-3</v>
      </c>
    </row>
    <row r="154" spans="2:18">
      <c r="B154" s="118" t="s">
        <v>2162</v>
      </c>
      <c r="C154" s="82" t="s">
        <v>2076</v>
      </c>
      <c r="D154" s="69">
        <v>90839511</v>
      </c>
      <c r="E154" s="69"/>
      <c r="F154" s="69" t="s">
        <v>544</v>
      </c>
      <c r="G154" s="99">
        <v>41816</v>
      </c>
      <c r="H154" s="69" t="s">
        <v>124</v>
      </c>
      <c r="I154" s="76">
        <v>8.0400000000000009</v>
      </c>
      <c r="J154" s="82" t="s">
        <v>368</v>
      </c>
      <c r="K154" s="82" t="s">
        <v>126</v>
      </c>
      <c r="L154" s="83">
        <v>4.4999999999999998E-2</v>
      </c>
      <c r="M154" s="83">
        <v>1.7899999999999999E-2</v>
      </c>
      <c r="N154" s="76">
        <v>5369.94</v>
      </c>
      <c r="O154" s="78">
        <v>123.21</v>
      </c>
      <c r="P154" s="76">
        <v>6.6163000000000007</v>
      </c>
      <c r="Q154" s="77">
        <f t="shared" si="2"/>
        <v>1.6447979677682854E-3</v>
      </c>
      <c r="R154" s="77">
        <f>P154/'סכום נכסי הקרן'!$C$42</f>
        <v>5.6053014426489998E-5</v>
      </c>
    </row>
    <row r="155" spans="2:18">
      <c r="B155" s="118" t="s">
        <v>2162</v>
      </c>
      <c r="C155" s="82" t="s">
        <v>2076</v>
      </c>
      <c r="D155" s="69">
        <v>90839541</v>
      </c>
      <c r="E155" s="69"/>
      <c r="F155" s="69" t="s">
        <v>544</v>
      </c>
      <c r="G155" s="99">
        <v>42625</v>
      </c>
      <c r="H155" s="69" t="s">
        <v>124</v>
      </c>
      <c r="I155" s="76">
        <v>7.9099999999999993</v>
      </c>
      <c r="J155" s="82" t="s">
        <v>368</v>
      </c>
      <c r="K155" s="82" t="s">
        <v>126</v>
      </c>
      <c r="L155" s="83">
        <v>4.4999999999999998E-2</v>
      </c>
      <c r="M155" s="83">
        <v>2.2599999999999999E-2</v>
      </c>
      <c r="N155" s="76">
        <v>1495.3000000000002</v>
      </c>
      <c r="O155" s="78">
        <v>119.43</v>
      </c>
      <c r="P155" s="76">
        <v>1.7858400000000003</v>
      </c>
      <c r="Q155" s="77">
        <f t="shared" si="2"/>
        <v>4.4395598790250064E-4</v>
      </c>
      <c r="R155" s="77">
        <f>P155/'סכום נכסי הקרן'!$C$42</f>
        <v>1.5129561126823587E-5</v>
      </c>
    </row>
    <row r="156" spans="2:18">
      <c r="B156" s="118" t="s">
        <v>2162</v>
      </c>
      <c r="C156" s="82" t="s">
        <v>2076</v>
      </c>
      <c r="D156" s="69">
        <v>90839542</v>
      </c>
      <c r="E156" s="69"/>
      <c r="F156" s="69" t="s">
        <v>544</v>
      </c>
      <c r="G156" s="99">
        <v>42716</v>
      </c>
      <c r="H156" s="69" t="s">
        <v>124</v>
      </c>
      <c r="I156" s="76">
        <v>7.9599999999999991</v>
      </c>
      <c r="J156" s="82" t="s">
        <v>368</v>
      </c>
      <c r="K156" s="82" t="s">
        <v>126</v>
      </c>
      <c r="L156" s="83">
        <v>4.4999999999999998E-2</v>
      </c>
      <c r="M156" s="83">
        <v>2.0499999999999997E-2</v>
      </c>
      <c r="N156" s="76">
        <v>1131.2700000000002</v>
      </c>
      <c r="O156" s="78">
        <v>121.57</v>
      </c>
      <c r="P156" s="76">
        <v>1.3752800000000003</v>
      </c>
      <c r="Q156" s="77">
        <f t="shared" si="2"/>
        <v>3.4189165381140029E-4</v>
      </c>
      <c r="R156" s="77">
        <f>P156/'סכום נכסי הקרן'!$C$42</f>
        <v>1.1651314130324074E-5</v>
      </c>
    </row>
    <row r="157" spans="2:18">
      <c r="B157" s="118" t="s">
        <v>2162</v>
      </c>
      <c r="C157" s="82" t="s">
        <v>2076</v>
      </c>
      <c r="D157" s="69">
        <v>90839544</v>
      </c>
      <c r="E157" s="69"/>
      <c r="F157" s="69" t="s">
        <v>544</v>
      </c>
      <c r="G157" s="99">
        <v>42803</v>
      </c>
      <c r="H157" s="69" t="s">
        <v>124</v>
      </c>
      <c r="I157" s="76">
        <v>7.8499999999999988</v>
      </c>
      <c r="J157" s="82" t="s">
        <v>368</v>
      </c>
      <c r="K157" s="82" t="s">
        <v>126</v>
      </c>
      <c r="L157" s="83">
        <v>4.4999999999999998E-2</v>
      </c>
      <c r="M157" s="83">
        <v>2.4900000000000002E-2</v>
      </c>
      <c r="N157" s="76">
        <v>7250.1200000000008</v>
      </c>
      <c r="O157" s="78">
        <v>118.22</v>
      </c>
      <c r="P157" s="76">
        <v>8.5710999999999995</v>
      </c>
      <c r="Q157" s="77">
        <f t="shared" si="2"/>
        <v>2.1307570487339978E-3</v>
      </c>
      <c r="R157" s="77">
        <f>P157/'סכום נכסי הקרן'!$C$42</f>
        <v>7.2613997544078757E-5</v>
      </c>
    </row>
    <row r="158" spans="2:18">
      <c r="B158" s="118" t="s">
        <v>2162</v>
      </c>
      <c r="C158" s="82" t="s">
        <v>2076</v>
      </c>
      <c r="D158" s="69">
        <v>90839545</v>
      </c>
      <c r="E158" s="69"/>
      <c r="F158" s="69" t="s">
        <v>544</v>
      </c>
      <c r="G158" s="99">
        <v>42898</v>
      </c>
      <c r="H158" s="69" t="s">
        <v>124</v>
      </c>
      <c r="I158" s="76">
        <v>7.7999999999999989</v>
      </c>
      <c r="J158" s="82" t="s">
        <v>368</v>
      </c>
      <c r="K158" s="82" t="s">
        <v>126</v>
      </c>
      <c r="L158" s="83">
        <v>4.4999999999999998E-2</v>
      </c>
      <c r="M158" s="83">
        <v>2.7300000000000005E-2</v>
      </c>
      <c r="N158" s="76">
        <v>1363.56</v>
      </c>
      <c r="O158" s="78">
        <v>115.5</v>
      </c>
      <c r="P158" s="76">
        <v>1.5749200000000003</v>
      </c>
      <c r="Q158" s="77">
        <f t="shared" si="2"/>
        <v>3.915217289720279E-4</v>
      </c>
      <c r="R158" s="77">
        <f>P158/'סכום נכסי הקרן'!$C$42</f>
        <v>1.3342655786552549E-5</v>
      </c>
    </row>
    <row r="159" spans="2:18">
      <c r="B159" s="118" t="s">
        <v>2162</v>
      </c>
      <c r="C159" s="82" t="s">
        <v>2076</v>
      </c>
      <c r="D159" s="69">
        <v>90839546</v>
      </c>
      <c r="E159" s="69"/>
      <c r="F159" s="69" t="s">
        <v>544</v>
      </c>
      <c r="G159" s="99">
        <v>42989</v>
      </c>
      <c r="H159" s="69" t="s">
        <v>124</v>
      </c>
      <c r="I159" s="76">
        <v>7.77</v>
      </c>
      <c r="J159" s="82" t="s">
        <v>368</v>
      </c>
      <c r="K159" s="82" t="s">
        <v>126</v>
      </c>
      <c r="L159" s="83">
        <v>4.4999999999999998E-2</v>
      </c>
      <c r="M159" s="83">
        <v>2.8199999999999992E-2</v>
      </c>
      <c r="N159" s="76">
        <v>1718.2600000000002</v>
      </c>
      <c r="O159" s="78">
        <v>115.17</v>
      </c>
      <c r="P159" s="76">
        <v>1.9789300000000003</v>
      </c>
      <c r="Q159" s="77">
        <f t="shared" si="2"/>
        <v>4.9195774713294341E-4</v>
      </c>
      <c r="R159" s="77">
        <f>P159/'סכום נכסי הקרן'!$C$42</f>
        <v>1.6765411459428055E-5</v>
      </c>
    </row>
    <row r="160" spans="2:18">
      <c r="B160" s="118" t="s">
        <v>2162</v>
      </c>
      <c r="C160" s="82" t="s">
        <v>2076</v>
      </c>
      <c r="D160" s="69">
        <v>90839547</v>
      </c>
      <c r="E160" s="69"/>
      <c r="F160" s="69" t="s">
        <v>544</v>
      </c>
      <c r="G160" s="99">
        <v>43080</v>
      </c>
      <c r="H160" s="69" t="s">
        <v>124</v>
      </c>
      <c r="I160" s="76">
        <v>7.7199999999999989</v>
      </c>
      <c r="J160" s="82" t="s">
        <v>368</v>
      </c>
      <c r="K160" s="82" t="s">
        <v>126</v>
      </c>
      <c r="L160" s="83">
        <v>4.4999999999999998E-2</v>
      </c>
      <c r="M160" s="83">
        <v>3.0599999999999995E-2</v>
      </c>
      <c r="N160" s="76">
        <v>532.38000000000011</v>
      </c>
      <c r="O160" s="78">
        <v>112.37</v>
      </c>
      <c r="P160" s="76">
        <v>0.5982200000000002</v>
      </c>
      <c r="Q160" s="77">
        <f t="shared" si="2"/>
        <v>1.4871620698552726E-4</v>
      </c>
      <c r="R160" s="77">
        <f>P160/'סכום נכסי הקרן'!$C$42</f>
        <v>5.0680945982217938E-6</v>
      </c>
    </row>
    <row r="161" spans="2:18">
      <c r="B161" s="118" t="s">
        <v>2162</v>
      </c>
      <c r="C161" s="82" t="s">
        <v>2076</v>
      </c>
      <c r="D161" s="69">
        <v>90839548</v>
      </c>
      <c r="E161" s="69"/>
      <c r="F161" s="69" t="s">
        <v>544</v>
      </c>
      <c r="G161" s="99">
        <v>43171</v>
      </c>
      <c r="H161" s="69" t="s">
        <v>124</v>
      </c>
      <c r="I161" s="76">
        <v>7.59</v>
      </c>
      <c r="J161" s="82" t="s">
        <v>368</v>
      </c>
      <c r="K161" s="82" t="s">
        <v>126</v>
      </c>
      <c r="L161" s="83">
        <v>4.4999999999999998E-2</v>
      </c>
      <c r="M161" s="83">
        <v>3.0599999999999995E-2</v>
      </c>
      <c r="N161" s="76">
        <v>397.78</v>
      </c>
      <c r="O161" s="78">
        <v>112.93</v>
      </c>
      <c r="P161" s="76">
        <v>0.44921000000000011</v>
      </c>
      <c r="Q161" s="77">
        <f t="shared" ref="Q161:Q193" si="3">P161/$P$10</f>
        <v>1.1167264106845088E-4</v>
      </c>
      <c r="R161" s="77">
        <f>P161/'סכום נכסי הקרן'!$C$42</f>
        <v>3.8056881656701742E-6</v>
      </c>
    </row>
    <row r="162" spans="2:18">
      <c r="B162" s="118" t="s">
        <v>2162</v>
      </c>
      <c r="C162" s="82" t="s">
        <v>2076</v>
      </c>
      <c r="D162" s="69">
        <v>90839550</v>
      </c>
      <c r="E162" s="69"/>
      <c r="F162" s="69" t="s">
        <v>544</v>
      </c>
      <c r="G162" s="99">
        <v>43341</v>
      </c>
      <c r="H162" s="69" t="s">
        <v>124</v>
      </c>
      <c r="I162" s="76">
        <v>7.7700000000000005</v>
      </c>
      <c r="J162" s="82" t="s">
        <v>368</v>
      </c>
      <c r="K162" s="82" t="s">
        <v>126</v>
      </c>
      <c r="L162" s="83">
        <v>4.4999999999999998E-2</v>
      </c>
      <c r="M162" s="83">
        <v>2.8499999999999998E-2</v>
      </c>
      <c r="N162" s="76">
        <v>997.93000000000018</v>
      </c>
      <c r="O162" s="78">
        <v>113.46</v>
      </c>
      <c r="P162" s="76">
        <v>1.1322600000000003</v>
      </c>
      <c r="Q162" s="77">
        <f t="shared" si="3"/>
        <v>2.8147740383376192E-4</v>
      </c>
      <c r="R162" s="77">
        <f>P162/'סכום נכסי הקרן'!$C$42</f>
        <v>9.5924589445063819E-6</v>
      </c>
    </row>
    <row r="163" spans="2:18">
      <c r="B163" s="118" t="s">
        <v>2162</v>
      </c>
      <c r="C163" s="82" t="s">
        <v>2076</v>
      </c>
      <c r="D163" s="69">
        <v>90839551</v>
      </c>
      <c r="E163" s="69"/>
      <c r="F163" s="69" t="s">
        <v>544</v>
      </c>
      <c r="G163" s="99">
        <v>43990</v>
      </c>
      <c r="H163" s="69" t="s">
        <v>124</v>
      </c>
      <c r="I163" s="76">
        <v>7.4299999999999988</v>
      </c>
      <c r="J163" s="82" t="s">
        <v>368</v>
      </c>
      <c r="K163" s="82" t="s">
        <v>126</v>
      </c>
      <c r="L163" s="83">
        <v>4.4999999999999998E-2</v>
      </c>
      <c r="M163" s="83">
        <v>4.2699999999999995E-2</v>
      </c>
      <c r="N163" s="76">
        <v>1029.2600000000002</v>
      </c>
      <c r="O163" s="78">
        <v>102.25</v>
      </c>
      <c r="P163" s="76">
        <v>1.0524200000000004</v>
      </c>
      <c r="Q163" s="77">
        <f t="shared" si="3"/>
        <v>2.616293513351419E-4</v>
      </c>
      <c r="R163" s="77">
        <f>P163/'סכום נכסי הקרן'!$C$42</f>
        <v>8.9160578333398752E-6</v>
      </c>
    </row>
    <row r="164" spans="2:18">
      <c r="B164" s="118" t="s">
        <v>2162</v>
      </c>
      <c r="C164" s="82" t="s">
        <v>2076</v>
      </c>
      <c r="D164" s="69">
        <v>90839512</v>
      </c>
      <c r="E164" s="69"/>
      <c r="F164" s="69" t="s">
        <v>544</v>
      </c>
      <c r="G164" s="99">
        <v>41893</v>
      </c>
      <c r="H164" s="69" t="s">
        <v>124</v>
      </c>
      <c r="I164" s="76">
        <v>8.0399999999999991</v>
      </c>
      <c r="J164" s="82" t="s">
        <v>368</v>
      </c>
      <c r="K164" s="82" t="s">
        <v>126</v>
      </c>
      <c r="L164" s="83">
        <v>4.4999999999999998E-2</v>
      </c>
      <c r="M164" s="83">
        <v>1.7899999999999999E-2</v>
      </c>
      <c r="N164" s="76">
        <v>1053.5500000000002</v>
      </c>
      <c r="O164" s="78">
        <v>123.12</v>
      </c>
      <c r="P164" s="76">
        <v>1.2971300000000003</v>
      </c>
      <c r="Q164" s="77">
        <f t="shared" si="3"/>
        <v>3.2246373168255313E-4</v>
      </c>
      <c r="R164" s="77">
        <f>P164/'סכום נכסי הקרן'!$C$42</f>
        <v>1.0989230627848341E-5</v>
      </c>
    </row>
    <row r="165" spans="2:18">
      <c r="B165" s="118" t="s">
        <v>2162</v>
      </c>
      <c r="C165" s="82" t="s">
        <v>2076</v>
      </c>
      <c r="D165" s="69">
        <v>90839513</v>
      </c>
      <c r="E165" s="69"/>
      <c r="F165" s="69" t="s">
        <v>544</v>
      </c>
      <c r="G165" s="99">
        <v>42151</v>
      </c>
      <c r="H165" s="69" t="s">
        <v>124</v>
      </c>
      <c r="I165" s="76">
        <v>8.0399999999999991</v>
      </c>
      <c r="J165" s="82" t="s">
        <v>368</v>
      </c>
      <c r="K165" s="82" t="s">
        <v>126</v>
      </c>
      <c r="L165" s="83">
        <v>4.4999999999999998E-2</v>
      </c>
      <c r="M165" s="83">
        <v>1.7899999999999999E-2</v>
      </c>
      <c r="N165" s="76">
        <v>3858.1900000000005</v>
      </c>
      <c r="O165" s="78">
        <v>123.97</v>
      </c>
      <c r="P165" s="76">
        <v>4.7830000000000013</v>
      </c>
      <c r="Q165" s="77">
        <f t="shared" si="3"/>
        <v>1.1890435258128727E-3</v>
      </c>
      <c r="R165" s="77">
        <f>P165/'סכום נכסי הקרן'!$C$42</f>
        <v>4.0521374182232014E-5</v>
      </c>
    </row>
    <row r="166" spans="2:18">
      <c r="B166" s="118" t="s">
        <v>2162</v>
      </c>
      <c r="C166" s="82" t="s">
        <v>2076</v>
      </c>
      <c r="D166" s="69">
        <v>90839515</v>
      </c>
      <c r="E166" s="69"/>
      <c r="F166" s="69" t="s">
        <v>544</v>
      </c>
      <c r="G166" s="99">
        <v>42166</v>
      </c>
      <c r="H166" s="69" t="s">
        <v>124</v>
      </c>
      <c r="I166" s="76">
        <v>8.0400000000000009</v>
      </c>
      <c r="J166" s="82" t="s">
        <v>368</v>
      </c>
      <c r="K166" s="82" t="s">
        <v>126</v>
      </c>
      <c r="L166" s="83">
        <v>4.4999999999999998E-2</v>
      </c>
      <c r="M166" s="83">
        <v>1.7900000000000006E-2</v>
      </c>
      <c r="N166" s="76">
        <v>3630.1400000000008</v>
      </c>
      <c r="O166" s="78">
        <v>123.97</v>
      </c>
      <c r="P166" s="76">
        <v>4.5003000000000002</v>
      </c>
      <c r="Q166" s="77">
        <f t="shared" si="3"/>
        <v>1.118764913070389E-3</v>
      </c>
      <c r="R166" s="77">
        <f>P166/'סכום נכסי הקרן'!$C$42</f>
        <v>3.812635171070431E-5</v>
      </c>
    </row>
    <row r="167" spans="2:18">
      <c r="B167" s="118" t="s">
        <v>2162</v>
      </c>
      <c r="C167" s="82" t="s">
        <v>2076</v>
      </c>
      <c r="D167" s="69">
        <v>90839516</v>
      </c>
      <c r="E167" s="69"/>
      <c r="F167" s="69" t="s">
        <v>544</v>
      </c>
      <c r="G167" s="99">
        <v>42257</v>
      </c>
      <c r="H167" s="69" t="s">
        <v>124</v>
      </c>
      <c r="I167" s="76">
        <v>8.0399999999999991</v>
      </c>
      <c r="J167" s="82" t="s">
        <v>368</v>
      </c>
      <c r="K167" s="82" t="s">
        <v>126</v>
      </c>
      <c r="L167" s="83">
        <v>4.4999999999999998E-2</v>
      </c>
      <c r="M167" s="83">
        <v>1.7899999999999999E-2</v>
      </c>
      <c r="N167" s="76">
        <v>1929.0900000000004</v>
      </c>
      <c r="O167" s="78">
        <v>123.14</v>
      </c>
      <c r="P167" s="76">
        <v>2.3754800000000005</v>
      </c>
      <c r="Q167" s="77">
        <f t="shared" si="3"/>
        <v>5.9053922531841167E-4</v>
      </c>
      <c r="R167" s="77">
        <f>P167/'סכום נכסי הקרן'!$C$42</f>
        <v>2.0124966327076834E-5</v>
      </c>
    </row>
    <row r="168" spans="2:18">
      <c r="B168" s="118" t="s">
        <v>2162</v>
      </c>
      <c r="C168" s="82" t="s">
        <v>2076</v>
      </c>
      <c r="D168" s="69">
        <v>90839517</v>
      </c>
      <c r="E168" s="69"/>
      <c r="F168" s="69" t="s">
        <v>544</v>
      </c>
      <c r="G168" s="99">
        <v>42348</v>
      </c>
      <c r="H168" s="69" t="s">
        <v>124</v>
      </c>
      <c r="I168" s="76">
        <v>8.0400000000000009</v>
      </c>
      <c r="J168" s="82" t="s">
        <v>368</v>
      </c>
      <c r="K168" s="82" t="s">
        <v>126</v>
      </c>
      <c r="L168" s="83">
        <v>4.4999999999999998E-2</v>
      </c>
      <c r="M168" s="83">
        <v>1.7899999999999999E-2</v>
      </c>
      <c r="N168" s="76">
        <v>3340.5500000000006</v>
      </c>
      <c r="O168" s="78">
        <v>123.72</v>
      </c>
      <c r="P168" s="76">
        <v>4.1329200000000013</v>
      </c>
      <c r="Q168" s="77">
        <f t="shared" si="3"/>
        <v>1.0274350342259124E-3</v>
      </c>
      <c r="R168" s="77">
        <f>P168/'סכום נכסי הקרן'!$C$42</f>
        <v>3.5013923852232981E-5</v>
      </c>
    </row>
    <row r="169" spans="2:18">
      <c r="B169" s="118" t="s">
        <v>2162</v>
      </c>
      <c r="C169" s="82" t="s">
        <v>2076</v>
      </c>
      <c r="D169" s="69">
        <v>90839518</v>
      </c>
      <c r="E169" s="69"/>
      <c r="F169" s="69" t="s">
        <v>544</v>
      </c>
      <c r="G169" s="99">
        <v>42439</v>
      </c>
      <c r="H169" s="69" t="s">
        <v>124</v>
      </c>
      <c r="I169" s="76">
        <v>8.0399999999999974</v>
      </c>
      <c r="J169" s="82" t="s">
        <v>368</v>
      </c>
      <c r="K169" s="82" t="s">
        <v>126</v>
      </c>
      <c r="L169" s="83">
        <v>4.4999999999999998E-2</v>
      </c>
      <c r="M169" s="83">
        <v>1.7899999999999999E-2</v>
      </c>
      <c r="N169" s="76">
        <v>3967.5200000000004</v>
      </c>
      <c r="O169" s="78">
        <v>124.98</v>
      </c>
      <c r="P169" s="76">
        <v>4.9586000000000015</v>
      </c>
      <c r="Q169" s="77">
        <f t="shared" si="3"/>
        <v>1.2326973086129441E-3</v>
      </c>
      <c r="R169" s="77">
        <f>P169/'סכום נכסי הקרן'!$C$42</f>
        <v>4.2009049972823687E-5</v>
      </c>
    </row>
    <row r="170" spans="2:18">
      <c r="B170" s="118" t="s">
        <v>2162</v>
      </c>
      <c r="C170" s="82" t="s">
        <v>2076</v>
      </c>
      <c r="D170" s="69">
        <v>90839519</v>
      </c>
      <c r="E170" s="69"/>
      <c r="F170" s="69" t="s">
        <v>544</v>
      </c>
      <c r="G170" s="99">
        <v>42549</v>
      </c>
      <c r="H170" s="69" t="s">
        <v>124</v>
      </c>
      <c r="I170" s="76">
        <v>8.01</v>
      </c>
      <c r="J170" s="82" t="s">
        <v>368</v>
      </c>
      <c r="K170" s="82" t="s">
        <v>126</v>
      </c>
      <c r="L170" s="83">
        <v>4.4999999999999998E-2</v>
      </c>
      <c r="M170" s="83">
        <v>1.9E-2</v>
      </c>
      <c r="N170" s="76">
        <v>2790.7</v>
      </c>
      <c r="O170" s="78">
        <v>123.63</v>
      </c>
      <c r="P170" s="76">
        <v>3.4501500000000007</v>
      </c>
      <c r="Q170" s="77">
        <f t="shared" si="3"/>
        <v>8.5769987885914341E-4</v>
      </c>
      <c r="R170" s="77">
        <f>P170/'סכום נכסי הקרן'!$C$42</f>
        <v>2.9229525221582224E-5</v>
      </c>
    </row>
    <row r="171" spans="2:18">
      <c r="B171" s="118" t="s">
        <v>2162</v>
      </c>
      <c r="C171" s="82" t="s">
        <v>2076</v>
      </c>
      <c r="D171" s="69">
        <v>90839520</v>
      </c>
      <c r="E171" s="69"/>
      <c r="F171" s="69" t="s">
        <v>544</v>
      </c>
      <c r="G171" s="99">
        <v>42604</v>
      </c>
      <c r="H171" s="69" t="s">
        <v>124</v>
      </c>
      <c r="I171" s="76">
        <v>7.9200000000000017</v>
      </c>
      <c r="J171" s="82" t="s">
        <v>368</v>
      </c>
      <c r="K171" s="82" t="s">
        <v>126</v>
      </c>
      <c r="L171" s="83">
        <v>4.4999999999999998E-2</v>
      </c>
      <c r="M171" s="83">
        <v>2.2600000000000002E-2</v>
      </c>
      <c r="N171" s="76">
        <v>3649.3300000000004</v>
      </c>
      <c r="O171" s="78">
        <v>119.44</v>
      </c>
      <c r="P171" s="76">
        <v>4.3587600000000002</v>
      </c>
      <c r="Q171" s="77">
        <f t="shared" si="3"/>
        <v>1.0835783731072792E-3</v>
      </c>
      <c r="R171" s="77">
        <f>P171/'סכום נכסי הקרן'!$C$42</f>
        <v>3.6927230802957469E-5</v>
      </c>
    </row>
    <row r="172" spans="2:18">
      <c r="B172" s="118" t="s">
        <v>2163</v>
      </c>
      <c r="C172" s="82" t="s">
        <v>2076</v>
      </c>
      <c r="D172" s="69">
        <v>90310010</v>
      </c>
      <c r="E172" s="69"/>
      <c r="F172" s="69" t="s">
        <v>544</v>
      </c>
      <c r="G172" s="99">
        <v>43779</v>
      </c>
      <c r="H172" s="69" t="s">
        <v>124</v>
      </c>
      <c r="I172" s="76">
        <v>8.5899999999999981</v>
      </c>
      <c r="J172" s="82" t="s">
        <v>368</v>
      </c>
      <c r="K172" s="82" t="s">
        <v>126</v>
      </c>
      <c r="L172" s="83">
        <v>2.7243E-2</v>
      </c>
      <c r="M172" s="83">
        <v>2.6399999999999996E-2</v>
      </c>
      <c r="N172" s="76">
        <v>11125.06</v>
      </c>
      <c r="O172" s="78">
        <v>99.42</v>
      </c>
      <c r="P172" s="76">
        <v>11.060530000000002</v>
      </c>
      <c r="Q172" s="77">
        <f t="shared" si="3"/>
        <v>2.749623999280588E-3</v>
      </c>
      <c r="R172" s="77">
        <f>P172/'סכום נכסי הקרן'!$C$42</f>
        <v>9.3704343463057213E-5</v>
      </c>
    </row>
    <row r="173" spans="2:18">
      <c r="B173" s="118" t="s">
        <v>2163</v>
      </c>
      <c r="C173" s="82" t="s">
        <v>2076</v>
      </c>
      <c r="D173" s="69">
        <v>90310011</v>
      </c>
      <c r="E173" s="69"/>
      <c r="F173" s="69" t="s">
        <v>544</v>
      </c>
      <c r="G173" s="99">
        <v>43835</v>
      </c>
      <c r="H173" s="69" t="s">
        <v>124</v>
      </c>
      <c r="I173" s="76">
        <v>8.5100000000000016</v>
      </c>
      <c r="J173" s="82" t="s">
        <v>368</v>
      </c>
      <c r="K173" s="82" t="s">
        <v>126</v>
      </c>
      <c r="L173" s="83">
        <v>2.7243E-2</v>
      </c>
      <c r="M173" s="83">
        <v>2.8899999999999995E-2</v>
      </c>
      <c r="N173" s="76">
        <v>6195.1000000000013</v>
      </c>
      <c r="O173" s="78">
        <v>97.44</v>
      </c>
      <c r="P173" s="76">
        <v>6.0365000000000011</v>
      </c>
      <c r="Q173" s="77">
        <f t="shared" si="3"/>
        <v>1.5006609332154309E-3</v>
      </c>
      <c r="R173" s="77">
        <f>P173/'סכום נכסי הקרן'!$C$42</f>
        <v>5.114097329103984E-5</v>
      </c>
    </row>
    <row r="174" spans="2:18">
      <c r="B174" s="118" t="s">
        <v>2163</v>
      </c>
      <c r="C174" s="82" t="s">
        <v>2076</v>
      </c>
      <c r="D174" s="69">
        <v>90310002</v>
      </c>
      <c r="E174" s="69"/>
      <c r="F174" s="69" t="s">
        <v>544</v>
      </c>
      <c r="G174" s="99">
        <v>43227</v>
      </c>
      <c r="H174" s="69" t="s">
        <v>124</v>
      </c>
      <c r="I174" s="76">
        <v>8.74</v>
      </c>
      <c r="J174" s="82" t="s">
        <v>368</v>
      </c>
      <c r="K174" s="82" t="s">
        <v>126</v>
      </c>
      <c r="L174" s="83">
        <v>2.9805999999999999E-2</v>
      </c>
      <c r="M174" s="83">
        <v>1.8299999999999997E-2</v>
      </c>
      <c r="N174" s="76">
        <v>3659.2700000000004</v>
      </c>
      <c r="O174" s="78">
        <v>109.82</v>
      </c>
      <c r="P174" s="76">
        <v>4.0186200000000012</v>
      </c>
      <c r="Q174" s="77">
        <f t="shared" si="3"/>
        <v>9.9902029974955611E-4</v>
      </c>
      <c r="R174" s="77">
        <f>P174/'סכום נכסי הקרן'!$C$42</f>
        <v>3.4045579075099568E-5</v>
      </c>
    </row>
    <row r="175" spans="2:18">
      <c r="B175" s="118" t="s">
        <v>2163</v>
      </c>
      <c r="C175" s="82" t="s">
        <v>2076</v>
      </c>
      <c r="D175" s="69">
        <v>90310003</v>
      </c>
      <c r="E175" s="69"/>
      <c r="F175" s="69" t="s">
        <v>544</v>
      </c>
      <c r="G175" s="99">
        <v>43279</v>
      </c>
      <c r="H175" s="69" t="s">
        <v>124</v>
      </c>
      <c r="I175" s="76">
        <v>8.7700000000000031</v>
      </c>
      <c r="J175" s="82" t="s">
        <v>368</v>
      </c>
      <c r="K175" s="82" t="s">
        <v>126</v>
      </c>
      <c r="L175" s="83">
        <v>2.9796999999999997E-2</v>
      </c>
      <c r="M175" s="83">
        <v>1.7200000000000003E-2</v>
      </c>
      <c r="N175" s="76">
        <v>4279.6099999999997</v>
      </c>
      <c r="O175" s="78">
        <v>109.88</v>
      </c>
      <c r="P175" s="76">
        <v>4.7024399999999993</v>
      </c>
      <c r="Q175" s="77">
        <f t="shared" si="3"/>
        <v>1.169016482860858E-3</v>
      </c>
      <c r="R175" s="77">
        <f>P175/'סכום נכסי הקרן'!$C$42</f>
        <v>3.9838873261445754E-5</v>
      </c>
    </row>
    <row r="176" spans="2:18">
      <c r="B176" s="118" t="s">
        <v>2163</v>
      </c>
      <c r="C176" s="82" t="s">
        <v>2076</v>
      </c>
      <c r="D176" s="69">
        <v>90310004</v>
      </c>
      <c r="E176" s="69"/>
      <c r="F176" s="69" t="s">
        <v>544</v>
      </c>
      <c r="G176" s="99">
        <v>43321</v>
      </c>
      <c r="H176" s="69" t="s">
        <v>124</v>
      </c>
      <c r="I176" s="76">
        <v>8.7700000000000014</v>
      </c>
      <c r="J176" s="82" t="s">
        <v>368</v>
      </c>
      <c r="K176" s="82" t="s">
        <v>126</v>
      </c>
      <c r="L176" s="83">
        <v>3.0529000000000001E-2</v>
      </c>
      <c r="M176" s="83">
        <v>1.6800000000000002E-2</v>
      </c>
      <c r="N176" s="76">
        <v>23973.85</v>
      </c>
      <c r="O176" s="78">
        <v>110.89</v>
      </c>
      <c r="P176" s="76">
        <v>26.584599999999998</v>
      </c>
      <c r="Q176" s="77">
        <f t="shared" si="3"/>
        <v>6.6088744545943733E-3</v>
      </c>
      <c r="R176" s="77">
        <f>P176/'סכום נכסי הקרן'!$C$42</f>
        <v>2.2522360946789982E-4</v>
      </c>
    </row>
    <row r="177" spans="2:18">
      <c r="B177" s="118" t="s">
        <v>2163</v>
      </c>
      <c r="C177" s="82" t="s">
        <v>2076</v>
      </c>
      <c r="D177" s="69">
        <v>90310001</v>
      </c>
      <c r="E177" s="69"/>
      <c r="F177" s="69" t="s">
        <v>544</v>
      </c>
      <c r="G177" s="99">
        <v>43138</v>
      </c>
      <c r="H177" s="69" t="s">
        <v>124</v>
      </c>
      <c r="I177" s="76">
        <v>8.69</v>
      </c>
      <c r="J177" s="82" t="s">
        <v>368</v>
      </c>
      <c r="K177" s="82" t="s">
        <v>126</v>
      </c>
      <c r="L177" s="83">
        <v>2.8243000000000001E-2</v>
      </c>
      <c r="M177" s="83">
        <v>2.1499999999999998E-2</v>
      </c>
      <c r="N177" s="76">
        <v>22944.150000000005</v>
      </c>
      <c r="O177" s="78">
        <v>105.41</v>
      </c>
      <c r="P177" s="76">
        <v>24.185430000000004</v>
      </c>
      <c r="Q177" s="77">
        <f t="shared" si="3"/>
        <v>6.0124459461635849E-3</v>
      </c>
      <c r="R177" s="77">
        <f>P177/'סכום נכסי הקרן'!$C$42</f>
        <v>2.0489794246041806E-4</v>
      </c>
    </row>
    <row r="178" spans="2:18">
      <c r="B178" s="118" t="s">
        <v>2163</v>
      </c>
      <c r="C178" s="82" t="s">
        <v>2076</v>
      </c>
      <c r="D178" s="69">
        <v>90310005</v>
      </c>
      <c r="E178" s="69"/>
      <c r="F178" s="69" t="s">
        <v>544</v>
      </c>
      <c r="G178" s="99">
        <v>43417</v>
      </c>
      <c r="H178" s="69" t="s">
        <v>124</v>
      </c>
      <c r="I178" s="76">
        <v>8.6900000000000013</v>
      </c>
      <c r="J178" s="82" t="s">
        <v>368</v>
      </c>
      <c r="K178" s="82" t="s">
        <v>126</v>
      </c>
      <c r="L178" s="83">
        <v>3.2797E-2</v>
      </c>
      <c r="M178" s="83">
        <v>1.8000000000000002E-2</v>
      </c>
      <c r="N178" s="76">
        <v>27295.320000000003</v>
      </c>
      <c r="O178" s="78">
        <v>111.76</v>
      </c>
      <c r="P178" s="76">
        <v>30.505250000000004</v>
      </c>
      <c r="Q178" s="77">
        <f t="shared" si="3"/>
        <v>7.5835396227896994E-3</v>
      </c>
      <c r="R178" s="77">
        <f>P178/'סכום נכסי הקרן'!$C$42</f>
        <v>2.5843919083682481E-4</v>
      </c>
    </row>
    <row r="179" spans="2:18">
      <c r="B179" s="118" t="s">
        <v>2163</v>
      </c>
      <c r="C179" s="82" t="s">
        <v>2076</v>
      </c>
      <c r="D179" s="69">
        <v>90310006</v>
      </c>
      <c r="E179" s="69"/>
      <c r="F179" s="69" t="s">
        <v>544</v>
      </c>
      <c r="G179" s="99">
        <v>43485</v>
      </c>
      <c r="H179" s="69" t="s">
        <v>124</v>
      </c>
      <c r="I179" s="76">
        <v>8.7499999999999982</v>
      </c>
      <c r="J179" s="82" t="s">
        <v>368</v>
      </c>
      <c r="K179" s="82" t="s">
        <v>126</v>
      </c>
      <c r="L179" s="83">
        <v>3.2190999999999997E-2</v>
      </c>
      <c r="M179" s="83">
        <v>1.61E-2</v>
      </c>
      <c r="N179" s="76">
        <v>34493.040000000008</v>
      </c>
      <c r="O179" s="78">
        <v>113.09</v>
      </c>
      <c r="P179" s="76">
        <v>39.008170000000007</v>
      </c>
      <c r="Q179" s="77">
        <f t="shared" si="3"/>
        <v>9.6973472699786595E-3</v>
      </c>
      <c r="R179" s="77">
        <f>P179/'סכום נכסי הקרן'!$C$42</f>
        <v>3.304755702977456E-4</v>
      </c>
    </row>
    <row r="180" spans="2:18">
      <c r="B180" s="118" t="s">
        <v>2163</v>
      </c>
      <c r="C180" s="82" t="s">
        <v>2076</v>
      </c>
      <c r="D180" s="69">
        <v>90310008</v>
      </c>
      <c r="E180" s="69"/>
      <c r="F180" s="69" t="s">
        <v>544</v>
      </c>
      <c r="G180" s="99">
        <v>43613</v>
      </c>
      <c r="H180" s="69" t="s">
        <v>124</v>
      </c>
      <c r="I180" s="76">
        <v>8.8099999999999987</v>
      </c>
      <c r="J180" s="82" t="s">
        <v>368</v>
      </c>
      <c r="K180" s="82" t="s">
        <v>126</v>
      </c>
      <c r="L180" s="83">
        <v>2.7243E-2</v>
      </c>
      <c r="M180" s="83">
        <v>1.7900000000000003E-2</v>
      </c>
      <c r="N180" s="76">
        <v>9103.9000000000015</v>
      </c>
      <c r="O180" s="78">
        <v>106.93</v>
      </c>
      <c r="P180" s="76">
        <v>9.7348000000000017</v>
      </c>
      <c r="Q180" s="77">
        <f t="shared" si="3"/>
        <v>2.4200503690326477E-3</v>
      </c>
      <c r="R180" s="77">
        <f>P180/'סכום נכסי הקרן'!$C$42</f>
        <v>8.2472814841980381E-5</v>
      </c>
    </row>
    <row r="181" spans="2:18">
      <c r="B181" s="118" t="s">
        <v>2163</v>
      </c>
      <c r="C181" s="82" t="s">
        <v>2076</v>
      </c>
      <c r="D181" s="69">
        <v>90310009</v>
      </c>
      <c r="E181" s="69"/>
      <c r="F181" s="69" t="s">
        <v>544</v>
      </c>
      <c r="G181" s="99">
        <v>43657</v>
      </c>
      <c r="H181" s="69" t="s">
        <v>124</v>
      </c>
      <c r="I181" s="76">
        <v>8.7000000000000011</v>
      </c>
      <c r="J181" s="82" t="s">
        <v>368</v>
      </c>
      <c r="K181" s="82" t="s">
        <v>126</v>
      </c>
      <c r="L181" s="83">
        <v>2.7243E-2</v>
      </c>
      <c r="M181" s="83">
        <v>2.2100000000000005E-2</v>
      </c>
      <c r="N181" s="76">
        <v>8981.9599999999991</v>
      </c>
      <c r="O181" s="78">
        <v>103.15</v>
      </c>
      <c r="P181" s="76">
        <v>9.2648900000000012</v>
      </c>
      <c r="Q181" s="77">
        <f t="shared" si="3"/>
        <v>2.3032317524291084E-3</v>
      </c>
      <c r="R181" s="77">
        <f>P181/'סכום נכסי הקרן'!$C$42</f>
        <v>7.8491757149742742E-5</v>
      </c>
    </row>
    <row r="182" spans="2:18">
      <c r="B182" s="118" t="s">
        <v>2163</v>
      </c>
      <c r="C182" s="82" t="s">
        <v>2076</v>
      </c>
      <c r="D182" s="69">
        <v>90310007</v>
      </c>
      <c r="E182" s="69"/>
      <c r="F182" s="69" t="s">
        <v>544</v>
      </c>
      <c r="G182" s="99">
        <v>43541</v>
      </c>
      <c r="H182" s="69" t="s">
        <v>124</v>
      </c>
      <c r="I182" s="76">
        <v>8.7800000000000011</v>
      </c>
      <c r="J182" s="82" t="s">
        <v>368</v>
      </c>
      <c r="K182" s="82" t="s">
        <v>126</v>
      </c>
      <c r="L182" s="83">
        <v>2.9270999999999998E-2</v>
      </c>
      <c r="M182" s="83">
        <v>1.7199999999999997E-2</v>
      </c>
      <c r="N182" s="76">
        <v>2962.0900000000006</v>
      </c>
      <c r="O182" s="78">
        <v>109.34</v>
      </c>
      <c r="P182" s="76">
        <v>3.2387500000000005</v>
      </c>
      <c r="Q182" s="77">
        <f t="shared" si="3"/>
        <v>8.0514629295974107E-4</v>
      </c>
      <c r="R182" s="77">
        <f>P182/'סכום נכסי הקרן'!$C$42</f>
        <v>2.7438553341564694E-5</v>
      </c>
    </row>
    <row r="183" spans="2:18">
      <c r="B183" s="118" t="s">
        <v>2164</v>
      </c>
      <c r="C183" s="82" t="s">
        <v>2077</v>
      </c>
      <c r="D183" s="69">
        <v>90141407</v>
      </c>
      <c r="E183" s="69"/>
      <c r="F183" s="69" t="s">
        <v>783</v>
      </c>
      <c r="G183" s="99">
        <v>42372</v>
      </c>
      <c r="H183" s="69" t="s">
        <v>124</v>
      </c>
      <c r="I183" s="76">
        <v>8.8100000000413488</v>
      </c>
      <c r="J183" s="82" t="s">
        <v>122</v>
      </c>
      <c r="K183" s="82" t="s">
        <v>126</v>
      </c>
      <c r="L183" s="83">
        <v>6.7000000000000004E-2</v>
      </c>
      <c r="M183" s="83">
        <v>2.1800000000111952E-2</v>
      </c>
      <c r="N183" s="76">
        <v>39070.314338000004</v>
      </c>
      <c r="O183" s="78">
        <v>141.75</v>
      </c>
      <c r="P183" s="76">
        <v>55.382174191000004</v>
      </c>
      <c r="Q183" s="77">
        <f t="shared" si="3"/>
        <v>1.3767889539462537E-2</v>
      </c>
      <c r="R183" s="77">
        <f>P183/'סכום נכסי הקרן'!$C$42</f>
        <v>4.6919544290593003E-4</v>
      </c>
    </row>
    <row r="184" spans="2:18">
      <c r="B184" s="118" t="s">
        <v>2165</v>
      </c>
      <c r="C184" s="82" t="s">
        <v>2076</v>
      </c>
      <c r="D184" s="69">
        <v>90800100</v>
      </c>
      <c r="E184" s="69"/>
      <c r="F184" s="69" t="s">
        <v>2082</v>
      </c>
      <c r="G184" s="99">
        <v>41529</v>
      </c>
      <c r="H184" s="69" t="s">
        <v>2075</v>
      </c>
      <c r="I184" s="76">
        <v>2.09</v>
      </c>
      <c r="J184" s="82" t="s">
        <v>723</v>
      </c>
      <c r="K184" s="82" t="s">
        <v>126</v>
      </c>
      <c r="L184" s="83">
        <v>7.6999999999999999E-2</v>
      </c>
      <c r="M184" s="69"/>
      <c r="N184" s="76">
        <v>21958.649999999998</v>
      </c>
      <c r="O184" s="78">
        <v>9.9999999999999995E-7</v>
      </c>
      <c r="P184" s="76">
        <v>0</v>
      </c>
      <c r="Q184" s="77">
        <f t="shared" si="3"/>
        <v>0</v>
      </c>
      <c r="R184" s="77">
        <f>P184/'סכום נכסי הקרן'!$C$42</f>
        <v>0</v>
      </c>
    </row>
    <row r="185" spans="2:18">
      <c r="B185" s="118" t="s">
        <v>2166</v>
      </c>
      <c r="C185" s="82" t="s">
        <v>2077</v>
      </c>
      <c r="D185" s="69">
        <v>6718</v>
      </c>
      <c r="E185" s="69"/>
      <c r="F185" s="69" t="s">
        <v>582</v>
      </c>
      <c r="G185" s="99">
        <v>43482</v>
      </c>
      <c r="H185" s="69"/>
      <c r="I185" s="76">
        <v>3.2699999999860498</v>
      </c>
      <c r="J185" s="82" t="s">
        <v>122</v>
      </c>
      <c r="K185" s="82" t="s">
        <v>126</v>
      </c>
      <c r="L185" s="83">
        <v>4.1299999999999996E-2</v>
      </c>
      <c r="M185" s="83">
        <v>1.7199999999870909E-2</v>
      </c>
      <c r="N185" s="76">
        <v>88765.332865000019</v>
      </c>
      <c r="O185" s="78">
        <v>108.21</v>
      </c>
      <c r="P185" s="76">
        <v>96.052963542000015</v>
      </c>
      <c r="Q185" s="77">
        <f t="shared" si="3"/>
        <v>2.3878560408688063E-2</v>
      </c>
      <c r="R185" s="77">
        <f>P185/'סכום נכסי הקרן'!$C$42</f>
        <v>8.1375665419144289E-4</v>
      </c>
    </row>
    <row r="186" spans="2:18">
      <c r="B186" s="72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76"/>
      <c r="O186" s="78"/>
      <c r="P186" s="69"/>
      <c r="Q186" s="77"/>
      <c r="R186" s="69"/>
    </row>
    <row r="187" spans="2:18">
      <c r="B187" s="70" t="s">
        <v>37</v>
      </c>
      <c r="C187" s="71"/>
      <c r="D187" s="71"/>
      <c r="E187" s="71"/>
      <c r="F187" s="71"/>
      <c r="G187" s="71"/>
      <c r="H187" s="71"/>
      <c r="I187" s="79">
        <v>2.3242901522907427</v>
      </c>
      <c r="J187" s="71"/>
      <c r="K187" s="71"/>
      <c r="L187" s="71"/>
      <c r="M187" s="91">
        <v>3.8379511638808567E-2</v>
      </c>
      <c r="N187" s="79"/>
      <c r="O187" s="81"/>
      <c r="P187" s="79">
        <v>301.47072000000009</v>
      </c>
      <c r="Q187" s="80">
        <f t="shared" si="3"/>
        <v>7.4944973413787447E-2</v>
      </c>
      <c r="R187" s="80">
        <f>P187/'סכום נכסי הקרן'!$C$42</f>
        <v>2.5540472193407689E-3</v>
      </c>
    </row>
    <row r="188" spans="2:18">
      <c r="B188" s="86" t="s">
        <v>35</v>
      </c>
      <c r="C188" s="71"/>
      <c r="D188" s="71"/>
      <c r="E188" s="71"/>
      <c r="F188" s="71"/>
      <c r="G188" s="71"/>
      <c r="H188" s="71"/>
      <c r="I188" s="79">
        <v>2.3242901522907427</v>
      </c>
      <c r="J188" s="71"/>
      <c r="K188" s="71"/>
      <c r="L188" s="71"/>
      <c r="M188" s="91">
        <v>3.8379511638808567E-2</v>
      </c>
      <c r="N188" s="79"/>
      <c r="O188" s="81"/>
      <c r="P188" s="79">
        <v>301.47072000000009</v>
      </c>
      <c r="Q188" s="80">
        <f t="shared" si="3"/>
        <v>7.4944973413787447E-2</v>
      </c>
      <c r="R188" s="80">
        <f>P188/'סכום נכסי הקרן'!$C$42</f>
        <v>2.5540472193407689E-3</v>
      </c>
    </row>
    <row r="189" spans="2:18">
      <c r="B189" s="118" t="s">
        <v>2167</v>
      </c>
      <c r="C189" s="82" t="s">
        <v>2076</v>
      </c>
      <c r="D189" s="69">
        <v>4623</v>
      </c>
      <c r="E189" s="69"/>
      <c r="F189" s="69" t="s">
        <v>2083</v>
      </c>
      <c r="G189" s="99">
        <v>42354</v>
      </c>
      <c r="H189" s="69" t="s">
        <v>2084</v>
      </c>
      <c r="I189" s="76">
        <v>4.2600000000000007</v>
      </c>
      <c r="J189" s="82" t="s">
        <v>1640</v>
      </c>
      <c r="K189" s="82" t="s">
        <v>125</v>
      </c>
      <c r="L189" s="83">
        <v>5.0199999999999995E-2</v>
      </c>
      <c r="M189" s="83">
        <v>2.5099999999999997E-2</v>
      </c>
      <c r="N189" s="76">
        <v>20973.000000000004</v>
      </c>
      <c r="O189" s="78">
        <v>112.38</v>
      </c>
      <c r="P189" s="76">
        <v>81.102510000000009</v>
      </c>
      <c r="Q189" s="77">
        <f t="shared" si="3"/>
        <v>2.0161909772668567E-2</v>
      </c>
      <c r="R189" s="77">
        <f>P189/'סכום נכסי הקרן'!$C$42</f>
        <v>6.8709704261513973E-4</v>
      </c>
    </row>
    <row r="190" spans="2:18">
      <c r="B190" s="118" t="s">
        <v>2168</v>
      </c>
      <c r="C190" s="82" t="s">
        <v>2076</v>
      </c>
      <c r="D190" s="69">
        <v>487557</v>
      </c>
      <c r="E190" s="69"/>
      <c r="F190" s="69" t="s">
        <v>2085</v>
      </c>
      <c r="G190" s="99">
        <v>42978</v>
      </c>
      <c r="H190" s="69" t="s">
        <v>1641</v>
      </c>
      <c r="I190" s="76">
        <v>1.49</v>
      </c>
      <c r="J190" s="82" t="s">
        <v>1640</v>
      </c>
      <c r="K190" s="82" t="s">
        <v>125</v>
      </c>
      <c r="L190" s="83">
        <v>3.8966000000000001E-2</v>
      </c>
      <c r="M190" s="83">
        <v>4.07E-2</v>
      </c>
      <c r="N190" s="76">
        <v>22349.570000000003</v>
      </c>
      <c r="O190" s="78">
        <v>99.91</v>
      </c>
      <c r="P190" s="76">
        <v>76.835670000000007</v>
      </c>
      <c r="Q190" s="77">
        <f t="shared" si="3"/>
        <v>1.9101182514111303E-2</v>
      </c>
      <c r="R190" s="77">
        <f>P190/'סכום נכסי הקרן'!$C$42</f>
        <v>6.5094855417363552E-4</v>
      </c>
    </row>
    <row r="191" spans="2:18">
      <c r="B191" s="118" t="s">
        <v>2168</v>
      </c>
      <c r="C191" s="82" t="s">
        <v>2076</v>
      </c>
      <c r="D191" s="69">
        <v>487556</v>
      </c>
      <c r="E191" s="69"/>
      <c r="F191" s="69" t="s">
        <v>2086</v>
      </c>
      <c r="G191" s="99">
        <v>42438</v>
      </c>
      <c r="H191" s="69" t="s">
        <v>1641</v>
      </c>
      <c r="I191" s="76">
        <v>1.94</v>
      </c>
      <c r="J191" s="82" t="s">
        <v>1640</v>
      </c>
      <c r="K191" s="82" t="s">
        <v>125</v>
      </c>
      <c r="L191" s="83">
        <v>6.2203999999999995E-2</v>
      </c>
      <c r="M191" s="83">
        <v>5.8499999999999996E-2</v>
      </c>
      <c r="N191" s="76">
        <v>8284.0000000000018</v>
      </c>
      <c r="O191" s="78">
        <v>101.14</v>
      </c>
      <c r="P191" s="76">
        <v>28.830210000000008</v>
      </c>
      <c r="Q191" s="77">
        <f t="shared" si="3"/>
        <v>7.167128276881778E-3</v>
      </c>
      <c r="R191" s="77">
        <f>P191/'סכום נכסי הקרן'!$C$42</f>
        <v>2.4424832263481651E-4</v>
      </c>
    </row>
    <row r="192" spans="2:18">
      <c r="B192" s="118" t="s">
        <v>2169</v>
      </c>
      <c r="C192" s="82" t="s">
        <v>2076</v>
      </c>
      <c r="D192" s="69">
        <v>474437</v>
      </c>
      <c r="E192" s="69"/>
      <c r="F192" s="69" t="s">
        <v>582</v>
      </c>
      <c r="G192" s="99">
        <v>42887</v>
      </c>
      <c r="H192" s="69"/>
      <c r="I192" s="76">
        <v>1.5799999999999996</v>
      </c>
      <c r="J192" s="82" t="s">
        <v>1640</v>
      </c>
      <c r="K192" s="82" t="s">
        <v>125</v>
      </c>
      <c r="L192" s="83">
        <v>3.7408999999999998E-2</v>
      </c>
      <c r="M192" s="83">
        <v>4.2399999999999993E-2</v>
      </c>
      <c r="N192" s="76">
        <v>20442.910000000003</v>
      </c>
      <c r="O192" s="78">
        <v>99.74</v>
      </c>
      <c r="P192" s="76">
        <v>70.161130000000014</v>
      </c>
      <c r="Q192" s="77">
        <f t="shared" si="3"/>
        <v>1.744190620744623E-2</v>
      </c>
      <c r="R192" s="77">
        <f>P192/'סכום נכסי הקרן'!$C$42</f>
        <v>5.9440213292457115E-4</v>
      </c>
    </row>
    <row r="193" spans="2:18">
      <c r="B193" s="118" t="s">
        <v>2169</v>
      </c>
      <c r="C193" s="82" t="s">
        <v>2076</v>
      </c>
      <c r="D193" s="69">
        <v>474436</v>
      </c>
      <c r="E193" s="69"/>
      <c r="F193" s="69" t="s">
        <v>582</v>
      </c>
      <c r="G193" s="99">
        <v>42887</v>
      </c>
      <c r="H193" s="69"/>
      <c r="I193" s="76">
        <v>1.6600000000000006</v>
      </c>
      <c r="J193" s="82" t="s">
        <v>1640</v>
      </c>
      <c r="K193" s="82" t="s">
        <v>125</v>
      </c>
      <c r="L193" s="83">
        <v>3.6465999999999998E-2</v>
      </c>
      <c r="M193" s="83">
        <v>3.9200000000000006E-2</v>
      </c>
      <c r="N193" s="76">
        <v>12978.010000000002</v>
      </c>
      <c r="O193" s="78">
        <v>99.74</v>
      </c>
      <c r="P193" s="76">
        <v>44.541199999999996</v>
      </c>
      <c r="Q193" s="77">
        <f t="shared" si="3"/>
        <v>1.1072846642679554E-2</v>
      </c>
      <c r="R193" s="77">
        <f>P193/'סכום נכסי הקרן'!$C$42</f>
        <v>3.7735116699260551E-4</v>
      </c>
    </row>
    <row r="194" spans="2:18">
      <c r="B194" s="108"/>
      <c r="C194" s="108"/>
      <c r="D194" s="108"/>
      <c r="E194" s="108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</row>
    <row r="195" spans="2:18">
      <c r="B195" s="108"/>
      <c r="C195" s="108"/>
      <c r="D195" s="108"/>
      <c r="E195" s="108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</row>
    <row r="196" spans="2:18">
      <c r="B196" s="108"/>
      <c r="C196" s="108"/>
      <c r="D196" s="108"/>
      <c r="E196" s="108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</row>
    <row r="197" spans="2:18">
      <c r="B197" s="110" t="s">
        <v>212</v>
      </c>
      <c r="C197" s="108"/>
      <c r="D197" s="108"/>
      <c r="E197" s="108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</row>
    <row r="198" spans="2:18">
      <c r="B198" s="110" t="s">
        <v>105</v>
      </c>
      <c r="C198" s="108"/>
      <c r="D198" s="108"/>
      <c r="E198" s="108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</row>
    <row r="199" spans="2:18">
      <c r="B199" s="110" t="s">
        <v>195</v>
      </c>
      <c r="C199" s="108"/>
      <c r="D199" s="108"/>
      <c r="E199" s="108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</row>
    <row r="200" spans="2:18">
      <c r="B200" s="110" t="s">
        <v>203</v>
      </c>
      <c r="C200" s="108"/>
      <c r="D200" s="108"/>
      <c r="E200" s="108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</row>
    <row r="201" spans="2:18">
      <c r="B201" s="108"/>
      <c r="C201" s="108"/>
      <c r="D201" s="108"/>
      <c r="E201" s="108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</row>
    <row r="202" spans="2:18">
      <c r="B202" s="108"/>
      <c r="C202" s="108"/>
      <c r="D202" s="108"/>
      <c r="E202" s="108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</row>
    <row r="203" spans="2:18">
      <c r="B203" s="108"/>
      <c r="C203" s="108"/>
      <c r="D203" s="108"/>
      <c r="E203" s="108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</row>
    <row r="204" spans="2:18">
      <c r="B204" s="108"/>
      <c r="C204" s="108"/>
      <c r="D204" s="108"/>
      <c r="E204" s="108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</row>
    <row r="205" spans="2:18">
      <c r="B205" s="108"/>
      <c r="C205" s="108"/>
      <c r="D205" s="108"/>
      <c r="E205" s="108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</row>
    <row r="206" spans="2:18">
      <c r="B206" s="108"/>
      <c r="C206" s="108"/>
      <c r="D206" s="108"/>
      <c r="E206" s="108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</row>
    <row r="207" spans="2:18">
      <c r="B207" s="108"/>
      <c r="C207" s="108"/>
      <c r="D207" s="108"/>
      <c r="E207" s="108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</row>
    <row r="208" spans="2:18">
      <c r="B208" s="108"/>
      <c r="C208" s="108"/>
      <c r="D208" s="108"/>
      <c r="E208" s="108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</row>
    <row r="209" spans="2:18">
      <c r="B209" s="108"/>
      <c r="C209" s="108"/>
      <c r="D209" s="108"/>
      <c r="E209" s="108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</row>
    <row r="210" spans="2:18">
      <c r="B210" s="108"/>
      <c r="C210" s="108"/>
      <c r="D210" s="108"/>
      <c r="E210" s="108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</row>
    <row r="211" spans="2:18">
      <c r="B211" s="108"/>
      <c r="C211" s="108"/>
      <c r="D211" s="108"/>
      <c r="E211" s="108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</row>
    <row r="212" spans="2:18">
      <c r="B212" s="108"/>
      <c r="C212" s="108"/>
      <c r="D212" s="108"/>
      <c r="E212" s="108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</row>
    <row r="213" spans="2:18">
      <c r="B213" s="108"/>
      <c r="C213" s="108"/>
      <c r="D213" s="108"/>
      <c r="E213" s="108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</row>
    <row r="214" spans="2:18">
      <c r="B214" s="108"/>
      <c r="C214" s="108"/>
      <c r="D214" s="108"/>
      <c r="E214" s="108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</row>
    <row r="215" spans="2:18">
      <c r="B215" s="108"/>
      <c r="C215" s="108"/>
      <c r="D215" s="108"/>
      <c r="E215" s="108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</row>
    <row r="216" spans="2:18">
      <c r="B216" s="108"/>
      <c r="C216" s="108"/>
      <c r="D216" s="108"/>
      <c r="E216" s="108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</row>
    <row r="217" spans="2:18">
      <c r="B217" s="108"/>
      <c r="C217" s="108"/>
      <c r="D217" s="108"/>
      <c r="E217" s="108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</row>
    <row r="218" spans="2:18">
      <c r="B218" s="108"/>
      <c r="C218" s="108"/>
      <c r="D218" s="108"/>
      <c r="E218" s="108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</row>
    <row r="219" spans="2:18">
      <c r="B219" s="108"/>
      <c r="C219" s="108"/>
      <c r="D219" s="108"/>
      <c r="E219" s="108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</row>
    <row r="220" spans="2:18">
      <c r="B220" s="108"/>
      <c r="C220" s="108"/>
      <c r="D220" s="108"/>
      <c r="E220" s="108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</row>
    <row r="221" spans="2:18">
      <c r="B221" s="108"/>
      <c r="C221" s="108"/>
      <c r="D221" s="108"/>
      <c r="E221" s="108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</row>
    <row r="222" spans="2:18">
      <c r="B222" s="108"/>
      <c r="C222" s="108"/>
      <c r="D222" s="108"/>
      <c r="E222" s="108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</row>
    <row r="223" spans="2:18">
      <c r="B223" s="108"/>
      <c r="C223" s="108"/>
      <c r="D223" s="108"/>
      <c r="E223" s="108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</row>
    <row r="224" spans="2:18">
      <c r="B224" s="108"/>
      <c r="C224" s="108"/>
      <c r="D224" s="108"/>
      <c r="E224" s="108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</row>
    <row r="225" spans="2:18">
      <c r="B225" s="108"/>
      <c r="C225" s="108"/>
      <c r="D225" s="108"/>
      <c r="E225" s="108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</row>
    <row r="226" spans="2:18">
      <c r="B226" s="108"/>
      <c r="C226" s="108"/>
      <c r="D226" s="108"/>
      <c r="E226" s="108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</row>
    <row r="227" spans="2:18">
      <c r="B227" s="108"/>
      <c r="C227" s="108"/>
      <c r="D227" s="108"/>
      <c r="E227" s="108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</row>
    <row r="228" spans="2:18">
      <c r="B228" s="108"/>
      <c r="C228" s="108"/>
      <c r="D228" s="108"/>
      <c r="E228" s="108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</row>
    <row r="229" spans="2:18">
      <c r="B229" s="108"/>
      <c r="C229" s="108"/>
      <c r="D229" s="108"/>
      <c r="E229" s="108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</row>
    <row r="230" spans="2:18">
      <c r="B230" s="108"/>
      <c r="C230" s="108"/>
      <c r="D230" s="108"/>
      <c r="E230" s="108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</row>
    <row r="231" spans="2:18">
      <c r="B231" s="108"/>
      <c r="C231" s="108"/>
      <c r="D231" s="108"/>
      <c r="E231" s="108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</row>
    <row r="232" spans="2:18">
      <c r="B232" s="108"/>
      <c r="C232" s="108"/>
      <c r="D232" s="108"/>
      <c r="E232" s="108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</row>
    <row r="233" spans="2:18">
      <c r="B233" s="108"/>
      <c r="C233" s="108"/>
      <c r="D233" s="108"/>
      <c r="E233" s="108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</row>
    <row r="234" spans="2:18">
      <c r="B234" s="108"/>
      <c r="C234" s="108"/>
      <c r="D234" s="108"/>
      <c r="E234" s="108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</row>
    <row r="235" spans="2:18">
      <c r="B235" s="108"/>
      <c r="C235" s="108"/>
      <c r="D235" s="108"/>
      <c r="E235" s="108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</row>
    <row r="236" spans="2:18">
      <c r="B236" s="108"/>
      <c r="C236" s="108"/>
      <c r="D236" s="108"/>
      <c r="E236" s="108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</row>
    <row r="237" spans="2:18">
      <c r="B237" s="108"/>
      <c r="C237" s="108"/>
      <c r="D237" s="108"/>
      <c r="E237" s="108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</row>
    <row r="238" spans="2:18">
      <c r="B238" s="108"/>
      <c r="C238" s="108"/>
      <c r="D238" s="108"/>
      <c r="E238" s="108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</row>
    <row r="239" spans="2:18">
      <c r="B239" s="108"/>
      <c r="C239" s="108"/>
      <c r="D239" s="108"/>
      <c r="E239" s="108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</row>
    <row r="240" spans="2:18">
      <c r="B240" s="108"/>
      <c r="C240" s="108"/>
      <c r="D240" s="108"/>
      <c r="E240" s="108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</row>
    <row r="241" spans="2:18">
      <c r="B241" s="108"/>
      <c r="C241" s="108"/>
      <c r="D241" s="108"/>
      <c r="E241" s="108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</row>
    <row r="242" spans="2:18">
      <c r="B242" s="108"/>
      <c r="C242" s="108"/>
      <c r="D242" s="108"/>
      <c r="E242" s="108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</row>
    <row r="243" spans="2:18">
      <c r="B243" s="108"/>
      <c r="C243" s="108"/>
      <c r="D243" s="108"/>
      <c r="E243" s="108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</row>
    <row r="244" spans="2:18">
      <c r="B244" s="108"/>
      <c r="C244" s="108"/>
      <c r="D244" s="108"/>
      <c r="E244" s="108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</row>
    <row r="245" spans="2:18">
      <c r="B245" s="108"/>
      <c r="C245" s="108"/>
      <c r="D245" s="108"/>
      <c r="E245" s="108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</row>
    <row r="246" spans="2:18">
      <c r="B246" s="108"/>
      <c r="C246" s="108"/>
      <c r="D246" s="108"/>
      <c r="E246" s="108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</row>
    <row r="247" spans="2:18">
      <c r="B247" s="108"/>
      <c r="C247" s="108"/>
      <c r="D247" s="108"/>
      <c r="E247" s="108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</row>
    <row r="248" spans="2:18">
      <c r="B248" s="108"/>
      <c r="C248" s="108"/>
      <c r="D248" s="108"/>
      <c r="E248" s="108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</row>
    <row r="249" spans="2:18">
      <c r="B249" s="108"/>
      <c r="C249" s="108"/>
      <c r="D249" s="108"/>
      <c r="E249" s="108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</row>
    <row r="250" spans="2:18">
      <c r="B250" s="108"/>
      <c r="C250" s="108"/>
      <c r="D250" s="108"/>
      <c r="E250" s="108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</row>
    <row r="251" spans="2:18">
      <c r="B251" s="108"/>
      <c r="C251" s="108"/>
      <c r="D251" s="108"/>
      <c r="E251" s="108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</row>
    <row r="252" spans="2:18">
      <c r="B252" s="108"/>
      <c r="C252" s="108"/>
      <c r="D252" s="108"/>
      <c r="E252" s="108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</row>
    <row r="253" spans="2:18">
      <c r="B253" s="108"/>
      <c r="C253" s="108"/>
      <c r="D253" s="108"/>
      <c r="E253" s="108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</row>
    <row r="254" spans="2:18">
      <c r="B254" s="108"/>
      <c r="C254" s="108"/>
      <c r="D254" s="108"/>
      <c r="E254" s="108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</row>
    <row r="255" spans="2:18">
      <c r="B255" s="108"/>
      <c r="C255" s="108"/>
      <c r="D255" s="108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</row>
    <row r="256" spans="2:18">
      <c r="B256" s="108"/>
      <c r="C256" s="108"/>
      <c r="D256" s="108"/>
      <c r="E256" s="108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</row>
    <row r="257" spans="2:18">
      <c r="B257" s="108"/>
      <c r="C257" s="108"/>
      <c r="D257" s="108"/>
      <c r="E257" s="108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</row>
    <row r="258" spans="2:18">
      <c r="B258" s="108"/>
      <c r="C258" s="108"/>
      <c r="D258" s="108"/>
      <c r="E258" s="108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</row>
    <row r="259" spans="2:18">
      <c r="B259" s="108"/>
      <c r="C259" s="108"/>
      <c r="D259" s="108"/>
      <c r="E259" s="108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</row>
    <row r="260" spans="2:18">
      <c r="B260" s="108"/>
      <c r="C260" s="108"/>
      <c r="D260" s="108"/>
      <c r="E260" s="108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</row>
    <row r="261" spans="2:18">
      <c r="B261" s="108"/>
      <c r="C261" s="108"/>
      <c r="D261" s="108"/>
      <c r="E261" s="108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</row>
    <row r="262" spans="2:18">
      <c r="B262" s="108"/>
      <c r="C262" s="108"/>
      <c r="D262" s="108"/>
      <c r="E262" s="108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</row>
    <row r="263" spans="2:18">
      <c r="B263" s="108"/>
      <c r="C263" s="108"/>
      <c r="D263" s="108"/>
      <c r="E263" s="108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</row>
    <row r="264" spans="2:18">
      <c r="B264" s="108"/>
      <c r="C264" s="108"/>
      <c r="D264" s="108"/>
      <c r="E264" s="108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</row>
    <row r="265" spans="2:18">
      <c r="B265" s="108"/>
      <c r="C265" s="108"/>
      <c r="D265" s="108"/>
      <c r="E265" s="108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</row>
    <row r="266" spans="2:18">
      <c r="B266" s="108"/>
      <c r="C266" s="108"/>
      <c r="D266" s="108"/>
      <c r="E266" s="108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</row>
    <row r="267" spans="2:18">
      <c r="B267" s="108"/>
      <c r="C267" s="108"/>
      <c r="D267" s="108"/>
      <c r="E267" s="108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</row>
    <row r="268" spans="2:18">
      <c r="B268" s="108"/>
      <c r="C268" s="108"/>
      <c r="D268" s="108"/>
      <c r="E268" s="108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</row>
    <row r="269" spans="2:18">
      <c r="B269" s="108"/>
      <c r="C269" s="108"/>
      <c r="D269" s="108"/>
      <c r="E269" s="108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</row>
    <row r="270" spans="2:18">
      <c r="B270" s="108"/>
      <c r="C270" s="108"/>
      <c r="D270" s="108"/>
      <c r="E270" s="108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</row>
    <row r="271" spans="2:18">
      <c r="B271" s="108"/>
      <c r="C271" s="108"/>
      <c r="D271" s="108"/>
      <c r="E271" s="108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</row>
    <row r="272" spans="2:18">
      <c r="B272" s="108"/>
      <c r="C272" s="108"/>
      <c r="D272" s="108"/>
      <c r="E272" s="108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</row>
    <row r="273" spans="2:18">
      <c r="B273" s="108"/>
      <c r="C273" s="108"/>
      <c r="D273" s="108"/>
      <c r="E273" s="108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</row>
    <row r="274" spans="2:18">
      <c r="B274" s="108"/>
      <c r="C274" s="108"/>
      <c r="D274" s="108"/>
      <c r="E274" s="108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</row>
    <row r="275" spans="2:18">
      <c r="B275" s="108"/>
      <c r="C275" s="108"/>
      <c r="D275" s="108"/>
      <c r="E275" s="108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</row>
    <row r="276" spans="2:18">
      <c r="B276" s="108"/>
      <c r="C276" s="108"/>
      <c r="D276" s="108"/>
      <c r="E276" s="108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</row>
    <row r="277" spans="2:18">
      <c r="B277" s="108"/>
      <c r="C277" s="108"/>
      <c r="D277" s="108"/>
      <c r="E277" s="108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</row>
    <row r="278" spans="2:18">
      <c r="B278" s="108"/>
      <c r="C278" s="108"/>
      <c r="D278" s="108"/>
      <c r="E278" s="108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</row>
    <row r="279" spans="2:18">
      <c r="B279" s="108"/>
      <c r="C279" s="108"/>
      <c r="D279" s="108"/>
      <c r="E279" s="108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</row>
    <row r="280" spans="2:18">
      <c r="B280" s="108"/>
      <c r="C280" s="108"/>
      <c r="D280" s="108"/>
      <c r="E280" s="108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</row>
    <row r="281" spans="2:18">
      <c r="B281" s="108"/>
      <c r="C281" s="108"/>
      <c r="D281" s="108"/>
      <c r="E281" s="108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</row>
    <row r="282" spans="2:18">
      <c r="B282" s="108"/>
      <c r="C282" s="108"/>
      <c r="D282" s="108"/>
      <c r="E282" s="108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</row>
    <row r="283" spans="2:18">
      <c r="B283" s="108"/>
      <c r="C283" s="108"/>
      <c r="D283" s="108"/>
      <c r="E283" s="108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</row>
    <row r="284" spans="2:18">
      <c r="B284" s="108"/>
      <c r="C284" s="108"/>
      <c r="D284" s="108"/>
      <c r="E284" s="108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</row>
    <row r="285" spans="2:18">
      <c r="B285" s="108"/>
      <c r="C285" s="108"/>
      <c r="D285" s="108"/>
      <c r="E285" s="108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</row>
    <row r="286" spans="2:18">
      <c r="B286" s="108"/>
      <c r="C286" s="108"/>
      <c r="D286" s="108"/>
      <c r="E286" s="108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</row>
    <row r="287" spans="2:18">
      <c r="B287" s="108"/>
      <c r="C287" s="108"/>
      <c r="D287" s="108"/>
      <c r="E287" s="108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</row>
    <row r="288" spans="2:18">
      <c r="B288" s="108"/>
      <c r="C288" s="108"/>
      <c r="D288" s="108"/>
      <c r="E288" s="108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</row>
    <row r="289" spans="2:18">
      <c r="B289" s="108"/>
      <c r="C289" s="108"/>
      <c r="D289" s="108"/>
      <c r="E289" s="108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</row>
    <row r="290" spans="2:18">
      <c r="B290" s="108"/>
      <c r="C290" s="108"/>
      <c r="D290" s="108"/>
      <c r="E290" s="108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</row>
    <row r="291" spans="2:18">
      <c r="B291" s="108"/>
      <c r="C291" s="108"/>
      <c r="D291" s="108"/>
      <c r="E291" s="108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</row>
    <row r="292" spans="2:18">
      <c r="B292" s="108"/>
      <c r="C292" s="108"/>
      <c r="D292" s="108"/>
      <c r="E292" s="108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</row>
    <row r="293" spans="2:18">
      <c r="B293" s="108"/>
      <c r="C293" s="108"/>
      <c r="D293" s="108"/>
      <c r="E293" s="108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</row>
    <row r="294" spans="2:18">
      <c r="B294" s="108"/>
      <c r="C294" s="108"/>
      <c r="D294" s="108"/>
      <c r="E294" s="108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</row>
    <row r="295" spans="2:18">
      <c r="B295" s="108"/>
      <c r="C295" s="108"/>
      <c r="D295" s="108"/>
      <c r="E295" s="108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</row>
    <row r="296" spans="2:18">
      <c r="B296" s="108"/>
      <c r="C296" s="108"/>
      <c r="D296" s="108"/>
      <c r="E296" s="108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</row>
    <row r="297" spans="2:18">
      <c r="B297" s="108"/>
      <c r="C297" s="108"/>
      <c r="D297" s="108"/>
      <c r="E297" s="108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</row>
    <row r="298" spans="2:18">
      <c r="B298" s="108"/>
      <c r="C298" s="108"/>
      <c r="D298" s="108"/>
      <c r="E298" s="108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</row>
    <row r="299" spans="2:18">
      <c r="B299" s="108"/>
      <c r="C299" s="108"/>
      <c r="D299" s="108"/>
      <c r="E299" s="108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</row>
    <row r="300" spans="2:18">
      <c r="B300" s="108"/>
      <c r="C300" s="108"/>
      <c r="D300" s="108"/>
      <c r="E300" s="108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</row>
    <row r="301" spans="2:18">
      <c r="B301" s="108"/>
      <c r="C301" s="108"/>
      <c r="D301" s="108"/>
      <c r="E301" s="108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</row>
    <row r="302" spans="2:18">
      <c r="B302" s="108"/>
      <c r="C302" s="108"/>
      <c r="D302" s="108"/>
      <c r="E302" s="108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</row>
    <row r="303" spans="2:18">
      <c r="B303" s="108"/>
      <c r="C303" s="108"/>
      <c r="D303" s="108"/>
      <c r="E303" s="108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</row>
    <row r="304" spans="2:18">
      <c r="B304" s="108"/>
      <c r="C304" s="108"/>
      <c r="D304" s="108"/>
      <c r="E304" s="108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</row>
    <row r="305" spans="2:18">
      <c r="B305" s="108"/>
      <c r="C305" s="108"/>
      <c r="D305" s="108"/>
      <c r="E305" s="108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</row>
    <row r="306" spans="2:18">
      <c r="B306" s="108"/>
      <c r="C306" s="108"/>
      <c r="D306" s="108"/>
      <c r="E306" s="108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</row>
    <row r="307" spans="2:18">
      <c r="B307" s="108"/>
      <c r="C307" s="108"/>
      <c r="D307" s="108"/>
      <c r="E307" s="108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</row>
    <row r="308" spans="2:18">
      <c r="B308" s="108"/>
      <c r="C308" s="108"/>
      <c r="D308" s="108"/>
      <c r="E308" s="108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</row>
    <row r="309" spans="2:18">
      <c r="B309" s="108"/>
      <c r="C309" s="108"/>
      <c r="D309" s="108"/>
      <c r="E309" s="108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</row>
    <row r="310" spans="2:18">
      <c r="B310" s="108"/>
      <c r="C310" s="108"/>
      <c r="D310" s="108"/>
      <c r="E310" s="108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</row>
    <row r="311" spans="2:18">
      <c r="B311" s="108"/>
      <c r="C311" s="108"/>
      <c r="D311" s="108"/>
      <c r="E311" s="108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</row>
    <row r="312" spans="2:18">
      <c r="B312" s="108"/>
      <c r="C312" s="108"/>
      <c r="D312" s="108"/>
      <c r="E312" s="108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</row>
    <row r="313" spans="2:18">
      <c r="B313" s="108"/>
      <c r="C313" s="108"/>
      <c r="D313" s="108"/>
      <c r="E313" s="108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</row>
    <row r="314" spans="2:18">
      <c r="B314" s="108"/>
      <c r="C314" s="108"/>
      <c r="D314" s="108"/>
      <c r="E314" s="108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</row>
    <row r="315" spans="2:18">
      <c r="B315" s="108"/>
      <c r="C315" s="108"/>
      <c r="D315" s="108"/>
      <c r="E315" s="108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</row>
    <row r="316" spans="2:18">
      <c r="B316" s="108"/>
      <c r="C316" s="108"/>
      <c r="D316" s="108"/>
      <c r="E316" s="108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</row>
    <row r="317" spans="2:18">
      <c r="B317" s="108"/>
      <c r="C317" s="108"/>
      <c r="D317" s="108"/>
      <c r="E317" s="108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</row>
    <row r="318" spans="2:18">
      <c r="B318" s="108"/>
      <c r="C318" s="108"/>
      <c r="D318" s="108"/>
      <c r="E318" s="108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</row>
    <row r="319" spans="2:18">
      <c r="B319" s="108"/>
      <c r="C319" s="108"/>
      <c r="D319" s="108"/>
      <c r="E319" s="108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</row>
    <row r="320" spans="2:18">
      <c r="B320" s="108"/>
      <c r="C320" s="108"/>
      <c r="D320" s="108"/>
      <c r="E320" s="108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</row>
    <row r="321" spans="2:18">
      <c r="B321" s="108"/>
      <c r="C321" s="108"/>
      <c r="D321" s="108"/>
      <c r="E321" s="108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</row>
    <row r="322" spans="2:18">
      <c r="B322" s="108"/>
      <c r="C322" s="108"/>
      <c r="D322" s="108"/>
      <c r="E322" s="108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</row>
    <row r="323" spans="2:18">
      <c r="B323" s="108"/>
      <c r="C323" s="108"/>
      <c r="D323" s="108"/>
      <c r="E323" s="108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</row>
    <row r="324" spans="2:18">
      <c r="B324" s="108"/>
      <c r="C324" s="108"/>
      <c r="D324" s="108"/>
      <c r="E324" s="108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</row>
    <row r="325" spans="2:18">
      <c r="B325" s="108"/>
      <c r="C325" s="108"/>
      <c r="D325" s="108"/>
      <c r="E325" s="108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</row>
    <row r="326" spans="2:18">
      <c r="B326" s="108"/>
      <c r="C326" s="108"/>
      <c r="D326" s="108"/>
      <c r="E326" s="108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</row>
    <row r="327" spans="2:18">
      <c r="B327" s="108"/>
      <c r="C327" s="108"/>
      <c r="D327" s="108"/>
      <c r="E327" s="108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</row>
    <row r="328" spans="2:18">
      <c r="B328" s="108"/>
      <c r="C328" s="108"/>
      <c r="D328" s="108"/>
      <c r="E328" s="108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</row>
    <row r="329" spans="2:18">
      <c r="B329" s="108"/>
      <c r="C329" s="108"/>
      <c r="D329" s="108"/>
      <c r="E329" s="108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</row>
    <row r="330" spans="2:18">
      <c r="B330" s="108"/>
      <c r="C330" s="108"/>
      <c r="D330" s="108"/>
      <c r="E330" s="108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</row>
    <row r="331" spans="2:18">
      <c r="B331" s="108"/>
      <c r="C331" s="108"/>
      <c r="D331" s="108"/>
      <c r="E331" s="108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</row>
    <row r="332" spans="2:18">
      <c r="B332" s="108"/>
      <c r="C332" s="108"/>
      <c r="D332" s="108"/>
      <c r="E332" s="108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</row>
    <row r="333" spans="2:18">
      <c r="B333" s="108"/>
      <c r="C333" s="108"/>
      <c r="D333" s="108"/>
      <c r="E333" s="108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</row>
    <row r="334" spans="2:18">
      <c r="B334" s="108"/>
      <c r="C334" s="108"/>
      <c r="D334" s="108"/>
      <c r="E334" s="108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</row>
    <row r="335" spans="2:18">
      <c r="B335" s="108"/>
      <c r="C335" s="108"/>
      <c r="D335" s="108"/>
      <c r="E335" s="108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</row>
    <row r="336" spans="2:18">
      <c r="B336" s="108"/>
      <c r="C336" s="108"/>
      <c r="D336" s="108"/>
      <c r="E336" s="108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</row>
    <row r="337" spans="2:18">
      <c r="B337" s="108"/>
      <c r="C337" s="108"/>
      <c r="D337" s="108"/>
      <c r="E337" s="108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</row>
    <row r="338" spans="2:18">
      <c r="B338" s="108"/>
      <c r="C338" s="108"/>
      <c r="D338" s="108"/>
      <c r="E338" s="108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</row>
    <row r="339" spans="2:18">
      <c r="B339" s="108"/>
      <c r="C339" s="108"/>
      <c r="D339" s="108"/>
      <c r="E339" s="108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</row>
    <row r="340" spans="2:18">
      <c r="B340" s="108"/>
      <c r="C340" s="108"/>
      <c r="D340" s="108"/>
      <c r="E340" s="108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</row>
    <row r="341" spans="2:18">
      <c r="B341" s="108"/>
      <c r="C341" s="108"/>
      <c r="D341" s="108"/>
      <c r="E341" s="108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</row>
    <row r="342" spans="2:18">
      <c r="B342" s="108"/>
      <c r="C342" s="108"/>
      <c r="D342" s="108"/>
      <c r="E342" s="108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</row>
    <row r="343" spans="2:18">
      <c r="B343" s="108"/>
      <c r="C343" s="108"/>
      <c r="D343" s="108"/>
      <c r="E343" s="108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</row>
    <row r="344" spans="2:18">
      <c r="B344" s="108"/>
      <c r="C344" s="108"/>
      <c r="D344" s="108"/>
      <c r="E344" s="108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</row>
    <row r="345" spans="2:18">
      <c r="B345" s="108"/>
      <c r="C345" s="108"/>
      <c r="D345" s="108"/>
      <c r="E345" s="108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</row>
    <row r="346" spans="2:18">
      <c r="B346" s="108"/>
      <c r="C346" s="108"/>
      <c r="D346" s="108"/>
      <c r="E346" s="108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</row>
    <row r="347" spans="2:18">
      <c r="B347" s="108"/>
      <c r="C347" s="108"/>
      <c r="D347" s="108"/>
      <c r="E347" s="108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</row>
    <row r="348" spans="2:18">
      <c r="B348" s="108"/>
      <c r="C348" s="108"/>
      <c r="D348" s="108"/>
      <c r="E348" s="108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</row>
    <row r="349" spans="2:18">
      <c r="B349" s="108"/>
      <c r="C349" s="108"/>
      <c r="D349" s="108"/>
      <c r="E349" s="108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</row>
    <row r="350" spans="2:18">
      <c r="B350" s="108"/>
      <c r="C350" s="108"/>
      <c r="D350" s="108"/>
      <c r="E350" s="108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</row>
    <row r="351" spans="2:18">
      <c r="B351" s="108"/>
      <c r="C351" s="108"/>
      <c r="D351" s="108"/>
      <c r="E351" s="108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</row>
    <row r="352" spans="2:18">
      <c r="B352" s="108"/>
      <c r="C352" s="108"/>
      <c r="D352" s="108"/>
      <c r="E352" s="108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</row>
    <row r="353" spans="2:18">
      <c r="B353" s="108"/>
      <c r="C353" s="108"/>
      <c r="D353" s="108"/>
      <c r="E353" s="108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</row>
    <row r="354" spans="2:18">
      <c r="B354" s="108"/>
      <c r="C354" s="108"/>
      <c r="D354" s="108"/>
      <c r="E354" s="108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</row>
    <row r="355" spans="2:18">
      <c r="B355" s="108"/>
      <c r="C355" s="108"/>
      <c r="D355" s="108"/>
      <c r="E355" s="108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</row>
    <row r="356" spans="2:18">
      <c r="B356" s="108"/>
      <c r="C356" s="108"/>
      <c r="D356" s="108"/>
      <c r="E356" s="108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</row>
    <row r="357" spans="2:18">
      <c r="B357" s="108"/>
      <c r="C357" s="108"/>
      <c r="D357" s="108"/>
      <c r="E357" s="108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</row>
    <row r="358" spans="2:18">
      <c r="B358" s="108"/>
      <c r="C358" s="108"/>
      <c r="D358" s="108"/>
      <c r="E358" s="108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</row>
    <row r="359" spans="2:18">
      <c r="B359" s="108"/>
      <c r="C359" s="108"/>
      <c r="D359" s="108"/>
      <c r="E359" s="108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</row>
    <row r="360" spans="2:18">
      <c r="B360" s="108"/>
      <c r="C360" s="108"/>
      <c r="D360" s="108"/>
      <c r="E360" s="108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</row>
    <row r="361" spans="2:18">
      <c r="B361" s="108"/>
      <c r="C361" s="108"/>
      <c r="D361" s="108"/>
      <c r="E361" s="108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</row>
    <row r="362" spans="2:18">
      <c r="B362" s="108"/>
      <c r="C362" s="108"/>
      <c r="D362" s="108"/>
      <c r="E362" s="108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</row>
    <row r="363" spans="2:18">
      <c r="B363" s="108"/>
      <c r="C363" s="108"/>
      <c r="D363" s="108"/>
      <c r="E363" s="108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</row>
    <row r="364" spans="2:18">
      <c r="B364" s="108"/>
      <c r="C364" s="108"/>
      <c r="D364" s="108"/>
      <c r="E364" s="108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</row>
    <row r="365" spans="2:18">
      <c r="B365" s="108"/>
      <c r="C365" s="108"/>
      <c r="D365" s="108"/>
      <c r="E365" s="108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</row>
    <row r="366" spans="2:18">
      <c r="B366" s="108"/>
      <c r="C366" s="108"/>
      <c r="D366" s="108"/>
      <c r="E366" s="108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</row>
    <row r="367" spans="2:18">
      <c r="B367" s="108"/>
      <c r="C367" s="108"/>
      <c r="D367" s="108"/>
      <c r="E367" s="108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</row>
    <row r="368" spans="2:18">
      <c r="B368" s="108"/>
      <c r="C368" s="108"/>
      <c r="D368" s="108"/>
      <c r="E368" s="108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</row>
    <row r="369" spans="2:18">
      <c r="B369" s="108"/>
      <c r="C369" s="108"/>
      <c r="D369" s="108"/>
      <c r="E369" s="108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</row>
    <row r="370" spans="2:18">
      <c r="B370" s="108"/>
      <c r="C370" s="108"/>
      <c r="D370" s="108"/>
      <c r="E370" s="108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</row>
    <row r="371" spans="2:18">
      <c r="B371" s="108"/>
      <c r="C371" s="108"/>
      <c r="D371" s="108"/>
      <c r="E371" s="108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</row>
    <row r="372" spans="2:18">
      <c r="B372" s="108"/>
      <c r="C372" s="108"/>
      <c r="D372" s="108"/>
      <c r="E372" s="108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</row>
    <row r="373" spans="2:18">
      <c r="B373" s="108"/>
      <c r="C373" s="108"/>
      <c r="D373" s="108"/>
      <c r="E373" s="108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</row>
    <row r="374" spans="2:18">
      <c r="B374" s="108"/>
      <c r="C374" s="108"/>
      <c r="D374" s="108"/>
      <c r="E374" s="108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</row>
    <row r="375" spans="2:18">
      <c r="B375" s="108"/>
      <c r="C375" s="108"/>
      <c r="D375" s="108"/>
      <c r="E375" s="108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</row>
    <row r="376" spans="2:18">
      <c r="B376" s="108"/>
      <c r="C376" s="108"/>
      <c r="D376" s="108"/>
      <c r="E376" s="108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</row>
    <row r="377" spans="2:18">
      <c r="B377" s="108"/>
      <c r="C377" s="108"/>
      <c r="D377" s="108"/>
      <c r="E377" s="108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</row>
    <row r="378" spans="2:18">
      <c r="B378" s="108"/>
      <c r="C378" s="108"/>
      <c r="D378" s="108"/>
      <c r="E378" s="108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</row>
    <row r="379" spans="2:18">
      <c r="B379" s="108"/>
      <c r="C379" s="108"/>
      <c r="D379" s="108"/>
      <c r="E379" s="108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</row>
    <row r="380" spans="2:18">
      <c r="B380" s="108"/>
      <c r="C380" s="108"/>
      <c r="D380" s="108"/>
      <c r="E380" s="108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</row>
    <row r="381" spans="2:18">
      <c r="B381" s="108"/>
      <c r="C381" s="108"/>
      <c r="D381" s="108"/>
      <c r="E381" s="108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</row>
    <row r="382" spans="2:18">
      <c r="B382" s="108"/>
      <c r="C382" s="108"/>
      <c r="D382" s="108"/>
      <c r="E382" s="108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</row>
    <row r="383" spans="2:18">
      <c r="B383" s="108"/>
      <c r="C383" s="108"/>
      <c r="D383" s="108"/>
      <c r="E383" s="108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</row>
    <row r="384" spans="2:18">
      <c r="B384" s="108"/>
      <c r="C384" s="108"/>
      <c r="D384" s="108"/>
      <c r="E384" s="108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</row>
    <row r="385" spans="2:18">
      <c r="B385" s="108"/>
      <c r="C385" s="108"/>
      <c r="D385" s="108"/>
      <c r="E385" s="108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</row>
    <row r="386" spans="2:18">
      <c r="B386" s="108"/>
      <c r="C386" s="108"/>
      <c r="D386" s="108"/>
      <c r="E386" s="108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</row>
    <row r="387" spans="2:18">
      <c r="B387" s="108"/>
      <c r="C387" s="108"/>
      <c r="D387" s="108"/>
      <c r="E387" s="108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</row>
    <row r="388" spans="2:18">
      <c r="B388" s="108"/>
      <c r="C388" s="108"/>
      <c r="D388" s="108"/>
      <c r="E388" s="108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</row>
    <row r="389" spans="2:18">
      <c r="B389" s="108"/>
      <c r="C389" s="108"/>
      <c r="D389" s="108"/>
      <c r="E389" s="108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</row>
    <row r="390" spans="2:18">
      <c r="B390" s="108"/>
      <c r="C390" s="108"/>
      <c r="D390" s="108"/>
      <c r="E390" s="108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</row>
    <row r="391" spans="2:18">
      <c r="B391" s="108"/>
      <c r="C391" s="108"/>
      <c r="D391" s="108"/>
      <c r="E391" s="108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</row>
    <row r="392" spans="2:18">
      <c r="B392" s="108"/>
      <c r="C392" s="108"/>
      <c r="D392" s="108"/>
      <c r="E392" s="108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</row>
    <row r="393" spans="2:18">
      <c r="B393" s="108"/>
      <c r="C393" s="108"/>
      <c r="D393" s="108"/>
      <c r="E393" s="108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</row>
    <row r="394" spans="2:18">
      <c r="B394" s="108"/>
      <c r="C394" s="108"/>
      <c r="D394" s="108"/>
      <c r="E394" s="108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</row>
    <row r="395" spans="2:18">
      <c r="B395" s="108"/>
      <c r="C395" s="108"/>
      <c r="D395" s="108"/>
      <c r="E395" s="108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</row>
    <row r="396" spans="2:18">
      <c r="B396" s="108"/>
      <c r="C396" s="108"/>
      <c r="D396" s="108"/>
      <c r="E396" s="108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</row>
    <row r="397" spans="2:18">
      <c r="B397" s="108"/>
      <c r="C397" s="108"/>
      <c r="D397" s="108"/>
      <c r="E397" s="108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</row>
    <row r="398" spans="2:18">
      <c r="B398" s="108"/>
      <c r="C398" s="108"/>
      <c r="D398" s="108"/>
      <c r="E398" s="108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</row>
    <row r="399" spans="2:18">
      <c r="B399" s="108"/>
      <c r="C399" s="108"/>
      <c r="D399" s="108"/>
      <c r="E399" s="108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</row>
    <row r="400" spans="2:18">
      <c r="B400" s="108"/>
      <c r="C400" s="108"/>
      <c r="D400" s="108"/>
      <c r="E400" s="108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</row>
    <row r="401" spans="2:18">
      <c r="B401" s="108"/>
      <c r="C401" s="108"/>
      <c r="D401" s="108"/>
      <c r="E401" s="108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</row>
    <row r="402" spans="2:18">
      <c r="B402" s="108"/>
      <c r="C402" s="108"/>
      <c r="D402" s="108"/>
      <c r="E402" s="108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</row>
    <row r="403" spans="2:18">
      <c r="B403" s="108"/>
      <c r="C403" s="108"/>
      <c r="D403" s="108"/>
      <c r="E403" s="108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</row>
    <row r="404" spans="2:18">
      <c r="B404" s="108"/>
      <c r="C404" s="108"/>
      <c r="D404" s="108"/>
      <c r="E404" s="108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</row>
    <row r="405" spans="2:18">
      <c r="B405" s="108"/>
      <c r="C405" s="108"/>
      <c r="D405" s="108"/>
      <c r="E405" s="108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</row>
    <row r="406" spans="2:18">
      <c r="B406" s="108"/>
      <c r="C406" s="108"/>
      <c r="D406" s="108"/>
      <c r="E406" s="108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</row>
    <row r="407" spans="2:18">
      <c r="B407" s="108"/>
      <c r="C407" s="108"/>
      <c r="D407" s="108"/>
      <c r="E407" s="108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</row>
    <row r="408" spans="2:18">
      <c r="B408" s="108"/>
      <c r="C408" s="108"/>
      <c r="D408" s="108"/>
      <c r="E408" s="108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</row>
    <row r="409" spans="2:18">
      <c r="B409" s="108"/>
      <c r="C409" s="108"/>
      <c r="D409" s="108"/>
      <c r="E409" s="108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</row>
    <row r="410" spans="2:18">
      <c r="B410" s="108"/>
      <c r="C410" s="108"/>
      <c r="D410" s="108"/>
      <c r="E410" s="108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</row>
    <row r="411" spans="2:18">
      <c r="B411" s="108"/>
      <c r="C411" s="108"/>
      <c r="D411" s="108"/>
      <c r="E411" s="108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</row>
    <row r="412" spans="2:18">
      <c r="B412" s="108"/>
      <c r="C412" s="108"/>
      <c r="D412" s="108"/>
      <c r="E412" s="108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</row>
    <row r="413" spans="2:18">
      <c r="B413" s="108"/>
      <c r="C413" s="108"/>
      <c r="D413" s="108"/>
      <c r="E413" s="108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</row>
    <row r="414" spans="2:18">
      <c r="B414" s="108"/>
      <c r="C414" s="108"/>
      <c r="D414" s="108"/>
      <c r="E414" s="108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</row>
    <row r="415" spans="2:18">
      <c r="B415" s="108"/>
      <c r="C415" s="108"/>
      <c r="D415" s="108"/>
      <c r="E415" s="108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</row>
    <row r="416" spans="2:18">
      <c r="B416" s="108"/>
      <c r="C416" s="108"/>
      <c r="D416" s="108"/>
      <c r="E416" s="108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</row>
    <row r="417" spans="2:18">
      <c r="B417" s="108"/>
      <c r="C417" s="108"/>
      <c r="D417" s="108"/>
      <c r="E417" s="108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</row>
    <row r="418" spans="2:18">
      <c r="B418" s="108"/>
      <c r="C418" s="108"/>
      <c r="D418" s="108"/>
      <c r="E418" s="108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</row>
    <row r="419" spans="2:18">
      <c r="B419" s="108"/>
      <c r="C419" s="108"/>
      <c r="D419" s="108"/>
      <c r="E419" s="108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</row>
    <row r="420" spans="2:18">
      <c r="B420" s="108"/>
      <c r="C420" s="108"/>
      <c r="D420" s="108"/>
      <c r="E420" s="108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</row>
    <row r="421" spans="2:18">
      <c r="B421" s="108"/>
      <c r="C421" s="108"/>
      <c r="D421" s="108"/>
      <c r="E421" s="108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</row>
    <row r="422" spans="2:18">
      <c r="B422" s="108"/>
      <c r="C422" s="108"/>
      <c r="D422" s="108"/>
      <c r="E422" s="108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</row>
    <row r="423" spans="2:18">
      <c r="B423" s="108"/>
      <c r="C423" s="108"/>
      <c r="D423" s="108"/>
      <c r="E423" s="108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</row>
    <row r="424" spans="2:18">
      <c r="B424" s="108"/>
      <c r="C424" s="108"/>
      <c r="D424" s="108"/>
      <c r="E424" s="108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</row>
    <row r="425" spans="2:18">
      <c r="B425" s="108"/>
      <c r="C425" s="108"/>
      <c r="D425" s="108"/>
      <c r="E425" s="108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</row>
    <row r="426" spans="2:18">
      <c r="B426" s="108"/>
      <c r="C426" s="108"/>
      <c r="D426" s="108"/>
      <c r="E426" s="108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</row>
    <row r="427" spans="2:18">
      <c r="B427" s="108"/>
      <c r="C427" s="108"/>
      <c r="D427" s="108"/>
      <c r="E427" s="108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</row>
    <row r="428" spans="2:18">
      <c r="B428" s="108"/>
      <c r="C428" s="108"/>
      <c r="D428" s="108"/>
      <c r="E428" s="108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</row>
    <row r="429" spans="2:18">
      <c r="B429" s="108"/>
      <c r="C429" s="108"/>
      <c r="D429" s="108"/>
      <c r="E429" s="108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</row>
    <row r="430" spans="2:18">
      <c r="B430" s="108"/>
      <c r="C430" s="108"/>
      <c r="D430" s="108"/>
      <c r="E430" s="108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</row>
    <row r="431" spans="2:18">
      <c r="B431" s="108"/>
      <c r="C431" s="108"/>
      <c r="D431" s="108"/>
      <c r="E431" s="108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</row>
    <row r="432" spans="2:18">
      <c r="B432" s="108"/>
      <c r="C432" s="108"/>
      <c r="D432" s="108"/>
      <c r="E432" s="108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</row>
    <row r="433" spans="2:18">
      <c r="B433" s="108"/>
      <c r="C433" s="108"/>
      <c r="D433" s="108"/>
      <c r="E433" s="108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</row>
    <row r="434" spans="2:18">
      <c r="B434" s="108"/>
      <c r="C434" s="108"/>
      <c r="D434" s="108"/>
      <c r="E434" s="108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</row>
    <row r="435" spans="2:18">
      <c r="B435" s="108"/>
      <c r="C435" s="108"/>
      <c r="D435" s="108"/>
      <c r="E435" s="108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</row>
    <row r="436" spans="2:18">
      <c r="B436" s="108"/>
      <c r="C436" s="108"/>
      <c r="D436" s="108"/>
      <c r="E436" s="108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</row>
    <row r="437" spans="2:18">
      <c r="B437" s="108"/>
      <c r="C437" s="108"/>
      <c r="D437" s="108"/>
      <c r="E437" s="108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</row>
    <row r="438" spans="2:18">
      <c r="B438" s="108"/>
      <c r="C438" s="108"/>
      <c r="D438" s="108"/>
      <c r="E438" s="108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</row>
    <row r="439" spans="2:18">
      <c r="B439" s="108"/>
      <c r="C439" s="108"/>
      <c r="D439" s="108"/>
      <c r="E439" s="108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</row>
    <row r="440" spans="2:18">
      <c r="B440" s="108"/>
      <c r="C440" s="108"/>
      <c r="D440" s="108"/>
      <c r="E440" s="108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</row>
    <row r="441" spans="2:18">
      <c r="B441" s="108"/>
      <c r="C441" s="108"/>
      <c r="D441" s="108"/>
      <c r="E441" s="108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</row>
    <row r="442" spans="2:18">
      <c r="B442" s="108"/>
      <c r="C442" s="108"/>
      <c r="D442" s="108"/>
      <c r="E442" s="108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</row>
    <row r="443" spans="2:18">
      <c r="B443" s="108"/>
      <c r="C443" s="108"/>
      <c r="D443" s="108"/>
      <c r="E443" s="108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</row>
    <row r="444" spans="2:18">
      <c r="B444" s="108"/>
      <c r="C444" s="108"/>
      <c r="D444" s="108"/>
      <c r="E444" s="108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</row>
    <row r="445" spans="2:18">
      <c r="B445" s="108"/>
      <c r="C445" s="108"/>
      <c r="D445" s="108"/>
      <c r="E445" s="108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</row>
    <row r="446" spans="2:18">
      <c r="B446" s="108"/>
      <c r="C446" s="108"/>
      <c r="D446" s="108"/>
      <c r="E446" s="108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</row>
    <row r="447" spans="2:18">
      <c r="B447" s="108"/>
      <c r="C447" s="108"/>
      <c r="D447" s="108"/>
      <c r="E447" s="108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</row>
    <row r="448" spans="2:18">
      <c r="B448" s="108"/>
      <c r="C448" s="108"/>
      <c r="D448" s="108"/>
      <c r="E448" s="108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</row>
    <row r="449" spans="2:18">
      <c r="B449" s="108"/>
      <c r="C449" s="108"/>
      <c r="D449" s="108"/>
      <c r="E449" s="108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</row>
    <row r="450" spans="2:18">
      <c r="B450" s="108"/>
      <c r="C450" s="108"/>
      <c r="D450" s="108"/>
      <c r="E450" s="108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</row>
    <row r="451" spans="2:18">
      <c r="B451" s="108"/>
      <c r="C451" s="108"/>
      <c r="D451" s="108"/>
      <c r="E451" s="108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</row>
    <row r="452" spans="2:18">
      <c r="B452" s="108"/>
      <c r="C452" s="108"/>
      <c r="D452" s="108"/>
      <c r="E452" s="108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</row>
    <row r="453" spans="2:18">
      <c r="B453" s="108"/>
      <c r="C453" s="108"/>
      <c r="D453" s="108"/>
      <c r="E453" s="108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</row>
    <row r="454" spans="2:18">
      <c r="B454" s="108"/>
      <c r="C454" s="108"/>
      <c r="D454" s="108"/>
      <c r="E454" s="108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</row>
    <row r="455" spans="2:18">
      <c r="B455" s="108"/>
      <c r="C455" s="108"/>
      <c r="D455" s="108"/>
      <c r="E455" s="108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</row>
    <row r="456" spans="2:18">
      <c r="B456" s="108"/>
      <c r="C456" s="108"/>
      <c r="D456" s="108"/>
      <c r="E456" s="108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</row>
    <row r="457" spans="2:18">
      <c r="B457" s="108"/>
      <c r="C457" s="108"/>
      <c r="D457" s="108"/>
      <c r="E457" s="108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</row>
    <row r="458" spans="2:18">
      <c r="B458" s="108"/>
      <c r="C458" s="108"/>
      <c r="D458" s="108"/>
      <c r="E458" s="108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</row>
    <row r="459" spans="2:18">
      <c r="B459" s="108"/>
      <c r="C459" s="108"/>
      <c r="D459" s="108"/>
      <c r="E459" s="108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</row>
    <row r="460" spans="2:18">
      <c r="B460" s="108"/>
      <c r="C460" s="108"/>
      <c r="D460" s="108"/>
      <c r="E460" s="108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</row>
    <row r="461" spans="2:18">
      <c r="B461" s="108"/>
      <c r="C461" s="108"/>
      <c r="D461" s="108"/>
      <c r="E461" s="108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</row>
    <row r="462" spans="2:18">
      <c r="B462" s="108"/>
      <c r="C462" s="108"/>
      <c r="D462" s="108"/>
      <c r="E462" s="108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</row>
    <row r="463" spans="2:18">
      <c r="B463" s="108"/>
      <c r="C463" s="108"/>
      <c r="D463" s="108"/>
      <c r="E463" s="108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</row>
    <row r="464" spans="2:18">
      <c r="B464" s="108"/>
      <c r="C464" s="108"/>
      <c r="D464" s="108"/>
      <c r="E464" s="108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</row>
    <row r="465" spans="2:18">
      <c r="B465" s="108"/>
      <c r="C465" s="108"/>
      <c r="D465" s="108"/>
      <c r="E465" s="108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</row>
    <row r="466" spans="2:18">
      <c r="B466" s="108"/>
      <c r="C466" s="108"/>
      <c r="D466" s="108"/>
      <c r="E466" s="108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</row>
    <row r="467" spans="2:18">
      <c r="B467" s="108"/>
      <c r="C467" s="108"/>
      <c r="D467" s="108"/>
      <c r="E467" s="108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</row>
    <row r="468" spans="2:18">
      <c r="B468" s="108"/>
      <c r="C468" s="108"/>
      <c r="D468" s="108"/>
      <c r="E468" s="108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</row>
    <row r="469" spans="2:18">
      <c r="B469" s="108"/>
      <c r="C469" s="108"/>
      <c r="D469" s="108"/>
      <c r="E469" s="108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</row>
    <row r="470" spans="2:18">
      <c r="B470" s="108"/>
      <c r="C470" s="108"/>
      <c r="D470" s="108"/>
      <c r="E470" s="108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</row>
    <row r="471" spans="2:18">
      <c r="B471" s="108"/>
      <c r="C471" s="108"/>
      <c r="D471" s="108"/>
      <c r="E471" s="108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</row>
    <row r="472" spans="2:18">
      <c r="B472" s="108"/>
      <c r="C472" s="108"/>
      <c r="D472" s="108"/>
      <c r="E472" s="108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</row>
    <row r="473" spans="2:18">
      <c r="B473" s="108"/>
      <c r="C473" s="108"/>
      <c r="D473" s="108"/>
      <c r="E473" s="108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</row>
    <row r="474" spans="2:18">
      <c r="B474" s="108"/>
      <c r="C474" s="108"/>
      <c r="D474" s="108"/>
      <c r="E474" s="108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</row>
    <row r="475" spans="2:18">
      <c r="B475" s="108"/>
      <c r="C475" s="108"/>
      <c r="D475" s="108"/>
      <c r="E475" s="108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</row>
    <row r="476" spans="2:18">
      <c r="B476" s="108"/>
      <c r="C476" s="108"/>
      <c r="D476" s="108"/>
      <c r="E476" s="108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</row>
    <row r="477" spans="2:18">
      <c r="B477" s="108"/>
      <c r="C477" s="108"/>
      <c r="D477" s="108"/>
      <c r="E477" s="108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</row>
    <row r="478" spans="2:18">
      <c r="B478" s="108"/>
      <c r="C478" s="108"/>
      <c r="D478" s="108"/>
      <c r="E478" s="108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</row>
    <row r="479" spans="2:18">
      <c r="B479" s="108"/>
      <c r="C479" s="108"/>
      <c r="D479" s="108"/>
      <c r="E479" s="108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</row>
    <row r="480" spans="2:18">
      <c r="B480" s="108"/>
      <c r="C480" s="108"/>
      <c r="D480" s="108"/>
      <c r="E480" s="108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</row>
    <row r="481" spans="2:18">
      <c r="B481" s="108"/>
      <c r="C481" s="108"/>
      <c r="D481" s="108"/>
      <c r="E481" s="108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</row>
    <row r="482" spans="2:18">
      <c r="B482" s="108"/>
      <c r="C482" s="108"/>
      <c r="D482" s="108"/>
      <c r="E482" s="108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</row>
    <row r="483" spans="2:18">
      <c r="B483" s="108"/>
      <c r="C483" s="108"/>
      <c r="D483" s="108"/>
      <c r="E483" s="108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</row>
    <row r="484" spans="2:18">
      <c r="B484" s="108"/>
      <c r="C484" s="108"/>
      <c r="D484" s="108"/>
      <c r="E484" s="108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</row>
    <row r="485" spans="2:18">
      <c r="B485" s="108"/>
      <c r="C485" s="108"/>
      <c r="D485" s="108"/>
      <c r="E485" s="108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</row>
    <row r="486" spans="2:18">
      <c r="B486" s="108"/>
      <c r="C486" s="108"/>
      <c r="D486" s="108"/>
      <c r="E486" s="108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</row>
    <row r="487" spans="2:18">
      <c r="B487" s="108"/>
      <c r="C487" s="108"/>
      <c r="D487" s="108"/>
      <c r="E487" s="108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</row>
    <row r="488" spans="2:18">
      <c r="B488" s="108"/>
      <c r="C488" s="108"/>
      <c r="D488" s="108"/>
      <c r="E488" s="108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</row>
    <row r="489" spans="2:18">
      <c r="B489" s="108"/>
      <c r="C489" s="108"/>
      <c r="D489" s="108"/>
      <c r="E489" s="108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</row>
    <row r="490" spans="2:18">
      <c r="B490" s="108"/>
      <c r="C490" s="108"/>
      <c r="D490" s="108"/>
      <c r="E490" s="108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</row>
    <row r="491" spans="2:18">
      <c r="B491" s="108"/>
      <c r="C491" s="108"/>
      <c r="D491" s="108"/>
      <c r="E491" s="108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</row>
    <row r="492" spans="2:18">
      <c r="B492" s="108"/>
      <c r="C492" s="108"/>
      <c r="D492" s="108"/>
      <c r="E492" s="108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</row>
    <row r="493" spans="2:18">
      <c r="B493" s="108"/>
      <c r="C493" s="108"/>
      <c r="D493" s="108"/>
      <c r="E493" s="108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</row>
    <row r="494" spans="2:18">
      <c r="B494" s="108"/>
      <c r="C494" s="108"/>
      <c r="D494" s="108"/>
      <c r="E494" s="108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</row>
    <row r="495" spans="2:18">
      <c r="B495" s="108"/>
      <c r="C495" s="108"/>
      <c r="D495" s="108"/>
      <c r="E495" s="108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</row>
    <row r="496" spans="2:18">
      <c r="B496" s="108"/>
      <c r="C496" s="108"/>
      <c r="D496" s="108"/>
      <c r="E496" s="108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</row>
    <row r="497" spans="2:18">
      <c r="B497" s="108"/>
      <c r="C497" s="108"/>
      <c r="D497" s="108"/>
      <c r="E497" s="108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</row>
    <row r="498" spans="2:18">
      <c r="B498" s="108"/>
      <c r="C498" s="108"/>
      <c r="D498" s="108"/>
      <c r="E498" s="108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</row>
    <row r="499" spans="2:18">
      <c r="B499" s="108"/>
      <c r="C499" s="108"/>
      <c r="D499" s="108"/>
      <c r="E499" s="108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</row>
    <row r="500" spans="2:18">
      <c r="B500" s="108"/>
      <c r="C500" s="108"/>
      <c r="D500" s="108"/>
      <c r="E500" s="108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</row>
    <row r="501" spans="2:18">
      <c r="B501" s="108"/>
      <c r="C501" s="108"/>
      <c r="D501" s="108"/>
      <c r="E501" s="108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</row>
    <row r="502" spans="2:18">
      <c r="B502" s="108"/>
      <c r="C502" s="108"/>
      <c r="D502" s="108"/>
      <c r="E502" s="108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</row>
    <row r="503" spans="2:18">
      <c r="B503" s="108"/>
      <c r="C503" s="108"/>
      <c r="D503" s="108"/>
      <c r="E503" s="108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</row>
    <row r="504" spans="2:18">
      <c r="B504" s="108"/>
      <c r="C504" s="108"/>
      <c r="D504" s="108"/>
      <c r="E504" s="108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</row>
    <row r="505" spans="2:18">
      <c r="B505" s="108"/>
      <c r="C505" s="108"/>
      <c r="D505" s="108"/>
      <c r="E505" s="108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</row>
    <row r="506" spans="2:18">
      <c r="B506" s="108"/>
      <c r="C506" s="108"/>
      <c r="D506" s="108"/>
      <c r="E506" s="108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</row>
    <row r="507" spans="2:18">
      <c r="B507" s="108"/>
      <c r="C507" s="108"/>
      <c r="D507" s="108"/>
      <c r="E507" s="108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</row>
    <row r="508" spans="2:18">
      <c r="B508" s="108"/>
      <c r="C508" s="108"/>
      <c r="D508" s="108"/>
      <c r="E508" s="108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</row>
    <row r="509" spans="2:18">
      <c r="B509" s="108"/>
      <c r="C509" s="108"/>
      <c r="D509" s="108"/>
      <c r="E509" s="108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</row>
    <row r="510" spans="2:18">
      <c r="B510" s="108"/>
      <c r="C510" s="108"/>
      <c r="D510" s="108"/>
      <c r="E510" s="108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</row>
    <row r="511" spans="2:18">
      <c r="B511" s="108"/>
      <c r="C511" s="108"/>
      <c r="D511" s="108"/>
      <c r="E511" s="108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</row>
    <row r="512" spans="2:18">
      <c r="B512" s="108"/>
      <c r="C512" s="108"/>
      <c r="D512" s="108"/>
      <c r="E512" s="108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</row>
    <row r="513" spans="2:18">
      <c r="B513" s="108"/>
      <c r="C513" s="108"/>
      <c r="D513" s="108"/>
      <c r="E513" s="108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</row>
    <row r="514" spans="2:18">
      <c r="B514" s="108"/>
      <c r="C514" s="108"/>
      <c r="D514" s="108"/>
      <c r="E514" s="108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</row>
    <row r="515" spans="2:18">
      <c r="B515" s="108"/>
      <c r="C515" s="108"/>
      <c r="D515" s="108"/>
      <c r="E515" s="108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</row>
    <row r="516" spans="2:18">
      <c r="B516" s="108"/>
      <c r="C516" s="108"/>
      <c r="D516" s="108"/>
      <c r="E516" s="108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</row>
    <row r="517" spans="2:18">
      <c r="B517" s="108"/>
      <c r="C517" s="108"/>
      <c r="D517" s="108"/>
      <c r="E517" s="108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</row>
    <row r="518" spans="2:18">
      <c r="B518" s="108"/>
      <c r="C518" s="108"/>
      <c r="D518" s="108"/>
      <c r="E518" s="108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</row>
    <row r="519" spans="2:18">
      <c r="B519" s="108"/>
      <c r="C519" s="108"/>
      <c r="D519" s="108"/>
      <c r="E519" s="108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</row>
    <row r="520" spans="2:18">
      <c r="B520" s="108"/>
      <c r="C520" s="108"/>
      <c r="D520" s="108"/>
      <c r="E520" s="108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</row>
    <row r="521" spans="2:18">
      <c r="B521" s="108"/>
      <c r="C521" s="108"/>
      <c r="D521" s="108"/>
      <c r="E521" s="108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</row>
    <row r="522" spans="2:18">
      <c r="B522" s="108"/>
      <c r="C522" s="108"/>
      <c r="D522" s="108"/>
      <c r="E522" s="108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</row>
    <row r="523" spans="2:18">
      <c r="B523" s="108"/>
      <c r="C523" s="108"/>
      <c r="D523" s="108"/>
      <c r="E523" s="108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</row>
    <row r="524" spans="2:18">
      <c r="B524" s="108"/>
      <c r="C524" s="108"/>
      <c r="D524" s="108"/>
      <c r="E524" s="108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</row>
    <row r="525" spans="2:18">
      <c r="B525" s="108"/>
      <c r="C525" s="108"/>
      <c r="D525" s="108"/>
      <c r="E525" s="108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</row>
    <row r="526" spans="2:18">
      <c r="B526" s="108"/>
      <c r="C526" s="108"/>
      <c r="D526" s="108"/>
      <c r="E526" s="108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</row>
    <row r="527" spans="2:18">
      <c r="B527" s="108"/>
      <c r="C527" s="108"/>
      <c r="D527" s="108"/>
      <c r="E527" s="108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</row>
    <row r="528" spans="2:18">
      <c r="B528" s="108"/>
      <c r="C528" s="108"/>
      <c r="D528" s="108"/>
      <c r="E528" s="108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</row>
    <row r="529" spans="2:18">
      <c r="B529" s="108"/>
      <c r="C529" s="108"/>
      <c r="D529" s="108"/>
      <c r="E529" s="108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</row>
    <row r="530" spans="2:18">
      <c r="B530" s="108"/>
      <c r="C530" s="108"/>
      <c r="D530" s="108"/>
      <c r="E530" s="108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</row>
    <row r="531" spans="2:18">
      <c r="B531" s="108"/>
      <c r="C531" s="108"/>
      <c r="D531" s="108"/>
      <c r="E531" s="108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</row>
    <row r="532" spans="2:18">
      <c r="B532" s="108"/>
      <c r="C532" s="108"/>
      <c r="D532" s="108"/>
      <c r="E532" s="108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</row>
    <row r="533" spans="2:18">
      <c r="B533" s="108"/>
      <c r="C533" s="108"/>
      <c r="D533" s="108"/>
      <c r="E533" s="108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</row>
    <row r="534" spans="2:18">
      <c r="B534" s="108"/>
      <c r="C534" s="108"/>
      <c r="D534" s="108"/>
      <c r="E534" s="108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</row>
    <row r="535" spans="2:18">
      <c r="B535" s="108"/>
      <c r="C535" s="108"/>
      <c r="D535" s="108"/>
      <c r="E535" s="108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</row>
    <row r="536" spans="2:18">
      <c r="B536" s="108"/>
      <c r="C536" s="108"/>
      <c r="D536" s="108"/>
      <c r="E536" s="108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</row>
    <row r="537" spans="2:18">
      <c r="B537" s="108"/>
      <c r="C537" s="108"/>
      <c r="D537" s="108"/>
      <c r="E537" s="108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</row>
    <row r="538" spans="2:18">
      <c r="B538" s="108"/>
      <c r="C538" s="108"/>
      <c r="D538" s="108"/>
      <c r="E538" s="108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</row>
    <row r="539" spans="2:18">
      <c r="B539" s="108"/>
      <c r="C539" s="108"/>
      <c r="D539" s="108"/>
      <c r="E539" s="108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</row>
    <row r="540" spans="2:18">
      <c r="B540" s="108"/>
      <c r="C540" s="108"/>
      <c r="D540" s="108"/>
      <c r="E540" s="108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</row>
    <row r="541" spans="2:18">
      <c r="B541" s="108"/>
      <c r="C541" s="108"/>
      <c r="D541" s="108"/>
      <c r="E541" s="108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</row>
    <row r="542" spans="2:18">
      <c r="B542" s="108"/>
      <c r="C542" s="108"/>
      <c r="D542" s="108"/>
      <c r="E542" s="108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</row>
    <row r="543" spans="2:18">
      <c r="B543" s="108"/>
      <c r="C543" s="108"/>
      <c r="D543" s="108"/>
      <c r="E543" s="108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</row>
    <row r="544" spans="2:18">
      <c r="B544" s="108"/>
      <c r="C544" s="108"/>
      <c r="D544" s="108"/>
      <c r="E544" s="108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</row>
    <row r="545" spans="2:18">
      <c r="B545" s="108"/>
      <c r="C545" s="108"/>
      <c r="D545" s="108"/>
      <c r="E545" s="108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</row>
    <row r="546" spans="2:18">
      <c r="B546" s="108"/>
      <c r="C546" s="108"/>
      <c r="D546" s="108"/>
      <c r="E546" s="108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</row>
    <row r="547" spans="2:18">
      <c r="B547" s="108"/>
      <c r="C547" s="108"/>
      <c r="D547" s="108"/>
      <c r="E547" s="108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</row>
    <row r="548" spans="2:18">
      <c r="B548" s="108"/>
      <c r="C548" s="108"/>
      <c r="D548" s="108"/>
      <c r="E548" s="108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</row>
    <row r="549" spans="2:18">
      <c r="B549" s="108"/>
      <c r="C549" s="108"/>
      <c r="D549" s="108"/>
      <c r="E549" s="108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</row>
    <row r="550" spans="2:18">
      <c r="B550" s="108"/>
      <c r="C550" s="108"/>
      <c r="D550" s="108"/>
      <c r="E550" s="108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</row>
    <row r="551" spans="2:18">
      <c r="B551" s="108"/>
      <c r="C551" s="108"/>
      <c r="D551" s="108"/>
      <c r="E551" s="108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</row>
    <row r="552" spans="2:18">
      <c r="B552" s="108"/>
      <c r="C552" s="108"/>
      <c r="D552" s="108"/>
      <c r="E552" s="108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</row>
    <row r="553" spans="2:18">
      <c r="B553" s="108"/>
      <c r="C553" s="108"/>
      <c r="D553" s="108"/>
      <c r="E553" s="108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</row>
    <row r="554" spans="2:18">
      <c r="B554" s="108"/>
      <c r="C554" s="108"/>
      <c r="D554" s="108"/>
      <c r="E554" s="108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</row>
    <row r="555" spans="2:18">
      <c r="B555" s="108"/>
      <c r="C555" s="108"/>
      <c r="D555" s="108"/>
      <c r="E555" s="108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</row>
    <row r="556" spans="2:18">
      <c r="B556" s="108"/>
      <c r="C556" s="108"/>
      <c r="D556" s="108"/>
      <c r="E556" s="108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</row>
    <row r="557" spans="2:18">
      <c r="B557" s="108"/>
      <c r="C557" s="108"/>
      <c r="D557" s="108"/>
      <c r="E557" s="108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</row>
    <row r="558" spans="2:18">
      <c r="B558" s="108"/>
      <c r="C558" s="108"/>
      <c r="D558" s="108"/>
      <c r="E558" s="108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</row>
    <row r="559" spans="2:18">
      <c r="B559" s="108"/>
      <c r="C559" s="108"/>
      <c r="D559" s="108"/>
      <c r="E559" s="108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</row>
    <row r="560" spans="2:18">
      <c r="B560" s="108"/>
      <c r="C560" s="108"/>
      <c r="D560" s="108"/>
      <c r="E560" s="108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</row>
    <row r="561" spans="2:18">
      <c r="B561" s="108"/>
      <c r="C561" s="108"/>
      <c r="D561" s="108"/>
      <c r="E561" s="108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</row>
    <row r="562" spans="2:18">
      <c r="B562" s="108"/>
      <c r="C562" s="108"/>
      <c r="D562" s="108"/>
      <c r="E562" s="108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</row>
    <row r="563" spans="2:18">
      <c r="B563" s="108"/>
      <c r="C563" s="108"/>
      <c r="D563" s="108"/>
      <c r="E563" s="108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</row>
    <row r="564" spans="2:18">
      <c r="B564" s="108"/>
      <c r="C564" s="108"/>
      <c r="D564" s="108"/>
      <c r="E564" s="108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</row>
    <row r="565" spans="2:18">
      <c r="B565" s="108"/>
      <c r="C565" s="108"/>
      <c r="D565" s="108"/>
      <c r="E565" s="108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</row>
    <row r="566" spans="2:18">
      <c r="B566" s="108"/>
      <c r="C566" s="108"/>
      <c r="D566" s="108"/>
      <c r="E566" s="108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</row>
    <row r="567" spans="2:18">
      <c r="B567" s="108"/>
      <c r="C567" s="108"/>
      <c r="D567" s="108"/>
      <c r="E567" s="108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</row>
    <row r="568" spans="2:18">
      <c r="B568" s="108"/>
      <c r="C568" s="108"/>
      <c r="D568" s="108"/>
      <c r="E568" s="108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</row>
    <row r="569" spans="2:18">
      <c r="B569" s="108"/>
      <c r="C569" s="108"/>
      <c r="D569" s="108"/>
      <c r="E569" s="108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</row>
    <row r="570" spans="2:18">
      <c r="B570" s="108"/>
      <c r="C570" s="108"/>
      <c r="D570" s="108"/>
      <c r="E570" s="108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</row>
    <row r="571" spans="2:18">
      <c r="B571" s="108"/>
      <c r="C571" s="108"/>
      <c r="D571" s="108"/>
      <c r="E571" s="108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</row>
    <row r="572" spans="2:18">
      <c r="B572" s="108"/>
      <c r="C572" s="108"/>
      <c r="D572" s="108"/>
      <c r="E572" s="108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</row>
    <row r="573" spans="2:18">
      <c r="B573" s="108"/>
      <c r="C573" s="108"/>
      <c r="D573" s="108"/>
      <c r="E573" s="108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</row>
    <row r="574" spans="2:18">
      <c r="B574" s="108"/>
      <c r="C574" s="108"/>
      <c r="D574" s="108"/>
      <c r="E574" s="108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</row>
    <row r="575" spans="2:18">
      <c r="B575" s="108"/>
      <c r="C575" s="108"/>
      <c r="D575" s="108"/>
      <c r="E575" s="108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</row>
    <row r="576" spans="2:18">
      <c r="B576" s="108"/>
      <c r="C576" s="108"/>
      <c r="D576" s="108"/>
      <c r="E576" s="108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</row>
    <row r="577" spans="2:18">
      <c r="B577" s="108"/>
      <c r="C577" s="108"/>
      <c r="D577" s="108"/>
      <c r="E577" s="108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</row>
    <row r="578" spans="2:18">
      <c r="B578" s="108"/>
      <c r="C578" s="108"/>
      <c r="D578" s="108"/>
      <c r="E578" s="108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</row>
    <row r="579" spans="2:18">
      <c r="B579" s="108"/>
      <c r="C579" s="108"/>
      <c r="D579" s="108"/>
      <c r="E579" s="108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</row>
    <row r="580" spans="2:18">
      <c r="B580" s="108"/>
      <c r="C580" s="108"/>
      <c r="D580" s="108"/>
      <c r="E580" s="108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</row>
    <row r="581" spans="2:18">
      <c r="B581" s="108"/>
      <c r="C581" s="108"/>
      <c r="D581" s="108"/>
      <c r="E581" s="108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</row>
    <row r="582" spans="2:18">
      <c r="B582" s="108"/>
      <c r="C582" s="108"/>
      <c r="D582" s="108"/>
      <c r="E582" s="108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</row>
    <row r="583" spans="2:18">
      <c r="B583" s="108"/>
      <c r="C583" s="108"/>
      <c r="D583" s="108"/>
      <c r="E583" s="108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</row>
    <row r="584" spans="2:18">
      <c r="B584" s="108"/>
      <c r="C584" s="108"/>
      <c r="D584" s="108"/>
      <c r="E584" s="108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</row>
    <row r="585" spans="2:18">
      <c r="B585" s="108"/>
      <c r="C585" s="108"/>
      <c r="D585" s="108"/>
      <c r="E585" s="108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</row>
    <row r="586" spans="2:18">
      <c r="B586" s="108"/>
      <c r="C586" s="108"/>
      <c r="D586" s="108"/>
      <c r="E586" s="108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</row>
    <row r="587" spans="2:18">
      <c r="B587" s="108"/>
      <c r="C587" s="108"/>
      <c r="D587" s="108"/>
      <c r="E587" s="108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</row>
    <row r="588" spans="2:18">
      <c r="B588" s="108"/>
      <c r="C588" s="108"/>
      <c r="D588" s="108"/>
      <c r="E588" s="108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</row>
    <row r="589" spans="2:18">
      <c r="B589" s="108"/>
      <c r="C589" s="108"/>
      <c r="D589" s="108"/>
      <c r="E589" s="108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</row>
    <row r="590" spans="2:18">
      <c r="B590" s="108"/>
      <c r="C590" s="108"/>
      <c r="D590" s="108"/>
      <c r="E590" s="108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</row>
    <row r="591" spans="2:18">
      <c r="B591" s="108"/>
      <c r="C591" s="108"/>
      <c r="D591" s="108"/>
      <c r="E591" s="108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</row>
    <row r="592" spans="2:18">
      <c r="B592" s="108"/>
      <c r="C592" s="108"/>
      <c r="D592" s="108"/>
      <c r="E592" s="108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</row>
    <row r="593" spans="2:18">
      <c r="B593" s="108"/>
      <c r="C593" s="108"/>
      <c r="D593" s="108"/>
      <c r="E593" s="108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</row>
    <row r="594" spans="2:18">
      <c r="B594" s="108"/>
      <c r="C594" s="108"/>
      <c r="D594" s="108"/>
      <c r="E594" s="108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</row>
    <row r="595" spans="2:18">
      <c r="B595" s="108"/>
      <c r="C595" s="108"/>
      <c r="D595" s="108"/>
      <c r="E595" s="108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</row>
    <row r="596" spans="2:18">
      <c r="B596" s="108"/>
      <c r="C596" s="108"/>
      <c r="D596" s="108"/>
      <c r="E596" s="108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</row>
    <row r="597" spans="2:18">
      <c r="B597" s="108"/>
      <c r="C597" s="108"/>
      <c r="D597" s="108"/>
      <c r="E597" s="108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</row>
    <row r="598" spans="2:18">
      <c r="B598" s="108"/>
      <c r="C598" s="108"/>
      <c r="D598" s="108"/>
      <c r="E598" s="108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</row>
    <row r="599" spans="2:18">
      <c r="B599" s="108"/>
      <c r="C599" s="108"/>
      <c r="D599" s="108"/>
      <c r="E599" s="108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</row>
    <row r="600" spans="2:18">
      <c r="B600" s="108"/>
      <c r="C600" s="108"/>
      <c r="D600" s="108"/>
      <c r="E600" s="108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</row>
    <row r="601" spans="2:18">
      <c r="B601" s="108"/>
      <c r="C601" s="108"/>
      <c r="D601" s="108"/>
      <c r="E601" s="108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</row>
    <row r="602" spans="2:18">
      <c r="B602" s="108"/>
      <c r="C602" s="108"/>
      <c r="D602" s="108"/>
      <c r="E602" s="108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</row>
    <row r="603" spans="2:18">
      <c r="B603" s="108"/>
      <c r="C603" s="108"/>
      <c r="D603" s="108"/>
      <c r="E603" s="108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</row>
    <row r="604" spans="2:18">
      <c r="B604" s="108"/>
      <c r="C604" s="108"/>
      <c r="D604" s="108"/>
      <c r="E604" s="108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</row>
    <row r="605" spans="2:18">
      <c r="B605" s="108"/>
      <c r="C605" s="108"/>
      <c r="D605" s="108"/>
      <c r="E605" s="108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</row>
    <row r="606" spans="2:18">
      <c r="B606" s="108"/>
      <c r="C606" s="108"/>
      <c r="D606" s="108"/>
      <c r="E606" s="108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</row>
    <row r="607" spans="2:18">
      <c r="B607" s="108"/>
      <c r="C607" s="108"/>
      <c r="D607" s="108"/>
      <c r="E607" s="108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</row>
    <row r="608" spans="2:18">
      <c r="B608" s="108"/>
      <c r="C608" s="108"/>
      <c r="D608" s="108"/>
      <c r="E608" s="108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</row>
    <row r="609" spans="2:18">
      <c r="B609" s="108"/>
      <c r="C609" s="108"/>
      <c r="D609" s="108"/>
      <c r="E609" s="108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</row>
    <row r="610" spans="2:18">
      <c r="B610" s="108"/>
      <c r="C610" s="108"/>
      <c r="D610" s="108"/>
      <c r="E610" s="108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</row>
    <row r="611" spans="2:18">
      <c r="B611" s="108"/>
      <c r="C611" s="108"/>
      <c r="D611" s="108"/>
      <c r="E611" s="108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</row>
    <row r="612" spans="2:18">
      <c r="B612" s="108"/>
      <c r="C612" s="108"/>
      <c r="D612" s="108"/>
      <c r="E612" s="108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</row>
    <row r="613" spans="2:18">
      <c r="B613" s="108"/>
      <c r="C613" s="108"/>
      <c r="D613" s="108"/>
      <c r="E613" s="108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</row>
    <row r="614" spans="2:18">
      <c r="B614" s="108"/>
      <c r="C614" s="108"/>
      <c r="D614" s="108"/>
      <c r="E614" s="108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</row>
    <row r="615" spans="2:18">
      <c r="B615" s="108"/>
      <c r="C615" s="108"/>
      <c r="D615" s="108"/>
      <c r="E615" s="108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</row>
    <row r="616" spans="2:18">
      <c r="B616" s="108"/>
      <c r="C616" s="108"/>
      <c r="D616" s="108"/>
      <c r="E616" s="108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</row>
    <row r="617" spans="2:18">
      <c r="B617" s="108"/>
      <c r="C617" s="108"/>
      <c r="D617" s="108"/>
      <c r="E617" s="108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</row>
    <row r="618" spans="2:18">
      <c r="B618" s="108"/>
      <c r="C618" s="108"/>
      <c r="D618" s="108"/>
      <c r="E618" s="108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</row>
    <row r="619" spans="2:18">
      <c r="B619" s="108"/>
      <c r="C619" s="108"/>
      <c r="D619" s="108"/>
      <c r="E619" s="108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</row>
    <row r="620" spans="2:18">
      <c r="B620" s="108"/>
      <c r="C620" s="108"/>
      <c r="D620" s="108"/>
      <c r="E620" s="108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</row>
    <row r="621" spans="2:18">
      <c r="B621" s="108"/>
      <c r="C621" s="108"/>
      <c r="D621" s="108"/>
      <c r="E621" s="108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</row>
    <row r="622" spans="2:18">
      <c r="B622" s="108"/>
      <c r="C622" s="108"/>
      <c r="D622" s="108"/>
      <c r="E622" s="108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</row>
    <row r="623" spans="2:18">
      <c r="B623" s="108"/>
      <c r="C623" s="108"/>
      <c r="D623" s="108"/>
      <c r="E623" s="108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</row>
    <row r="624" spans="2:18">
      <c r="B624" s="108"/>
      <c r="C624" s="108"/>
      <c r="D624" s="108"/>
      <c r="E624" s="108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</row>
    <row r="625" spans="2:18">
      <c r="B625" s="108"/>
      <c r="C625" s="108"/>
      <c r="D625" s="108"/>
      <c r="E625" s="108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</row>
    <row r="626" spans="2:18">
      <c r="B626" s="108"/>
      <c r="C626" s="108"/>
      <c r="D626" s="108"/>
      <c r="E626" s="108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</row>
    <row r="627" spans="2:18">
      <c r="B627" s="108"/>
      <c r="C627" s="108"/>
      <c r="D627" s="108"/>
      <c r="E627" s="108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</row>
    <row r="628" spans="2:18">
      <c r="B628" s="108"/>
      <c r="C628" s="108"/>
      <c r="D628" s="108"/>
      <c r="E628" s="108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</row>
    <row r="629" spans="2:18">
      <c r="B629" s="108"/>
      <c r="C629" s="108"/>
      <c r="D629" s="108"/>
      <c r="E629" s="108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</row>
    <row r="630" spans="2:18">
      <c r="B630" s="108"/>
      <c r="C630" s="108"/>
      <c r="D630" s="108"/>
      <c r="E630" s="108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</row>
    <row r="631" spans="2:18">
      <c r="B631" s="108"/>
      <c r="C631" s="108"/>
      <c r="D631" s="108"/>
      <c r="E631" s="108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</row>
    <row r="632" spans="2:18">
      <c r="B632" s="108"/>
      <c r="C632" s="108"/>
      <c r="D632" s="108"/>
      <c r="E632" s="108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</row>
    <row r="633" spans="2:18">
      <c r="B633" s="108"/>
      <c r="C633" s="108"/>
      <c r="D633" s="108"/>
      <c r="E633" s="108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</row>
    <row r="634" spans="2:18">
      <c r="B634" s="108"/>
      <c r="C634" s="108"/>
      <c r="D634" s="108"/>
      <c r="E634" s="108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</row>
    <row r="635" spans="2:18">
      <c r="B635" s="108"/>
      <c r="C635" s="108"/>
      <c r="D635" s="108"/>
      <c r="E635" s="108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</row>
    <row r="636" spans="2:18">
      <c r="B636" s="108"/>
      <c r="C636" s="108"/>
      <c r="D636" s="108"/>
      <c r="E636" s="108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</row>
    <row r="637" spans="2:18">
      <c r="B637" s="108"/>
      <c r="C637" s="108"/>
      <c r="D637" s="108"/>
      <c r="E637" s="108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</row>
    <row r="638" spans="2:18">
      <c r="B638" s="108"/>
      <c r="C638" s="108"/>
      <c r="D638" s="108"/>
      <c r="E638" s="108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</row>
    <row r="639" spans="2:18">
      <c r="B639" s="108"/>
      <c r="C639" s="108"/>
      <c r="D639" s="108"/>
      <c r="E639" s="108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</row>
    <row r="640" spans="2:18">
      <c r="B640" s="108"/>
      <c r="C640" s="108"/>
      <c r="D640" s="108"/>
      <c r="E640" s="108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</row>
    <row r="641" spans="2:18">
      <c r="B641" s="108"/>
      <c r="C641" s="108"/>
      <c r="D641" s="108"/>
      <c r="E641" s="108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</row>
    <row r="642" spans="2:18">
      <c r="B642" s="108"/>
      <c r="C642" s="108"/>
      <c r="D642" s="108"/>
      <c r="E642" s="108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</row>
    <row r="643" spans="2:18">
      <c r="B643" s="108"/>
      <c r="C643" s="108"/>
      <c r="D643" s="108"/>
      <c r="E643" s="108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</row>
    <row r="644" spans="2:18">
      <c r="B644" s="108"/>
      <c r="C644" s="108"/>
      <c r="D644" s="108"/>
      <c r="E644" s="108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</row>
    <row r="645" spans="2:18">
      <c r="B645" s="108"/>
      <c r="C645" s="108"/>
      <c r="D645" s="108"/>
      <c r="E645" s="108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</row>
    <row r="646" spans="2:18">
      <c r="B646" s="108"/>
      <c r="C646" s="108"/>
      <c r="D646" s="108"/>
      <c r="E646" s="108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</row>
    <row r="647" spans="2:18">
      <c r="B647" s="108"/>
      <c r="C647" s="108"/>
      <c r="D647" s="108"/>
      <c r="E647" s="108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</row>
    <row r="648" spans="2:18">
      <c r="B648" s="108"/>
      <c r="C648" s="108"/>
      <c r="D648" s="108"/>
      <c r="E648" s="108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</row>
    <row r="649" spans="2:18">
      <c r="B649" s="108"/>
      <c r="C649" s="108"/>
      <c r="D649" s="108"/>
      <c r="E649" s="108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</row>
    <row r="650" spans="2:18">
      <c r="B650" s="108"/>
      <c r="C650" s="108"/>
      <c r="D650" s="108"/>
      <c r="E650" s="108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</row>
    <row r="651" spans="2:18">
      <c r="B651" s="108"/>
      <c r="C651" s="108"/>
      <c r="D651" s="108"/>
      <c r="E651" s="108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</row>
    <row r="652" spans="2:18">
      <c r="B652" s="108"/>
      <c r="C652" s="108"/>
      <c r="D652" s="108"/>
      <c r="E652" s="108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</row>
    <row r="653" spans="2:18">
      <c r="B653" s="108"/>
      <c r="C653" s="108"/>
      <c r="D653" s="108"/>
      <c r="E653" s="108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</row>
    <row r="654" spans="2:18">
      <c r="B654" s="108"/>
      <c r="C654" s="108"/>
      <c r="D654" s="108"/>
      <c r="E654" s="108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</row>
    <row r="655" spans="2:18">
      <c r="B655" s="108"/>
      <c r="C655" s="108"/>
      <c r="D655" s="108"/>
      <c r="E655" s="108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</row>
    <row r="656" spans="2:18">
      <c r="B656" s="108"/>
      <c r="C656" s="108"/>
      <c r="D656" s="108"/>
      <c r="E656" s="108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</row>
    <row r="657" spans="2:18">
      <c r="B657" s="108"/>
      <c r="C657" s="108"/>
      <c r="D657" s="108"/>
      <c r="E657" s="108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</row>
    <row r="658" spans="2:18">
      <c r="B658" s="108"/>
      <c r="C658" s="108"/>
      <c r="D658" s="108"/>
      <c r="E658" s="108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</row>
    <row r="659" spans="2:18">
      <c r="B659" s="108"/>
      <c r="C659" s="108"/>
      <c r="D659" s="108"/>
      <c r="E659" s="108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</row>
    <row r="660" spans="2:18">
      <c r="B660" s="108"/>
      <c r="C660" s="108"/>
      <c r="D660" s="108"/>
      <c r="E660" s="108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</row>
    <row r="661" spans="2:18">
      <c r="B661" s="108"/>
      <c r="C661" s="108"/>
      <c r="D661" s="108"/>
      <c r="E661" s="108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</row>
    <row r="662" spans="2:18">
      <c r="B662" s="108"/>
      <c r="C662" s="108"/>
      <c r="D662" s="108"/>
      <c r="E662" s="108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</row>
    <row r="663" spans="2:18">
      <c r="B663" s="108"/>
      <c r="C663" s="108"/>
      <c r="D663" s="108"/>
      <c r="E663" s="108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</row>
    <row r="664" spans="2:18">
      <c r="B664" s="108"/>
      <c r="C664" s="108"/>
      <c r="D664" s="108"/>
      <c r="E664" s="108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</row>
    <row r="665" spans="2:18">
      <c r="B665" s="108"/>
      <c r="C665" s="108"/>
      <c r="D665" s="108"/>
      <c r="E665" s="108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</row>
    <row r="666" spans="2:18">
      <c r="B666" s="108"/>
      <c r="C666" s="108"/>
      <c r="D666" s="108"/>
      <c r="E666" s="108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</row>
    <row r="667" spans="2:18">
      <c r="B667" s="108"/>
      <c r="C667" s="108"/>
      <c r="D667" s="108"/>
      <c r="E667" s="108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</row>
    <row r="668" spans="2:18">
      <c r="B668" s="108"/>
      <c r="C668" s="108"/>
      <c r="D668" s="108"/>
      <c r="E668" s="108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</row>
    <row r="669" spans="2:18">
      <c r="B669" s="108"/>
      <c r="C669" s="108"/>
      <c r="D669" s="108"/>
      <c r="E669" s="108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</row>
    <row r="670" spans="2:18">
      <c r="B670" s="108"/>
      <c r="C670" s="108"/>
      <c r="D670" s="108"/>
      <c r="E670" s="108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</row>
    <row r="671" spans="2:18">
      <c r="B671" s="108"/>
      <c r="C671" s="108"/>
      <c r="D671" s="108"/>
      <c r="E671" s="108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</row>
    <row r="672" spans="2:18">
      <c r="B672" s="108"/>
      <c r="C672" s="108"/>
      <c r="D672" s="108"/>
      <c r="E672" s="108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</row>
    <row r="673" spans="2:18">
      <c r="B673" s="108"/>
      <c r="C673" s="108"/>
      <c r="D673" s="108"/>
      <c r="E673" s="108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</row>
    <row r="674" spans="2:18">
      <c r="B674" s="108"/>
      <c r="C674" s="108"/>
      <c r="D674" s="108"/>
      <c r="E674" s="108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</row>
    <row r="675" spans="2:18">
      <c r="B675" s="108"/>
      <c r="C675" s="108"/>
      <c r="D675" s="108"/>
      <c r="E675" s="108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</row>
    <row r="676" spans="2:18">
      <c r="B676" s="108"/>
      <c r="C676" s="108"/>
      <c r="D676" s="108"/>
      <c r="E676" s="108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</row>
    <row r="677" spans="2:18">
      <c r="B677" s="108"/>
      <c r="C677" s="108"/>
      <c r="D677" s="108"/>
      <c r="E677" s="108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</row>
    <row r="678" spans="2:18">
      <c r="B678" s="108"/>
      <c r="C678" s="108"/>
      <c r="D678" s="108"/>
      <c r="E678" s="108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</row>
    <row r="679" spans="2:18">
      <c r="B679" s="108"/>
      <c r="C679" s="108"/>
      <c r="D679" s="108"/>
      <c r="E679" s="108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</row>
    <row r="680" spans="2:18">
      <c r="B680" s="108"/>
      <c r="C680" s="108"/>
      <c r="D680" s="108"/>
      <c r="E680" s="108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</row>
    <row r="681" spans="2:18">
      <c r="B681" s="108"/>
      <c r="C681" s="108"/>
      <c r="D681" s="108"/>
      <c r="E681" s="108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</row>
    <row r="682" spans="2:18">
      <c r="B682" s="108"/>
      <c r="C682" s="108"/>
      <c r="D682" s="108"/>
      <c r="E682" s="108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</row>
    <row r="683" spans="2:18">
      <c r="B683" s="108"/>
      <c r="C683" s="108"/>
      <c r="D683" s="108"/>
      <c r="E683" s="108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</row>
    <row r="684" spans="2:18">
      <c r="B684" s="108"/>
      <c r="C684" s="108"/>
      <c r="D684" s="108"/>
      <c r="E684" s="108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</row>
    <row r="685" spans="2:18">
      <c r="B685" s="108"/>
      <c r="C685" s="108"/>
      <c r="D685" s="108"/>
      <c r="E685" s="108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</row>
    <row r="686" spans="2:18">
      <c r="B686" s="108"/>
      <c r="C686" s="108"/>
      <c r="D686" s="108"/>
      <c r="E686" s="108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</row>
    <row r="687" spans="2:18">
      <c r="B687" s="108"/>
      <c r="C687" s="108"/>
      <c r="D687" s="108"/>
      <c r="E687" s="108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</row>
    <row r="688" spans="2:18">
      <c r="B688" s="108"/>
      <c r="C688" s="108"/>
      <c r="D688" s="108"/>
      <c r="E688" s="108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</row>
    <row r="689" spans="2:18">
      <c r="B689" s="108"/>
      <c r="C689" s="108"/>
      <c r="D689" s="108"/>
      <c r="E689" s="108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</row>
    <row r="690" spans="2:18">
      <c r="B690" s="108"/>
      <c r="C690" s="108"/>
      <c r="D690" s="108"/>
      <c r="E690" s="108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</row>
    <row r="691" spans="2:18">
      <c r="B691" s="108"/>
      <c r="C691" s="108"/>
      <c r="D691" s="108"/>
      <c r="E691" s="108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</row>
    <row r="692" spans="2:18">
      <c r="B692" s="108"/>
      <c r="C692" s="108"/>
      <c r="D692" s="108"/>
      <c r="E692" s="108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</row>
    <row r="693" spans="2:18">
      <c r="B693" s="108"/>
      <c r="C693" s="108"/>
      <c r="D693" s="108"/>
      <c r="E693" s="108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</row>
    <row r="694" spans="2:18">
      <c r="B694" s="108"/>
      <c r="C694" s="108"/>
      <c r="D694" s="108"/>
      <c r="E694" s="108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</row>
    <row r="695" spans="2:18">
      <c r="B695" s="108"/>
      <c r="C695" s="108"/>
      <c r="D695" s="108"/>
      <c r="E695" s="108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</row>
    <row r="696" spans="2:18">
      <c r="B696" s="108"/>
      <c r="C696" s="108"/>
      <c r="D696" s="108"/>
      <c r="E696" s="108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</row>
    <row r="697" spans="2:18">
      <c r="B697" s="108"/>
      <c r="C697" s="108"/>
      <c r="D697" s="108"/>
      <c r="E697" s="108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</row>
    <row r="698" spans="2:18">
      <c r="B698" s="108"/>
      <c r="C698" s="108"/>
      <c r="D698" s="108"/>
      <c r="E698" s="108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</row>
    <row r="699" spans="2:18">
      <c r="B699" s="108"/>
      <c r="C699" s="108"/>
      <c r="D699" s="108"/>
      <c r="E699" s="108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</row>
    <row r="700" spans="2:18">
      <c r="B700" s="108"/>
      <c r="C700" s="108"/>
      <c r="D700" s="108"/>
      <c r="E700" s="108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</row>
    <row r="701" spans="2:18">
      <c r="B701" s="108"/>
      <c r="C701" s="108"/>
      <c r="D701" s="108"/>
      <c r="E701" s="108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</row>
    <row r="702" spans="2:18">
      <c r="B702" s="108"/>
      <c r="C702" s="108"/>
      <c r="D702" s="108"/>
      <c r="E702" s="108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</row>
    <row r="703" spans="2:18">
      <c r="B703" s="108"/>
      <c r="C703" s="108"/>
      <c r="D703" s="108"/>
      <c r="E703" s="108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</row>
    <row r="704" spans="2:18">
      <c r="B704" s="108"/>
      <c r="C704" s="108"/>
      <c r="D704" s="108"/>
      <c r="E704" s="108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</row>
    <row r="705" spans="2:18">
      <c r="B705" s="108"/>
      <c r="C705" s="108"/>
      <c r="D705" s="108"/>
      <c r="E705" s="108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</row>
    <row r="706" spans="2:18">
      <c r="B706" s="108"/>
      <c r="C706" s="108"/>
      <c r="D706" s="108"/>
      <c r="E706" s="108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</row>
    <row r="707" spans="2:18">
      <c r="B707" s="108"/>
      <c r="C707" s="108"/>
      <c r="D707" s="108"/>
      <c r="E707" s="108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</row>
    <row r="708" spans="2:18">
      <c r="B708" s="108"/>
      <c r="C708" s="108"/>
      <c r="D708" s="108"/>
      <c r="E708" s="108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</row>
    <row r="709" spans="2:18">
      <c r="B709" s="108"/>
      <c r="C709" s="108"/>
      <c r="D709" s="108"/>
      <c r="E709" s="108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</row>
    <row r="710" spans="2:18">
      <c r="B710" s="108"/>
      <c r="C710" s="108"/>
      <c r="D710" s="108"/>
      <c r="E710" s="108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</row>
    <row r="711" spans="2:18">
      <c r="B711" s="108"/>
      <c r="C711" s="108"/>
      <c r="D711" s="108"/>
      <c r="E711" s="108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</row>
    <row r="712" spans="2:18">
      <c r="B712" s="108"/>
      <c r="C712" s="108"/>
      <c r="D712" s="108"/>
      <c r="E712" s="108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</row>
    <row r="713" spans="2:18">
      <c r="B713" s="108"/>
      <c r="C713" s="108"/>
      <c r="D713" s="108"/>
      <c r="E713" s="108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</row>
    <row r="714" spans="2:18">
      <c r="B714" s="108"/>
      <c r="C714" s="108"/>
      <c r="D714" s="108"/>
      <c r="E714" s="108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</row>
    <row r="715" spans="2:18">
      <c r="B715" s="108"/>
      <c r="C715" s="108"/>
      <c r="D715" s="108"/>
      <c r="E715" s="108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</row>
    <row r="716" spans="2:18">
      <c r="B716" s="108"/>
      <c r="C716" s="108"/>
      <c r="D716" s="108"/>
      <c r="E716" s="108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</row>
    <row r="717" spans="2:18">
      <c r="B717" s="108"/>
      <c r="C717" s="108"/>
      <c r="D717" s="108"/>
      <c r="E717" s="108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</row>
    <row r="718" spans="2:18">
      <c r="B718" s="108"/>
      <c r="C718" s="108"/>
      <c r="D718" s="108"/>
      <c r="E718" s="108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</row>
    <row r="719" spans="2:18">
      <c r="B719" s="108"/>
      <c r="C719" s="108"/>
      <c r="D719" s="108"/>
      <c r="E719" s="108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</row>
    <row r="720" spans="2:18">
      <c r="B720" s="108"/>
      <c r="C720" s="108"/>
      <c r="D720" s="108"/>
      <c r="E720" s="108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</row>
    <row r="721" spans="2:18">
      <c r="B721" s="108"/>
      <c r="C721" s="108"/>
      <c r="D721" s="108"/>
      <c r="E721" s="108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</row>
    <row r="722" spans="2:18">
      <c r="B722" s="108"/>
      <c r="C722" s="108"/>
      <c r="D722" s="108"/>
      <c r="E722" s="108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</row>
    <row r="723" spans="2:18">
      <c r="B723" s="108"/>
      <c r="C723" s="108"/>
      <c r="D723" s="108"/>
      <c r="E723" s="108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</row>
    <row r="724" spans="2:18">
      <c r="B724" s="108"/>
      <c r="C724" s="108"/>
      <c r="D724" s="108"/>
      <c r="E724" s="108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</row>
    <row r="725" spans="2:18">
      <c r="B725" s="108"/>
      <c r="C725" s="108"/>
      <c r="D725" s="108"/>
      <c r="E725" s="108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</row>
    <row r="726" spans="2:18">
      <c r="B726" s="108"/>
      <c r="C726" s="108"/>
      <c r="D726" s="108"/>
      <c r="E726" s="108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</row>
    <row r="727" spans="2:18">
      <c r="B727" s="108"/>
      <c r="C727" s="108"/>
      <c r="D727" s="108"/>
      <c r="E727" s="108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</row>
    <row r="728" spans="2:18">
      <c r="B728" s="108"/>
      <c r="C728" s="108"/>
      <c r="D728" s="108"/>
      <c r="E728" s="108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</row>
    <row r="729" spans="2:18">
      <c r="B729" s="108"/>
      <c r="C729" s="108"/>
      <c r="D729" s="108"/>
      <c r="E729" s="108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</row>
    <row r="730" spans="2:18">
      <c r="B730" s="108"/>
      <c r="C730" s="108"/>
      <c r="D730" s="108"/>
      <c r="E730" s="108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</row>
    <row r="731" spans="2:18">
      <c r="B731" s="108"/>
      <c r="C731" s="108"/>
      <c r="D731" s="108"/>
      <c r="E731" s="108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</row>
    <row r="732" spans="2:18">
      <c r="B732" s="108"/>
      <c r="C732" s="108"/>
      <c r="D732" s="108"/>
      <c r="E732" s="108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</row>
    <row r="733" spans="2:18">
      <c r="B733" s="108"/>
      <c r="C733" s="108"/>
      <c r="D733" s="108"/>
      <c r="E733" s="108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</row>
    <row r="734" spans="2:18">
      <c r="B734" s="108"/>
      <c r="C734" s="108"/>
      <c r="D734" s="108"/>
      <c r="E734" s="108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</row>
    <row r="735" spans="2:18">
      <c r="B735" s="108"/>
      <c r="C735" s="108"/>
      <c r="D735" s="108"/>
      <c r="E735" s="108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</row>
    <row r="736" spans="2:18">
      <c r="B736" s="108"/>
      <c r="C736" s="108"/>
      <c r="D736" s="108"/>
      <c r="E736" s="108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</row>
    <row r="737" spans="2:18">
      <c r="B737" s="108"/>
      <c r="C737" s="108"/>
      <c r="D737" s="108"/>
      <c r="E737" s="108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</row>
    <row r="738" spans="2:18">
      <c r="B738" s="108"/>
      <c r="C738" s="108"/>
      <c r="D738" s="108"/>
      <c r="E738" s="108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</row>
    <row r="739" spans="2:18">
      <c r="B739" s="108"/>
      <c r="C739" s="108"/>
      <c r="D739" s="108"/>
      <c r="E739" s="108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</row>
    <row r="740" spans="2:18">
      <c r="B740" s="108"/>
      <c r="C740" s="108"/>
      <c r="D740" s="108"/>
      <c r="E740" s="108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</row>
    <row r="741" spans="2:18">
      <c r="B741" s="108"/>
      <c r="C741" s="108"/>
      <c r="D741" s="108"/>
      <c r="E741" s="108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</row>
    <row r="742" spans="2:18">
      <c r="B742" s="108"/>
      <c r="C742" s="108"/>
      <c r="D742" s="108"/>
      <c r="E742" s="108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</row>
    <row r="743" spans="2:18">
      <c r="B743" s="108"/>
      <c r="C743" s="108"/>
      <c r="D743" s="108"/>
      <c r="E743" s="108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</row>
    <row r="744" spans="2:18">
      <c r="B744" s="108"/>
      <c r="C744" s="108"/>
      <c r="D744" s="108"/>
      <c r="E744" s="108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</row>
    <row r="745" spans="2:18">
      <c r="B745" s="108"/>
      <c r="C745" s="108"/>
      <c r="D745" s="108"/>
      <c r="E745" s="108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</row>
    <row r="746" spans="2:18">
      <c r="B746" s="108"/>
      <c r="C746" s="108"/>
      <c r="D746" s="108"/>
      <c r="E746" s="108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</row>
    <row r="747" spans="2:18">
      <c r="B747" s="108"/>
      <c r="C747" s="108"/>
      <c r="D747" s="108"/>
      <c r="E747" s="108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</row>
    <row r="748" spans="2:18">
      <c r="B748" s="108"/>
      <c r="C748" s="108"/>
      <c r="D748" s="108"/>
      <c r="E748" s="108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</row>
    <row r="749" spans="2:18">
      <c r="B749" s="108"/>
      <c r="C749" s="108"/>
      <c r="D749" s="108"/>
      <c r="E749" s="108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</row>
    <row r="750" spans="2:18">
      <c r="B750" s="108"/>
      <c r="C750" s="108"/>
      <c r="D750" s="108"/>
      <c r="E750" s="108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</row>
    <row r="751" spans="2:18">
      <c r="B751" s="108"/>
      <c r="C751" s="108"/>
      <c r="D751" s="108"/>
      <c r="E751" s="108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</row>
    <row r="752" spans="2:18">
      <c r="B752" s="108"/>
      <c r="C752" s="108"/>
      <c r="D752" s="108"/>
      <c r="E752" s="108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</row>
    <row r="753" spans="2:18">
      <c r="B753" s="108"/>
      <c r="C753" s="108"/>
      <c r="D753" s="108"/>
      <c r="E753" s="108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</row>
    <row r="754" spans="2:18">
      <c r="B754" s="108"/>
      <c r="C754" s="108"/>
      <c r="D754" s="108"/>
      <c r="E754" s="108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</row>
    <row r="755" spans="2:18">
      <c r="B755" s="108"/>
      <c r="C755" s="108"/>
      <c r="D755" s="108"/>
      <c r="E755" s="108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</row>
    <row r="756" spans="2:18">
      <c r="B756" s="108"/>
      <c r="C756" s="108"/>
      <c r="D756" s="108"/>
      <c r="E756" s="108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</row>
    <row r="757" spans="2:18">
      <c r="B757" s="108"/>
      <c r="C757" s="108"/>
      <c r="D757" s="108"/>
      <c r="E757" s="108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</row>
    <row r="758" spans="2:18">
      <c r="B758" s="108"/>
      <c r="C758" s="108"/>
      <c r="D758" s="108"/>
      <c r="E758" s="108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</row>
    <row r="759" spans="2:18">
      <c r="B759" s="108"/>
      <c r="C759" s="108"/>
      <c r="D759" s="108"/>
      <c r="E759" s="108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</row>
    <row r="760" spans="2:18">
      <c r="B760" s="108"/>
      <c r="C760" s="108"/>
      <c r="D760" s="108"/>
      <c r="E760" s="108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</row>
    <row r="761" spans="2:18">
      <c r="B761" s="108"/>
      <c r="C761" s="108"/>
      <c r="D761" s="108"/>
      <c r="E761" s="108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</row>
    <row r="762" spans="2:18">
      <c r="B762" s="108"/>
      <c r="C762" s="108"/>
      <c r="D762" s="108"/>
      <c r="E762" s="108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</row>
    <row r="763" spans="2:18">
      <c r="B763" s="108"/>
      <c r="C763" s="108"/>
      <c r="D763" s="108"/>
      <c r="E763" s="108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</row>
    <row r="764" spans="2:18">
      <c r="B764" s="108"/>
      <c r="C764" s="108"/>
      <c r="D764" s="108"/>
      <c r="E764" s="108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</row>
    <row r="765" spans="2:18">
      <c r="B765" s="108"/>
      <c r="C765" s="108"/>
      <c r="D765" s="108"/>
      <c r="E765" s="108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</row>
    <row r="766" spans="2:18">
      <c r="B766" s="108"/>
      <c r="C766" s="108"/>
      <c r="D766" s="108"/>
      <c r="E766" s="108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</row>
    <row r="767" spans="2:18">
      <c r="B767" s="108"/>
      <c r="C767" s="108"/>
      <c r="D767" s="108"/>
      <c r="E767" s="108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</row>
    <row r="768" spans="2:18">
      <c r="B768" s="108"/>
      <c r="C768" s="108"/>
      <c r="D768" s="108"/>
      <c r="E768" s="108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</row>
    <row r="769" spans="2:18">
      <c r="B769" s="108"/>
      <c r="C769" s="108"/>
      <c r="D769" s="108"/>
      <c r="E769" s="108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</row>
    <row r="770" spans="2:18">
      <c r="B770" s="108"/>
      <c r="C770" s="108"/>
      <c r="D770" s="108"/>
      <c r="E770" s="108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</row>
    <row r="771" spans="2:18">
      <c r="B771" s="108"/>
      <c r="C771" s="108"/>
      <c r="D771" s="108"/>
      <c r="E771" s="108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</row>
    <row r="772" spans="2:18">
      <c r="B772" s="108"/>
      <c r="C772" s="108"/>
      <c r="D772" s="108"/>
      <c r="E772" s="108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</row>
    <row r="773" spans="2:18">
      <c r="B773" s="108"/>
      <c r="C773" s="108"/>
      <c r="D773" s="108"/>
      <c r="E773" s="108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</row>
    <row r="774" spans="2:18">
      <c r="B774" s="108"/>
      <c r="C774" s="108"/>
      <c r="D774" s="108"/>
      <c r="E774" s="108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</row>
    <row r="775" spans="2:18">
      <c r="B775" s="108"/>
      <c r="C775" s="108"/>
      <c r="D775" s="108"/>
      <c r="E775" s="108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</row>
    <row r="776" spans="2:18">
      <c r="B776" s="108"/>
      <c r="C776" s="108"/>
      <c r="D776" s="108"/>
      <c r="E776" s="108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</row>
    <row r="777" spans="2:18">
      <c r="B777" s="108"/>
      <c r="C777" s="108"/>
      <c r="D777" s="108"/>
      <c r="E777" s="108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</row>
    <row r="778" spans="2:18">
      <c r="B778" s="108"/>
      <c r="C778" s="108"/>
      <c r="D778" s="108"/>
      <c r="E778" s="108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</row>
    <row r="779" spans="2:18">
      <c r="B779" s="108"/>
      <c r="C779" s="108"/>
      <c r="D779" s="108"/>
      <c r="E779" s="108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</row>
    <row r="780" spans="2:18">
      <c r="B780" s="108"/>
      <c r="C780" s="108"/>
      <c r="D780" s="108"/>
      <c r="E780" s="108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</row>
    <row r="781" spans="2:18">
      <c r="B781" s="108"/>
      <c r="C781" s="108"/>
      <c r="D781" s="108"/>
      <c r="E781" s="108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</row>
    <row r="782" spans="2:18">
      <c r="B782" s="108"/>
      <c r="C782" s="108"/>
      <c r="D782" s="108"/>
      <c r="E782" s="108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</row>
    <row r="783" spans="2:18">
      <c r="B783" s="108"/>
      <c r="C783" s="108"/>
      <c r="D783" s="108"/>
      <c r="E783" s="108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</row>
    <row r="784" spans="2:18">
      <c r="B784" s="108"/>
      <c r="C784" s="108"/>
      <c r="D784" s="108"/>
      <c r="E784" s="108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</row>
    <row r="785" spans="2:18">
      <c r="B785" s="108"/>
      <c r="C785" s="108"/>
      <c r="D785" s="108"/>
      <c r="E785" s="108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</row>
    <row r="786" spans="2:18">
      <c r="B786" s="108"/>
      <c r="C786" s="108"/>
      <c r="D786" s="108"/>
      <c r="E786" s="108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</row>
    <row r="787" spans="2:18">
      <c r="B787" s="108"/>
      <c r="C787" s="108"/>
      <c r="D787" s="108"/>
      <c r="E787" s="108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</row>
    <row r="788" spans="2:18">
      <c r="B788" s="108"/>
      <c r="C788" s="108"/>
      <c r="D788" s="108"/>
      <c r="E788" s="108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</row>
    <row r="789" spans="2:18">
      <c r="B789" s="108"/>
      <c r="C789" s="108"/>
      <c r="D789" s="108"/>
      <c r="E789" s="108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</row>
    <row r="790" spans="2:18">
      <c r="B790" s="108"/>
      <c r="C790" s="108"/>
      <c r="D790" s="108"/>
      <c r="E790" s="108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</row>
    <row r="791" spans="2:18">
      <c r="B791" s="108"/>
      <c r="C791" s="108"/>
      <c r="D791" s="108"/>
      <c r="E791" s="108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</row>
    <row r="792" spans="2:18">
      <c r="B792" s="108"/>
      <c r="C792" s="108"/>
      <c r="D792" s="108"/>
      <c r="E792" s="108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</row>
    <row r="793" spans="2:18">
      <c r="B793" s="108"/>
      <c r="C793" s="108"/>
      <c r="D793" s="108"/>
      <c r="E793" s="108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</row>
    <row r="794" spans="2:18">
      <c r="B794" s="108"/>
      <c r="C794" s="108"/>
      <c r="D794" s="108"/>
      <c r="E794" s="108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</row>
    <row r="795" spans="2:18">
      <c r="B795" s="108"/>
      <c r="C795" s="108"/>
      <c r="D795" s="108"/>
      <c r="E795" s="108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</row>
    <row r="796" spans="2:18">
      <c r="B796" s="108"/>
      <c r="C796" s="108"/>
      <c r="D796" s="108"/>
      <c r="E796" s="108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</row>
    <row r="797" spans="2:18">
      <c r="B797" s="108"/>
      <c r="C797" s="108"/>
      <c r="D797" s="108"/>
      <c r="E797" s="108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</row>
    <row r="798" spans="2:18">
      <c r="B798" s="108"/>
      <c r="C798" s="108"/>
      <c r="D798" s="108"/>
      <c r="E798" s="108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</row>
    <row r="799" spans="2:18">
      <c r="B799" s="108"/>
      <c r="C799" s="108"/>
      <c r="D799" s="108"/>
      <c r="E799" s="108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</row>
    <row r="800" spans="2:18">
      <c r="B800" s="108"/>
      <c r="C800" s="108"/>
      <c r="D800" s="108"/>
      <c r="E800" s="108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</row>
    <row r="801" spans="2:18">
      <c r="B801" s="108"/>
      <c r="C801" s="108"/>
      <c r="D801" s="108"/>
      <c r="E801" s="108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</row>
    <row r="802" spans="2:18">
      <c r="B802" s="108"/>
      <c r="C802" s="108"/>
      <c r="D802" s="108"/>
      <c r="E802" s="108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</row>
    <row r="803" spans="2:18">
      <c r="B803" s="108"/>
      <c r="C803" s="108"/>
      <c r="D803" s="108"/>
      <c r="E803" s="108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</row>
    <row r="804" spans="2:18">
      <c r="B804" s="108"/>
      <c r="C804" s="108"/>
      <c r="D804" s="108"/>
      <c r="E804" s="108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</row>
    <row r="805" spans="2:18">
      <c r="B805" s="108"/>
      <c r="C805" s="108"/>
      <c r="D805" s="108"/>
      <c r="E805" s="108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</row>
    <row r="806" spans="2:18">
      <c r="B806" s="108"/>
      <c r="C806" s="108"/>
      <c r="D806" s="108"/>
      <c r="E806" s="108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</row>
    <row r="807" spans="2:18">
      <c r="B807" s="108"/>
      <c r="C807" s="108"/>
      <c r="D807" s="108"/>
      <c r="E807" s="108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</row>
    <row r="808" spans="2:18">
      <c r="B808" s="108"/>
      <c r="C808" s="108"/>
      <c r="D808" s="108"/>
      <c r="E808" s="108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</row>
    <row r="809" spans="2:18">
      <c r="B809" s="108"/>
      <c r="C809" s="108"/>
      <c r="D809" s="108"/>
      <c r="E809" s="108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</row>
    <row r="810" spans="2:18">
      <c r="B810" s="108"/>
      <c r="C810" s="108"/>
      <c r="D810" s="108"/>
      <c r="E810" s="108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</row>
    <row r="811" spans="2:18">
      <c r="B811" s="108"/>
      <c r="C811" s="108"/>
      <c r="D811" s="108"/>
      <c r="E811" s="108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</row>
    <row r="812" spans="2:18">
      <c r="B812" s="108"/>
      <c r="C812" s="108"/>
      <c r="D812" s="108"/>
      <c r="E812" s="108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</row>
    <row r="813" spans="2:18">
      <c r="B813" s="108"/>
      <c r="C813" s="108"/>
      <c r="D813" s="108"/>
      <c r="E813" s="108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</row>
    <row r="814" spans="2:18">
      <c r="B814" s="108"/>
      <c r="C814" s="108"/>
      <c r="D814" s="108"/>
      <c r="E814" s="108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</row>
    <row r="815" spans="2:18">
      <c r="B815" s="108"/>
      <c r="C815" s="108"/>
      <c r="D815" s="108"/>
      <c r="E815" s="108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</row>
    <row r="816" spans="2:18">
      <c r="B816" s="108"/>
      <c r="C816" s="108"/>
      <c r="D816" s="108"/>
      <c r="E816" s="108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</row>
    <row r="817" spans="2:18">
      <c r="B817" s="108"/>
      <c r="C817" s="108"/>
      <c r="D817" s="108"/>
      <c r="E817" s="108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</row>
    <row r="818" spans="2:18">
      <c r="B818" s="108"/>
      <c r="C818" s="108"/>
      <c r="D818" s="108"/>
      <c r="E818" s="108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</row>
    <row r="819" spans="2:18">
      <c r="B819" s="108"/>
      <c r="C819" s="108"/>
      <c r="D819" s="108"/>
      <c r="E819" s="108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</row>
    <row r="820" spans="2:18">
      <c r="B820" s="108"/>
      <c r="C820" s="108"/>
      <c r="D820" s="108"/>
      <c r="E820" s="108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</row>
    <row r="821" spans="2:18">
      <c r="B821" s="108"/>
      <c r="C821" s="108"/>
      <c r="D821" s="108"/>
      <c r="E821" s="108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</row>
    <row r="822" spans="2:18">
      <c r="B822" s="108"/>
      <c r="C822" s="108"/>
      <c r="D822" s="108"/>
      <c r="E822" s="108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</row>
    <row r="823" spans="2:18">
      <c r="B823" s="108"/>
      <c r="C823" s="108"/>
      <c r="D823" s="108"/>
      <c r="E823" s="108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</row>
    <row r="824" spans="2:18">
      <c r="B824" s="108"/>
      <c r="C824" s="108"/>
      <c r="D824" s="108"/>
      <c r="E824" s="108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</row>
    <row r="825" spans="2:18">
      <c r="B825" s="108"/>
      <c r="C825" s="108"/>
      <c r="D825" s="108"/>
      <c r="E825" s="108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</row>
    <row r="826" spans="2:18">
      <c r="B826" s="108"/>
      <c r="C826" s="108"/>
      <c r="D826" s="108"/>
      <c r="E826" s="108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</row>
    <row r="827" spans="2:18">
      <c r="B827" s="108"/>
      <c r="C827" s="108"/>
      <c r="D827" s="108"/>
      <c r="E827" s="108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</row>
    <row r="828" spans="2:18">
      <c r="B828" s="108"/>
      <c r="C828" s="108"/>
      <c r="D828" s="108"/>
      <c r="E828" s="108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</row>
    <row r="829" spans="2:18">
      <c r="B829" s="108"/>
      <c r="C829" s="108"/>
      <c r="D829" s="108"/>
      <c r="E829" s="108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</row>
    <row r="830" spans="2:18">
      <c r="B830" s="108"/>
      <c r="C830" s="108"/>
      <c r="D830" s="108"/>
      <c r="E830" s="108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</row>
    <row r="831" spans="2:18">
      <c r="B831" s="108"/>
      <c r="C831" s="108"/>
      <c r="D831" s="108"/>
      <c r="E831" s="108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</row>
    <row r="832" spans="2:18">
      <c r="B832" s="108"/>
      <c r="C832" s="108"/>
      <c r="D832" s="108"/>
      <c r="E832" s="108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</row>
    <row r="833" spans="2:18">
      <c r="B833" s="108"/>
      <c r="C833" s="108"/>
      <c r="D833" s="108"/>
      <c r="E833" s="108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</row>
    <row r="834" spans="2:18">
      <c r="B834" s="108"/>
      <c r="C834" s="108"/>
      <c r="D834" s="108"/>
      <c r="E834" s="108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</row>
    <row r="835" spans="2:18">
      <c r="B835" s="108"/>
      <c r="C835" s="108"/>
      <c r="D835" s="108"/>
      <c r="E835" s="108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</row>
    <row r="836" spans="2:18">
      <c r="B836" s="108"/>
      <c r="C836" s="108"/>
      <c r="D836" s="108"/>
      <c r="E836" s="108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</row>
    <row r="837" spans="2:18">
      <c r="B837" s="108"/>
      <c r="C837" s="108"/>
      <c r="D837" s="108"/>
      <c r="E837" s="108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</row>
    <row r="838" spans="2:18">
      <c r="B838" s="108"/>
      <c r="C838" s="108"/>
      <c r="D838" s="108"/>
      <c r="E838" s="108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</row>
    <row r="839" spans="2:18">
      <c r="B839" s="108"/>
      <c r="C839" s="108"/>
      <c r="D839" s="108"/>
      <c r="E839" s="108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</row>
    <row r="840" spans="2:18">
      <c r="B840" s="108"/>
      <c r="C840" s="108"/>
      <c r="D840" s="108"/>
      <c r="E840" s="108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</row>
    <row r="841" spans="2:18">
      <c r="B841" s="108"/>
      <c r="C841" s="108"/>
      <c r="D841" s="108"/>
      <c r="E841" s="108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</row>
    <row r="842" spans="2:18">
      <c r="B842" s="108"/>
      <c r="C842" s="108"/>
      <c r="D842" s="108"/>
      <c r="E842" s="108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</row>
    <row r="843" spans="2:18">
      <c r="B843" s="108"/>
      <c r="C843" s="108"/>
      <c r="D843" s="108"/>
      <c r="E843" s="108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</row>
    <row r="844" spans="2:18">
      <c r="B844" s="108"/>
      <c r="C844" s="108"/>
      <c r="D844" s="108"/>
      <c r="E844" s="108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</row>
    <row r="845" spans="2:18">
      <c r="B845" s="108"/>
      <c r="C845" s="108"/>
      <c r="D845" s="108"/>
      <c r="E845" s="108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</row>
    <row r="846" spans="2:18">
      <c r="B846" s="108"/>
      <c r="C846" s="108"/>
      <c r="D846" s="108"/>
      <c r="E846" s="108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</row>
    <row r="847" spans="2:18">
      <c r="B847" s="108"/>
      <c r="C847" s="108"/>
      <c r="D847" s="108"/>
      <c r="E847" s="108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</row>
    <row r="848" spans="2:18">
      <c r="B848" s="108"/>
      <c r="C848" s="108"/>
      <c r="D848" s="108"/>
      <c r="E848" s="108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</row>
    <row r="849" spans="2:18">
      <c r="B849" s="108"/>
      <c r="C849" s="108"/>
      <c r="D849" s="108"/>
      <c r="E849" s="108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</row>
    <row r="850" spans="2:18">
      <c r="B850" s="108"/>
      <c r="C850" s="108"/>
      <c r="D850" s="108"/>
      <c r="E850" s="108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</row>
    <row r="851" spans="2:18">
      <c r="B851" s="108"/>
      <c r="C851" s="108"/>
      <c r="D851" s="108"/>
      <c r="E851" s="108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</row>
    <row r="852" spans="2:18">
      <c r="B852" s="108"/>
      <c r="C852" s="108"/>
      <c r="D852" s="108"/>
      <c r="E852" s="108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</row>
    <row r="853" spans="2:18">
      <c r="B853" s="108"/>
      <c r="C853" s="108"/>
      <c r="D853" s="108"/>
      <c r="E853" s="108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</row>
    <row r="854" spans="2:18">
      <c r="B854" s="108"/>
      <c r="C854" s="108"/>
      <c r="D854" s="108"/>
      <c r="E854" s="108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</row>
    <row r="855" spans="2:18">
      <c r="B855" s="108"/>
      <c r="C855" s="108"/>
      <c r="D855" s="108"/>
      <c r="E855" s="108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</row>
    <row r="856" spans="2:18">
      <c r="B856" s="108"/>
      <c r="C856" s="108"/>
      <c r="D856" s="108"/>
      <c r="E856" s="108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</row>
    <row r="857" spans="2:18">
      <c r="B857" s="108"/>
      <c r="C857" s="108"/>
      <c r="D857" s="108"/>
      <c r="E857" s="108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</row>
    <row r="858" spans="2:18">
      <c r="B858" s="108"/>
      <c r="C858" s="108"/>
      <c r="D858" s="108"/>
      <c r="E858" s="108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</row>
    <row r="859" spans="2:18">
      <c r="B859" s="108"/>
      <c r="C859" s="108"/>
      <c r="D859" s="108"/>
      <c r="E859" s="108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</row>
    <row r="860" spans="2:18">
      <c r="B860" s="108"/>
      <c r="C860" s="108"/>
      <c r="D860" s="108"/>
      <c r="E860" s="108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</row>
    <row r="861" spans="2:18">
      <c r="B861" s="108"/>
      <c r="C861" s="108"/>
      <c r="D861" s="108"/>
      <c r="E861" s="108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</row>
    <row r="862" spans="2:18">
      <c r="B862" s="108"/>
      <c r="C862" s="108"/>
      <c r="D862" s="108"/>
      <c r="E862" s="108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</row>
    <row r="863" spans="2:18">
      <c r="B863" s="108"/>
      <c r="C863" s="108"/>
      <c r="D863" s="108"/>
      <c r="E863" s="108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</row>
    <row r="864" spans="2:18">
      <c r="B864" s="108"/>
      <c r="C864" s="108"/>
      <c r="D864" s="108"/>
      <c r="E864" s="108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</row>
    <row r="865" spans="2:18">
      <c r="B865" s="108"/>
      <c r="C865" s="108"/>
      <c r="D865" s="108"/>
      <c r="E865" s="108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</row>
    <row r="866" spans="2:18">
      <c r="B866" s="108"/>
      <c r="C866" s="108"/>
      <c r="D866" s="108"/>
      <c r="E866" s="108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</row>
    <row r="867" spans="2:18">
      <c r="B867" s="108"/>
      <c r="C867" s="108"/>
      <c r="D867" s="108"/>
      <c r="E867" s="108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</row>
    <row r="868" spans="2:18">
      <c r="B868" s="108"/>
      <c r="C868" s="108"/>
      <c r="D868" s="108"/>
      <c r="E868" s="108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</row>
    <row r="869" spans="2:18">
      <c r="B869" s="108"/>
      <c r="C869" s="108"/>
      <c r="D869" s="108"/>
      <c r="E869" s="108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</row>
    <row r="870" spans="2:18">
      <c r="B870" s="108"/>
      <c r="C870" s="108"/>
      <c r="D870" s="108"/>
      <c r="E870" s="108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</row>
    <row r="871" spans="2:18">
      <c r="B871" s="108"/>
      <c r="C871" s="108"/>
      <c r="D871" s="108"/>
      <c r="E871" s="108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</row>
    <row r="872" spans="2:18">
      <c r="B872" s="108"/>
      <c r="C872" s="108"/>
      <c r="D872" s="108"/>
      <c r="E872" s="108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</row>
    <row r="873" spans="2:18">
      <c r="B873" s="108"/>
      <c r="C873" s="108"/>
      <c r="D873" s="108"/>
      <c r="E873" s="108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</row>
    <row r="874" spans="2:18">
      <c r="B874" s="108"/>
      <c r="C874" s="108"/>
      <c r="D874" s="108"/>
      <c r="E874" s="108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</row>
    <row r="875" spans="2:18">
      <c r="B875" s="108"/>
      <c r="C875" s="108"/>
      <c r="D875" s="108"/>
      <c r="E875" s="108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</row>
    <row r="876" spans="2:18">
      <c r="B876" s="108"/>
      <c r="C876" s="108"/>
      <c r="D876" s="108"/>
      <c r="E876" s="108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</row>
    <row r="877" spans="2:18">
      <c r="B877" s="108"/>
      <c r="C877" s="108"/>
      <c r="D877" s="108"/>
      <c r="E877" s="108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</row>
    <row r="878" spans="2:18">
      <c r="B878" s="108"/>
      <c r="C878" s="108"/>
      <c r="D878" s="108"/>
      <c r="E878" s="108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</row>
    <row r="879" spans="2:18">
      <c r="B879" s="108"/>
      <c r="C879" s="108"/>
      <c r="D879" s="108"/>
      <c r="E879" s="108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</row>
    <row r="880" spans="2:18">
      <c r="B880" s="108"/>
      <c r="C880" s="108"/>
      <c r="D880" s="108"/>
      <c r="E880" s="108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</row>
    <row r="881" spans="2:18">
      <c r="B881" s="108"/>
      <c r="C881" s="108"/>
      <c r="D881" s="108"/>
      <c r="E881" s="108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</row>
    <row r="882" spans="2:18">
      <c r="B882" s="108"/>
      <c r="C882" s="108"/>
      <c r="D882" s="108"/>
      <c r="E882" s="108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</row>
    <row r="883" spans="2:18">
      <c r="B883" s="108"/>
      <c r="C883" s="108"/>
      <c r="D883" s="108"/>
      <c r="E883" s="108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</row>
    <row r="884" spans="2:18">
      <c r="B884" s="108"/>
      <c r="C884" s="108"/>
      <c r="D884" s="108"/>
      <c r="E884" s="108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</row>
    <row r="885" spans="2:18">
      <c r="B885" s="108"/>
      <c r="C885" s="108"/>
      <c r="D885" s="108"/>
      <c r="E885" s="108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</row>
    <row r="886" spans="2:18">
      <c r="B886" s="108"/>
      <c r="C886" s="108"/>
      <c r="D886" s="108"/>
      <c r="E886" s="108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</row>
    <row r="887" spans="2:18">
      <c r="B887" s="108"/>
      <c r="C887" s="108"/>
      <c r="D887" s="108"/>
      <c r="E887" s="108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</row>
    <row r="888" spans="2:18">
      <c r="B888" s="108"/>
      <c r="C888" s="108"/>
      <c r="D888" s="108"/>
      <c r="E888" s="108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</row>
    <row r="889" spans="2:18">
      <c r="B889" s="108"/>
      <c r="C889" s="108"/>
      <c r="D889" s="108"/>
      <c r="E889" s="108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</row>
    <row r="890" spans="2:18">
      <c r="B890" s="108"/>
      <c r="C890" s="108"/>
      <c r="D890" s="108"/>
      <c r="E890" s="108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</row>
    <row r="891" spans="2:18">
      <c r="B891" s="108"/>
      <c r="C891" s="108"/>
      <c r="D891" s="108"/>
      <c r="E891" s="108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</row>
    <row r="892" spans="2:18">
      <c r="B892" s="108"/>
      <c r="C892" s="108"/>
      <c r="D892" s="108"/>
      <c r="E892" s="108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</row>
    <row r="893" spans="2:18">
      <c r="B893" s="108"/>
      <c r="C893" s="108"/>
      <c r="D893" s="108"/>
      <c r="E893" s="108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</row>
    <row r="894" spans="2:18">
      <c r="B894" s="108"/>
      <c r="C894" s="108"/>
      <c r="D894" s="108"/>
      <c r="E894" s="108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</row>
    <row r="895" spans="2:18">
      <c r="B895" s="108"/>
      <c r="C895" s="108"/>
      <c r="D895" s="108"/>
      <c r="E895" s="108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</row>
    <row r="896" spans="2:18">
      <c r="B896" s="108"/>
      <c r="C896" s="108"/>
      <c r="D896" s="108"/>
      <c r="E896" s="108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</row>
    <row r="897" spans="2:18">
      <c r="B897" s="108"/>
      <c r="C897" s="108"/>
      <c r="D897" s="108"/>
      <c r="E897" s="108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</row>
    <row r="898" spans="2:18">
      <c r="B898" s="108"/>
      <c r="C898" s="108"/>
      <c r="D898" s="108"/>
      <c r="E898" s="108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</row>
    <row r="899" spans="2:18">
      <c r="B899" s="108"/>
      <c r="C899" s="108"/>
      <c r="D899" s="108"/>
      <c r="E899" s="108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</row>
    <row r="900" spans="2:18">
      <c r="B900" s="108"/>
      <c r="C900" s="108"/>
      <c r="D900" s="108"/>
      <c r="E900" s="108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</row>
    <row r="901" spans="2:18">
      <c r="B901" s="108"/>
      <c r="C901" s="108"/>
      <c r="D901" s="108"/>
      <c r="E901" s="108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</row>
    <row r="902" spans="2:18">
      <c r="B902" s="108"/>
      <c r="C902" s="108"/>
      <c r="D902" s="108"/>
      <c r="E902" s="108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</row>
    <row r="903" spans="2:18">
      <c r="B903" s="108"/>
      <c r="C903" s="108"/>
      <c r="D903" s="108"/>
      <c r="E903" s="108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</row>
    <row r="904" spans="2:18">
      <c r="B904" s="108"/>
      <c r="C904" s="108"/>
      <c r="D904" s="108"/>
      <c r="E904" s="108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</row>
    <row r="905" spans="2:18">
      <c r="B905" s="108"/>
      <c r="C905" s="108"/>
      <c r="D905" s="108"/>
      <c r="E905" s="108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</row>
    <row r="906" spans="2:18">
      <c r="B906" s="108"/>
      <c r="C906" s="108"/>
      <c r="D906" s="108"/>
      <c r="E906" s="108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</row>
    <row r="907" spans="2:18">
      <c r="B907" s="108"/>
      <c r="C907" s="108"/>
      <c r="D907" s="108"/>
      <c r="E907" s="108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</row>
    <row r="908" spans="2:18">
      <c r="B908" s="108"/>
      <c r="C908" s="108"/>
      <c r="D908" s="108"/>
      <c r="E908" s="108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</row>
    <row r="909" spans="2:18">
      <c r="B909" s="108"/>
      <c r="C909" s="108"/>
      <c r="D909" s="108"/>
      <c r="E909" s="108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</row>
    <row r="910" spans="2:18">
      <c r="B910" s="108"/>
      <c r="C910" s="108"/>
      <c r="D910" s="108"/>
      <c r="E910" s="108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</row>
    <row r="911" spans="2:18">
      <c r="B911" s="108"/>
      <c r="C911" s="108"/>
      <c r="D911" s="108"/>
      <c r="E911" s="108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</row>
    <row r="912" spans="2:18">
      <c r="B912" s="108"/>
      <c r="C912" s="108"/>
      <c r="D912" s="108"/>
      <c r="E912" s="108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</row>
    <row r="913" spans="2:18">
      <c r="B913" s="108"/>
      <c r="C913" s="108"/>
      <c r="D913" s="108"/>
      <c r="E913" s="108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</row>
    <row r="914" spans="2:18">
      <c r="B914" s="108"/>
      <c r="C914" s="108"/>
      <c r="D914" s="108"/>
      <c r="E914" s="108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</row>
    <row r="915" spans="2:18">
      <c r="B915" s="108"/>
      <c r="C915" s="108"/>
      <c r="D915" s="108"/>
      <c r="E915" s="108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</row>
    <row r="916" spans="2:18">
      <c r="B916" s="108"/>
      <c r="C916" s="108"/>
      <c r="D916" s="108"/>
      <c r="E916" s="108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</row>
    <row r="917" spans="2:18">
      <c r="B917" s="108"/>
      <c r="C917" s="108"/>
      <c r="D917" s="108"/>
      <c r="E917" s="108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</row>
    <row r="918" spans="2:18">
      <c r="B918" s="108"/>
      <c r="C918" s="108"/>
      <c r="D918" s="108"/>
      <c r="E918" s="108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</row>
    <row r="919" spans="2:18">
      <c r="B919" s="108"/>
      <c r="C919" s="108"/>
      <c r="D919" s="108"/>
      <c r="E919" s="108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</row>
    <row r="920" spans="2:18">
      <c r="B920" s="108"/>
      <c r="C920" s="108"/>
      <c r="D920" s="108"/>
      <c r="E920" s="108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</row>
    <row r="921" spans="2:18">
      <c r="B921" s="108"/>
      <c r="C921" s="108"/>
      <c r="D921" s="108"/>
      <c r="E921" s="108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</row>
    <row r="922" spans="2:18">
      <c r="B922" s="108"/>
      <c r="C922" s="108"/>
      <c r="D922" s="108"/>
      <c r="E922" s="108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</row>
    <row r="923" spans="2:18">
      <c r="B923" s="108"/>
      <c r="C923" s="108"/>
      <c r="D923" s="108"/>
      <c r="E923" s="108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</row>
    <row r="924" spans="2:18">
      <c r="B924" s="108"/>
      <c r="C924" s="108"/>
      <c r="D924" s="108"/>
      <c r="E924" s="108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</row>
    <row r="925" spans="2:18">
      <c r="B925" s="108"/>
      <c r="C925" s="108"/>
      <c r="D925" s="108"/>
      <c r="E925" s="108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</row>
    <row r="926" spans="2:18">
      <c r="B926" s="108"/>
      <c r="C926" s="108"/>
      <c r="D926" s="108"/>
      <c r="E926" s="108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</row>
    <row r="927" spans="2:18">
      <c r="B927" s="108"/>
      <c r="C927" s="108"/>
      <c r="D927" s="108"/>
      <c r="E927" s="108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</row>
    <row r="928" spans="2:18">
      <c r="B928" s="108"/>
      <c r="C928" s="108"/>
      <c r="D928" s="108"/>
      <c r="E928" s="108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</row>
    <row r="929" spans="2:18">
      <c r="B929" s="108"/>
      <c r="C929" s="108"/>
      <c r="D929" s="108"/>
      <c r="E929" s="108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</row>
    <row r="930" spans="2:18">
      <c r="B930" s="108"/>
      <c r="C930" s="108"/>
      <c r="D930" s="108"/>
      <c r="E930" s="108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</row>
    <row r="931" spans="2:18">
      <c r="B931" s="108"/>
      <c r="C931" s="108"/>
      <c r="D931" s="108"/>
      <c r="E931" s="108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</row>
    <row r="932" spans="2:18">
      <c r="B932" s="108"/>
      <c r="C932" s="108"/>
      <c r="D932" s="108"/>
      <c r="E932" s="108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</row>
    <row r="933" spans="2:18">
      <c r="B933" s="108"/>
      <c r="C933" s="108"/>
      <c r="D933" s="108"/>
      <c r="E933" s="108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</row>
    <row r="934" spans="2:18">
      <c r="B934" s="108"/>
      <c r="C934" s="108"/>
      <c r="D934" s="108"/>
      <c r="E934" s="108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</row>
    <row r="935" spans="2:18">
      <c r="B935" s="108"/>
      <c r="C935" s="108"/>
      <c r="D935" s="108"/>
      <c r="E935" s="108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</row>
    <row r="936" spans="2:18">
      <c r="B936" s="108"/>
      <c r="C936" s="108"/>
      <c r="D936" s="108"/>
      <c r="E936" s="108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</row>
    <row r="937" spans="2:18">
      <c r="B937" s="108"/>
      <c r="C937" s="108"/>
      <c r="D937" s="108"/>
      <c r="E937" s="108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</row>
    <row r="938" spans="2:18">
      <c r="B938" s="108"/>
      <c r="C938" s="108"/>
      <c r="D938" s="108"/>
      <c r="E938" s="108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</row>
    <row r="939" spans="2:18">
      <c r="B939" s="108"/>
      <c r="C939" s="108"/>
      <c r="D939" s="108"/>
      <c r="E939" s="108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</row>
    <row r="940" spans="2:18">
      <c r="B940" s="108"/>
      <c r="C940" s="108"/>
      <c r="D940" s="108"/>
      <c r="E940" s="108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</row>
    <row r="941" spans="2:18">
      <c r="B941" s="108"/>
      <c r="C941" s="108"/>
      <c r="D941" s="108"/>
      <c r="E941" s="108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</row>
    <row r="942" spans="2:18">
      <c r="B942" s="108"/>
      <c r="C942" s="108"/>
      <c r="D942" s="108"/>
      <c r="E942" s="108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</row>
    <row r="943" spans="2:18">
      <c r="B943" s="108"/>
      <c r="C943" s="108"/>
      <c r="D943" s="108"/>
      <c r="E943" s="108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</row>
    <row r="944" spans="2:18">
      <c r="B944" s="108"/>
      <c r="C944" s="108"/>
      <c r="D944" s="108"/>
      <c r="E944" s="108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</row>
    <row r="945" spans="2:18">
      <c r="B945" s="108"/>
      <c r="C945" s="108"/>
      <c r="D945" s="108"/>
      <c r="E945" s="108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</row>
    <row r="946" spans="2:18">
      <c r="B946" s="108"/>
      <c r="C946" s="108"/>
      <c r="D946" s="108"/>
      <c r="E946" s="108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</row>
    <row r="947" spans="2:18">
      <c r="B947" s="108"/>
      <c r="C947" s="108"/>
      <c r="D947" s="108"/>
      <c r="E947" s="108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</row>
    <row r="948" spans="2:18">
      <c r="B948" s="108"/>
      <c r="C948" s="108"/>
      <c r="D948" s="108"/>
      <c r="E948" s="108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</row>
    <row r="949" spans="2:18">
      <c r="B949" s="108"/>
      <c r="C949" s="108"/>
      <c r="D949" s="108"/>
      <c r="E949" s="108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</row>
    <row r="950" spans="2:18">
      <c r="B950" s="108"/>
      <c r="C950" s="108"/>
      <c r="D950" s="108"/>
      <c r="E950" s="108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</row>
    <row r="951" spans="2:18">
      <c r="B951" s="108"/>
      <c r="C951" s="108"/>
      <c r="D951" s="108"/>
      <c r="E951" s="108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</row>
    <row r="952" spans="2:18">
      <c r="B952" s="108"/>
      <c r="C952" s="108"/>
      <c r="D952" s="108"/>
      <c r="E952" s="108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</row>
    <row r="953" spans="2:18">
      <c r="B953" s="108"/>
      <c r="C953" s="108"/>
      <c r="D953" s="108"/>
      <c r="E953" s="108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</row>
    <row r="954" spans="2:18">
      <c r="B954" s="108"/>
      <c r="C954" s="108"/>
      <c r="D954" s="108"/>
      <c r="E954" s="108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</row>
    <row r="955" spans="2:18">
      <c r="B955" s="108"/>
      <c r="C955" s="108"/>
      <c r="D955" s="108"/>
      <c r="E955" s="108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</row>
    <row r="956" spans="2:18">
      <c r="B956" s="108"/>
      <c r="C956" s="108"/>
      <c r="D956" s="108"/>
      <c r="E956" s="108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</row>
    <row r="957" spans="2:18">
      <c r="B957" s="108"/>
      <c r="C957" s="108"/>
      <c r="D957" s="108"/>
      <c r="E957" s="108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</row>
    <row r="958" spans="2:18">
      <c r="B958" s="108"/>
      <c r="C958" s="108"/>
      <c r="D958" s="108"/>
      <c r="E958" s="108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</row>
    <row r="959" spans="2:18">
      <c r="B959" s="108"/>
      <c r="C959" s="108"/>
      <c r="D959" s="108"/>
      <c r="E959" s="108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</row>
    <row r="960" spans="2:18">
      <c r="B960" s="108"/>
      <c r="C960" s="108"/>
      <c r="D960" s="108"/>
      <c r="E960" s="108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</row>
    <row r="961" spans="2:18">
      <c r="B961" s="108"/>
      <c r="C961" s="108"/>
      <c r="D961" s="108"/>
      <c r="E961" s="108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</row>
    <row r="962" spans="2:18">
      <c r="B962" s="108"/>
      <c r="C962" s="108"/>
      <c r="D962" s="108"/>
      <c r="E962" s="108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</row>
    <row r="963" spans="2:18">
      <c r="B963" s="108"/>
      <c r="C963" s="108"/>
      <c r="D963" s="108"/>
      <c r="E963" s="108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</row>
    <row r="964" spans="2:18">
      <c r="B964" s="108"/>
      <c r="C964" s="108"/>
      <c r="D964" s="108"/>
      <c r="E964" s="108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</row>
    <row r="965" spans="2:18">
      <c r="B965" s="108"/>
      <c r="C965" s="108"/>
      <c r="D965" s="108"/>
      <c r="E965" s="108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</row>
    <row r="966" spans="2:18">
      <c r="B966" s="108"/>
      <c r="C966" s="108"/>
      <c r="D966" s="108"/>
      <c r="E966" s="108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</row>
    <row r="967" spans="2:18">
      <c r="B967" s="108"/>
      <c r="C967" s="108"/>
      <c r="D967" s="108"/>
      <c r="E967" s="108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</row>
    <row r="968" spans="2:18">
      <c r="B968" s="108"/>
      <c r="C968" s="108"/>
      <c r="D968" s="108"/>
      <c r="E968" s="108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</row>
    <row r="969" spans="2:18">
      <c r="B969" s="108"/>
      <c r="C969" s="108"/>
      <c r="D969" s="108"/>
      <c r="E969" s="108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</row>
    <row r="970" spans="2:18">
      <c r="B970" s="108"/>
      <c r="C970" s="108"/>
      <c r="D970" s="108"/>
      <c r="E970" s="108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</row>
    <row r="971" spans="2:18">
      <c r="B971" s="108"/>
      <c r="C971" s="108"/>
      <c r="D971" s="108"/>
      <c r="E971" s="108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</row>
    <row r="972" spans="2:18">
      <c r="B972" s="108"/>
      <c r="C972" s="108"/>
      <c r="D972" s="108"/>
      <c r="E972" s="108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</row>
    <row r="973" spans="2:18">
      <c r="B973" s="108"/>
      <c r="C973" s="108"/>
      <c r="D973" s="108"/>
      <c r="E973" s="108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</row>
    <row r="974" spans="2:18">
      <c r="B974" s="108"/>
      <c r="C974" s="108"/>
      <c r="D974" s="108"/>
      <c r="E974" s="108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</row>
    <row r="975" spans="2:18">
      <c r="B975" s="108"/>
      <c r="C975" s="108"/>
      <c r="D975" s="108"/>
      <c r="E975" s="108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</row>
    <row r="976" spans="2:18">
      <c r="B976" s="108"/>
      <c r="C976" s="108"/>
      <c r="D976" s="108"/>
      <c r="E976" s="108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</row>
    <row r="977" spans="2:18">
      <c r="B977" s="108"/>
      <c r="C977" s="108"/>
      <c r="D977" s="108"/>
      <c r="E977" s="108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</row>
    <row r="978" spans="2:18">
      <c r="B978" s="108"/>
      <c r="C978" s="108"/>
      <c r="D978" s="108"/>
      <c r="E978" s="108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</row>
    <row r="979" spans="2:18">
      <c r="B979" s="108"/>
      <c r="C979" s="108"/>
      <c r="D979" s="108"/>
      <c r="E979" s="108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</row>
    <row r="980" spans="2:18">
      <c r="B980" s="108"/>
      <c r="C980" s="108"/>
      <c r="D980" s="108"/>
      <c r="E980" s="108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</row>
    <row r="981" spans="2:18">
      <c r="B981" s="108"/>
      <c r="C981" s="108"/>
      <c r="D981" s="108"/>
      <c r="E981" s="108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</row>
    <row r="982" spans="2:18">
      <c r="B982" s="108"/>
      <c r="C982" s="108"/>
      <c r="D982" s="108"/>
      <c r="E982" s="108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</row>
    <row r="983" spans="2:18">
      <c r="B983" s="108"/>
      <c r="C983" s="108"/>
      <c r="D983" s="108"/>
      <c r="E983" s="108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</row>
    <row r="984" spans="2:18">
      <c r="B984" s="108"/>
      <c r="C984" s="108"/>
      <c r="D984" s="108"/>
      <c r="E984" s="108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</row>
    <row r="985" spans="2:18">
      <c r="B985" s="108"/>
      <c r="C985" s="108"/>
      <c r="D985" s="108"/>
      <c r="E985" s="108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</row>
    <row r="986" spans="2:18">
      <c r="B986" s="108"/>
      <c r="C986" s="108"/>
      <c r="D986" s="108"/>
      <c r="E986" s="108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</row>
    <row r="987" spans="2:18">
      <c r="B987" s="108"/>
      <c r="C987" s="108"/>
      <c r="D987" s="108"/>
      <c r="E987" s="108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</row>
    <row r="988" spans="2:18">
      <c r="B988" s="108"/>
      <c r="C988" s="108"/>
      <c r="D988" s="108"/>
      <c r="E988" s="108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</row>
    <row r="989" spans="2:18">
      <c r="B989" s="108"/>
      <c r="C989" s="108"/>
      <c r="D989" s="108"/>
      <c r="E989" s="108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</row>
    <row r="990" spans="2:18">
      <c r="B990" s="108"/>
      <c r="C990" s="108"/>
      <c r="D990" s="108"/>
      <c r="E990" s="108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</row>
    <row r="991" spans="2:18">
      <c r="B991" s="108"/>
      <c r="C991" s="108"/>
      <c r="D991" s="108"/>
      <c r="E991" s="108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</row>
    <row r="992" spans="2:18">
      <c r="B992" s="108"/>
      <c r="C992" s="108"/>
      <c r="D992" s="108"/>
      <c r="E992" s="108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</row>
    <row r="993" spans="2:18">
      <c r="B993" s="108"/>
      <c r="C993" s="108"/>
      <c r="D993" s="108"/>
      <c r="E993" s="108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</row>
    <row r="994" spans="2:18">
      <c r="B994" s="108"/>
      <c r="C994" s="108"/>
      <c r="D994" s="108"/>
      <c r="E994" s="108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</row>
    <row r="995" spans="2:18">
      <c r="B995" s="108"/>
      <c r="C995" s="108"/>
      <c r="D995" s="108"/>
      <c r="E995" s="108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</row>
    <row r="996" spans="2:18">
      <c r="B996" s="108"/>
      <c r="C996" s="108"/>
      <c r="D996" s="108"/>
      <c r="E996" s="108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</row>
    <row r="997" spans="2:18">
      <c r="B997" s="108"/>
      <c r="C997" s="108"/>
      <c r="D997" s="108"/>
      <c r="E997" s="108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</row>
    <row r="998" spans="2:18">
      <c r="B998" s="108"/>
      <c r="C998" s="108"/>
      <c r="D998" s="108"/>
      <c r="E998" s="108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</row>
    <row r="999" spans="2:18">
      <c r="B999" s="108"/>
      <c r="C999" s="108"/>
      <c r="D999" s="108"/>
      <c r="E999" s="108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</row>
    <row r="1000" spans="2:18">
      <c r="B1000" s="108"/>
      <c r="C1000" s="108"/>
      <c r="D1000" s="108"/>
      <c r="E1000" s="108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  <c r="R1000" s="109"/>
    </row>
    <row r="1001" spans="2:18">
      <c r="B1001" s="108"/>
      <c r="C1001" s="108"/>
      <c r="D1001" s="108"/>
      <c r="E1001" s="108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109"/>
      <c r="Q1001" s="109"/>
      <c r="R1001" s="109"/>
    </row>
    <row r="1002" spans="2:18">
      <c r="B1002" s="108"/>
      <c r="C1002" s="108"/>
      <c r="D1002" s="108"/>
      <c r="E1002" s="108"/>
      <c r="F1002" s="109"/>
      <c r="G1002" s="109"/>
      <c r="H1002" s="109"/>
      <c r="I1002" s="109"/>
      <c r="J1002" s="109"/>
      <c r="K1002" s="109"/>
      <c r="L1002" s="109"/>
      <c r="M1002" s="109"/>
      <c r="N1002" s="109"/>
      <c r="O1002" s="109"/>
      <c r="P1002" s="109"/>
      <c r="Q1002" s="109"/>
      <c r="R1002" s="109"/>
    </row>
    <row r="1003" spans="2:18">
      <c r="B1003" s="108"/>
      <c r="C1003" s="108"/>
      <c r="D1003" s="108"/>
      <c r="E1003" s="108"/>
      <c r="F1003" s="109"/>
      <c r="G1003" s="109"/>
      <c r="H1003" s="109"/>
      <c r="I1003" s="109"/>
      <c r="J1003" s="109"/>
      <c r="K1003" s="109"/>
      <c r="L1003" s="109"/>
      <c r="M1003" s="109"/>
      <c r="N1003" s="109"/>
      <c r="O1003" s="109"/>
      <c r="P1003" s="109"/>
      <c r="Q1003" s="109"/>
      <c r="R1003" s="109"/>
    </row>
    <row r="1004" spans="2:18">
      <c r="B1004" s="108"/>
      <c r="C1004" s="108"/>
      <c r="D1004" s="108"/>
      <c r="E1004" s="108"/>
      <c r="F1004" s="109"/>
      <c r="G1004" s="109"/>
      <c r="H1004" s="109"/>
      <c r="I1004" s="109"/>
      <c r="J1004" s="109"/>
      <c r="K1004" s="109"/>
      <c r="L1004" s="109"/>
      <c r="M1004" s="109"/>
      <c r="N1004" s="109"/>
      <c r="O1004" s="109"/>
      <c r="P1004" s="109"/>
      <c r="Q1004" s="109"/>
      <c r="R1004" s="109"/>
    </row>
    <row r="1005" spans="2:18">
      <c r="B1005" s="108"/>
      <c r="C1005" s="108"/>
      <c r="D1005" s="108"/>
      <c r="E1005" s="108"/>
      <c r="F1005" s="109"/>
      <c r="G1005" s="109"/>
      <c r="H1005" s="109"/>
      <c r="I1005" s="109"/>
      <c r="J1005" s="109"/>
      <c r="K1005" s="109"/>
      <c r="L1005" s="109"/>
      <c r="M1005" s="109"/>
      <c r="N1005" s="109"/>
      <c r="O1005" s="109"/>
      <c r="P1005" s="109"/>
      <c r="Q1005" s="109"/>
      <c r="R1005" s="109"/>
    </row>
    <row r="1006" spans="2:18">
      <c r="B1006" s="108"/>
      <c r="C1006" s="108"/>
      <c r="D1006" s="108"/>
      <c r="E1006" s="108"/>
      <c r="F1006" s="109"/>
      <c r="G1006" s="109"/>
      <c r="H1006" s="109"/>
      <c r="I1006" s="109"/>
      <c r="J1006" s="109"/>
      <c r="K1006" s="109"/>
      <c r="L1006" s="109"/>
      <c r="M1006" s="109"/>
      <c r="N1006" s="109"/>
      <c r="O1006" s="109"/>
      <c r="P1006" s="109"/>
      <c r="Q1006" s="109"/>
      <c r="R1006" s="109"/>
    </row>
    <row r="1007" spans="2:18">
      <c r="B1007" s="108"/>
      <c r="C1007" s="108"/>
      <c r="D1007" s="108"/>
      <c r="E1007" s="108"/>
      <c r="F1007" s="109"/>
      <c r="G1007" s="109"/>
      <c r="H1007" s="109"/>
      <c r="I1007" s="109"/>
      <c r="J1007" s="109"/>
      <c r="K1007" s="109"/>
      <c r="L1007" s="109"/>
      <c r="M1007" s="109"/>
      <c r="N1007" s="109"/>
      <c r="O1007" s="109"/>
      <c r="P1007" s="109"/>
      <c r="Q1007" s="109"/>
      <c r="R1007" s="109"/>
    </row>
    <row r="1008" spans="2:18">
      <c r="B1008" s="108"/>
      <c r="C1008" s="108"/>
      <c r="D1008" s="108"/>
      <c r="E1008" s="108"/>
      <c r="F1008" s="109"/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109"/>
      <c r="Q1008" s="109"/>
      <c r="R1008" s="109"/>
    </row>
    <row r="1009" spans="2:18">
      <c r="B1009" s="108"/>
      <c r="C1009" s="108"/>
      <c r="D1009" s="108"/>
      <c r="E1009" s="108"/>
      <c r="F1009" s="109"/>
      <c r="G1009" s="109"/>
      <c r="H1009" s="109"/>
      <c r="I1009" s="109"/>
      <c r="J1009" s="109"/>
      <c r="K1009" s="109"/>
      <c r="L1009" s="109"/>
      <c r="M1009" s="109"/>
      <c r="N1009" s="109"/>
      <c r="O1009" s="109"/>
      <c r="P1009" s="109"/>
      <c r="Q1009" s="109"/>
      <c r="R1009" s="109"/>
    </row>
    <row r="1010" spans="2:18">
      <c r="B1010" s="108"/>
      <c r="C1010" s="108"/>
      <c r="D1010" s="108"/>
      <c r="E1010" s="108"/>
      <c r="F1010" s="109"/>
      <c r="G1010" s="109"/>
      <c r="H1010" s="109"/>
      <c r="I1010" s="109"/>
      <c r="J1010" s="109"/>
      <c r="K1010" s="109"/>
      <c r="L1010" s="109"/>
      <c r="M1010" s="109"/>
      <c r="N1010" s="109"/>
      <c r="O1010" s="109"/>
      <c r="P1010" s="109"/>
      <c r="Q1010" s="109"/>
      <c r="R1010" s="109"/>
    </row>
    <row r="1011" spans="2:18">
      <c r="B1011" s="108"/>
      <c r="C1011" s="108"/>
      <c r="D1011" s="108"/>
      <c r="E1011" s="108"/>
      <c r="F1011" s="109"/>
      <c r="G1011" s="109"/>
      <c r="H1011" s="109"/>
      <c r="I1011" s="109"/>
      <c r="J1011" s="109"/>
      <c r="K1011" s="109"/>
      <c r="L1011" s="109"/>
      <c r="M1011" s="109"/>
      <c r="N1011" s="109"/>
      <c r="O1011" s="109"/>
      <c r="P1011" s="109"/>
      <c r="Q1011" s="109"/>
      <c r="R1011" s="109"/>
    </row>
    <row r="1012" spans="2:18">
      <c r="B1012" s="108"/>
      <c r="C1012" s="108"/>
      <c r="D1012" s="108"/>
      <c r="E1012" s="108"/>
      <c r="F1012" s="109"/>
      <c r="G1012" s="109"/>
      <c r="H1012" s="109"/>
      <c r="I1012" s="109"/>
      <c r="J1012" s="109"/>
      <c r="K1012" s="109"/>
      <c r="L1012" s="109"/>
      <c r="M1012" s="109"/>
      <c r="N1012" s="109"/>
      <c r="O1012" s="109"/>
      <c r="P1012" s="109"/>
      <c r="Q1012" s="109"/>
      <c r="R1012" s="109"/>
    </row>
    <row r="1013" spans="2:18">
      <c r="B1013" s="108"/>
      <c r="C1013" s="108"/>
      <c r="D1013" s="108"/>
      <c r="E1013" s="108"/>
      <c r="F1013" s="109"/>
      <c r="G1013" s="109"/>
      <c r="H1013" s="109"/>
      <c r="I1013" s="109"/>
      <c r="J1013" s="109"/>
      <c r="K1013" s="109"/>
      <c r="L1013" s="109"/>
      <c r="M1013" s="109"/>
      <c r="N1013" s="109"/>
      <c r="O1013" s="109"/>
      <c r="P1013" s="109"/>
      <c r="Q1013" s="109"/>
      <c r="R1013" s="109"/>
    </row>
    <row r="1014" spans="2:18">
      <c r="B1014" s="108"/>
      <c r="C1014" s="108"/>
      <c r="D1014" s="108"/>
      <c r="E1014" s="108"/>
      <c r="F1014" s="109"/>
      <c r="G1014" s="109"/>
      <c r="H1014" s="109"/>
      <c r="I1014" s="109"/>
      <c r="J1014" s="109"/>
      <c r="K1014" s="109"/>
      <c r="L1014" s="109"/>
      <c r="M1014" s="109"/>
      <c r="N1014" s="109"/>
      <c r="O1014" s="109"/>
      <c r="P1014" s="109"/>
      <c r="Q1014" s="109"/>
      <c r="R1014" s="109"/>
    </row>
    <row r="1015" spans="2:18">
      <c r="B1015" s="108"/>
      <c r="C1015" s="108"/>
      <c r="D1015" s="108"/>
      <c r="E1015" s="108"/>
      <c r="F1015" s="109"/>
      <c r="G1015" s="109"/>
      <c r="H1015" s="109"/>
      <c r="I1015" s="109"/>
      <c r="J1015" s="109"/>
      <c r="K1015" s="109"/>
      <c r="L1015" s="109"/>
      <c r="M1015" s="109"/>
      <c r="N1015" s="109"/>
      <c r="O1015" s="109"/>
      <c r="P1015" s="109"/>
      <c r="Q1015" s="109"/>
      <c r="R1015" s="109"/>
    </row>
    <row r="1016" spans="2:18">
      <c r="B1016" s="108"/>
      <c r="C1016" s="108"/>
      <c r="D1016" s="108"/>
      <c r="E1016" s="108"/>
      <c r="F1016" s="109"/>
      <c r="G1016" s="109"/>
      <c r="H1016" s="109"/>
      <c r="I1016" s="109"/>
      <c r="J1016" s="109"/>
      <c r="K1016" s="109"/>
      <c r="L1016" s="109"/>
      <c r="M1016" s="109"/>
      <c r="N1016" s="109"/>
      <c r="O1016" s="109"/>
      <c r="P1016" s="109"/>
      <c r="Q1016" s="109"/>
      <c r="R1016" s="109"/>
    </row>
    <row r="1017" spans="2:18">
      <c r="B1017" s="108"/>
      <c r="C1017" s="108"/>
      <c r="D1017" s="108"/>
      <c r="E1017" s="108"/>
      <c r="F1017" s="109"/>
      <c r="G1017" s="109"/>
      <c r="H1017" s="109"/>
      <c r="I1017" s="109"/>
      <c r="J1017" s="109"/>
      <c r="K1017" s="109"/>
      <c r="L1017" s="109"/>
      <c r="M1017" s="109"/>
      <c r="N1017" s="109"/>
      <c r="O1017" s="109"/>
      <c r="P1017" s="109"/>
      <c r="Q1017" s="109"/>
      <c r="R1017" s="109"/>
    </row>
    <row r="1018" spans="2:18">
      <c r="B1018" s="108"/>
      <c r="C1018" s="108"/>
      <c r="D1018" s="108"/>
      <c r="E1018" s="108"/>
      <c r="F1018" s="109"/>
      <c r="G1018" s="109"/>
      <c r="H1018" s="109"/>
      <c r="I1018" s="109"/>
      <c r="J1018" s="109"/>
      <c r="K1018" s="109"/>
      <c r="L1018" s="109"/>
      <c r="M1018" s="109"/>
      <c r="N1018" s="109"/>
      <c r="O1018" s="109"/>
      <c r="P1018" s="109"/>
      <c r="Q1018" s="109"/>
      <c r="R1018" s="109"/>
    </row>
    <row r="1019" spans="2:18">
      <c r="B1019" s="108"/>
      <c r="C1019" s="108"/>
      <c r="D1019" s="108"/>
      <c r="E1019" s="108"/>
      <c r="F1019" s="109"/>
      <c r="G1019" s="109"/>
      <c r="H1019" s="109"/>
      <c r="I1019" s="109"/>
      <c r="J1019" s="109"/>
      <c r="K1019" s="109"/>
      <c r="L1019" s="109"/>
      <c r="M1019" s="109"/>
      <c r="N1019" s="109"/>
      <c r="O1019" s="109"/>
      <c r="P1019" s="109"/>
      <c r="Q1019" s="109"/>
      <c r="R1019" s="109"/>
    </row>
    <row r="1020" spans="2:18">
      <c r="B1020" s="108"/>
      <c r="C1020" s="108"/>
      <c r="D1020" s="108"/>
      <c r="E1020" s="108"/>
      <c r="F1020" s="109"/>
      <c r="G1020" s="109"/>
      <c r="H1020" s="109"/>
      <c r="I1020" s="109"/>
      <c r="J1020" s="109"/>
      <c r="K1020" s="109"/>
      <c r="L1020" s="109"/>
      <c r="M1020" s="109"/>
      <c r="N1020" s="109"/>
      <c r="O1020" s="109"/>
      <c r="P1020" s="109"/>
      <c r="Q1020" s="109"/>
      <c r="R1020" s="109"/>
    </row>
    <row r="1021" spans="2:18">
      <c r="B1021" s="108"/>
      <c r="C1021" s="108"/>
      <c r="D1021" s="108"/>
      <c r="E1021" s="108"/>
      <c r="F1021" s="109"/>
      <c r="G1021" s="109"/>
      <c r="H1021" s="109"/>
      <c r="I1021" s="109"/>
      <c r="J1021" s="109"/>
      <c r="K1021" s="109"/>
      <c r="L1021" s="109"/>
      <c r="M1021" s="109"/>
      <c r="N1021" s="109"/>
      <c r="O1021" s="109"/>
      <c r="P1021" s="109"/>
      <c r="Q1021" s="109"/>
      <c r="R1021" s="109"/>
    </row>
    <row r="1022" spans="2:18">
      <c r="B1022" s="108"/>
      <c r="C1022" s="108"/>
      <c r="D1022" s="108"/>
      <c r="E1022" s="108"/>
      <c r="F1022" s="109"/>
      <c r="G1022" s="109"/>
      <c r="H1022" s="109"/>
      <c r="I1022" s="109"/>
      <c r="J1022" s="109"/>
      <c r="K1022" s="109"/>
      <c r="L1022" s="109"/>
      <c r="M1022" s="109"/>
      <c r="N1022" s="109"/>
      <c r="O1022" s="109"/>
      <c r="P1022" s="109"/>
      <c r="Q1022" s="109"/>
      <c r="R1022" s="109"/>
    </row>
    <row r="1023" spans="2:18">
      <c r="B1023" s="108"/>
      <c r="C1023" s="108"/>
      <c r="D1023" s="108"/>
      <c r="E1023" s="108"/>
      <c r="F1023" s="109"/>
      <c r="G1023" s="109"/>
      <c r="H1023" s="109"/>
      <c r="I1023" s="109"/>
      <c r="J1023" s="109"/>
      <c r="K1023" s="109"/>
      <c r="L1023" s="109"/>
      <c r="M1023" s="109"/>
      <c r="N1023" s="109"/>
      <c r="O1023" s="109"/>
      <c r="P1023" s="109"/>
      <c r="Q1023" s="109"/>
      <c r="R1023" s="109"/>
    </row>
    <row r="1024" spans="2:18">
      <c r="B1024" s="108"/>
      <c r="C1024" s="108"/>
      <c r="D1024" s="108"/>
      <c r="E1024" s="108"/>
      <c r="F1024" s="109"/>
      <c r="G1024" s="109"/>
      <c r="H1024" s="109"/>
      <c r="I1024" s="109"/>
      <c r="J1024" s="109"/>
      <c r="K1024" s="109"/>
      <c r="L1024" s="109"/>
      <c r="M1024" s="109"/>
      <c r="N1024" s="109"/>
      <c r="O1024" s="109"/>
      <c r="P1024" s="109"/>
      <c r="Q1024" s="109"/>
      <c r="R1024" s="109"/>
    </row>
    <row r="1025" spans="2:18">
      <c r="B1025" s="108"/>
      <c r="C1025" s="108"/>
      <c r="D1025" s="108"/>
      <c r="E1025" s="108"/>
      <c r="F1025" s="109"/>
      <c r="G1025" s="109"/>
      <c r="H1025" s="109"/>
      <c r="I1025" s="109"/>
      <c r="J1025" s="109"/>
      <c r="K1025" s="109"/>
      <c r="L1025" s="109"/>
      <c r="M1025" s="109"/>
      <c r="N1025" s="109"/>
      <c r="O1025" s="109"/>
      <c r="P1025" s="109"/>
      <c r="Q1025" s="109"/>
      <c r="R1025" s="109"/>
    </row>
    <row r="1026" spans="2:18">
      <c r="B1026" s="108"/>
      <c r="C1026" s="108"/>
      <c r="D1026" s="108"/>
      <c r="E1026" s="108"/>
      <c r="F1026" s="109"/>
      <c r="G1026" s="109"/>
      <c r="H1026" s="109"/>
      <c r="I1026" s="109"/>
      <c r="J1026" s="109"/>
      <c r="K1026" s="109"/>
      <c r="L1026" s="109"/>
      <c r="M1026" s="109"/>
      <c r="N1026" s="109"/>
      <c r="O1026" s="109"/>
      <c r="P1026" s="109"/>
      <c r="Q1026" s="109"/>
      <c r="R1026" s="109"/>
    </row>
    <row r="1027" spans="2:18">
      <c r="B1027" s="108"/>
      <c r="C1027" s="108"/>
      <c r="D1027" s="108"/>
      <c r="E1027" s="108"/>
      <c r="F1027" s="109"/>
      <c r="G1027" s="109"/>
      <c r="H1027" s="109"/>
      <c r="I1027" s="109"/>
      <c r="J1027" s="109"/>
      <c r="K1027" s="109"/>
      <c r="L1027" s="109"/>
      <c r="M1027" s="109"/>
      <c r="N1027" s="109"/>
      <c r="O1027" s="109"/>
      <c r="P1027" s="109"/>
      <c r="Q1027" s="109"/>
      <c r="R1027" s="109"/>
    </row>
    <row r="1028" spans="2:18">
      <c r="B1028" s="108"/>
      <c r="C1028" s="108"/>
      <c r="D1028" s="108"/>
      <c r="E1028" s="108"/>
      <c r="F1028" s="109"/>
      <c r="G1028" s="109"/>
      <c r="H1028" s="109"/>
      <c r="I1028" s="109"/>
      <c r="J1028" s="109"/>
      <c r="K1028" s="109"/>
      <c r="L1028" s="109"/>
      <c r="M1028" s="109"/>
      <c r="N1028" s="109"/>
      <c r="O1028" s="109"/>
      <c r="P1028" s="109"/>
      <c r="Q1028" s="109"/>
      <c r="R1028" s="109"/>
    </row>
    <row r="1029" spans="2:18">
      <c r="B1029" s="108"/>
      <c r="C1029" s="108"/>
      <c r="D1029" s="108"/>
      <c r="E1029" s="108"/>
      <c r="F1029" s="109"/>
      <c r="G1029" s="109"/>
      <c r="H1029" s="109"/>
      <c r="I1029" s="109"/>
      <c r="J1029" s="109"/>
      <c r="K1029" s="109"/>
      <c r="L1029" s="109"/>
      <c r="M1029" s="109"/>
      <c r="N1029" s="109"/>
      <c r="O1029" s="109"/>
      <c r="P1029" s="109"/>
      <c r="Q1029" s="109"/>
      <c r="R1029" s="109"/>
    </row>
    <row r="1030" spans="2:18">
      <c r="B1030" s="108"/>
      <c r="C1030" s="108"/>
      <c r="D1030" s="108"/>
      <c r="E1030" s="108"/>
      <c r="F1030" s="109"/>
      <c r="G1030" s="109"/>
      <c r="H1030" s="109"/>
      <c r="I1030" s="109"/>
      <c r="J1030" s="109"/>
      <c r="K1030" s="109"/>
      <c r="L1030" s="109"/>
      <c r="M1030" s="109"/>
      <c r="N1030" s="109"/>
      <c r="O1030" s="109"/>
      <c r="P1030" s="109"/>
      <c r="Q1030" s="109"/>
      <c r="R1030" s="109"/>
    </row>
    <row r="1031" spans="2:18">
      <c r="B1031" s="108"/>
      <c r="C1031" s="108"/>
      <c r="D1031" s="108"/>
      <c r="E1031" s="108"/>
      <c r="F1031" s="109"/>
      <c r="G1031" s="109"/>
      <c r="H1031" s="109"/>
      <c r="I1031" s="109"/>
      <c r="J1031" s="109"/>
      <c r="K1031" s="109"/>
      <c r="L1031" s="109"/>
      <c r="M1031" s="109"/>
      <c r="N1031" s="109"/>
      <c r="O1031" s="109"/>
      <c r="P1031" s="109"/>
      <c r="Q1031" s="109"/>
      <c r="R1031" s="109"/>
    </row>
    <row r="1032" spans="2:18">
      <c r="B1032" s="108"/>
      <c r="C1032" s="108"/>
      <c r="D1032" s="108"/>
      <c r="E1032" s="108"/>
      <c r="F1032" s="109"/>
      <c r="G1032" s="109"/>
      <c r="H1032" s="109"/>
      <c r="I1032" s="109"/>
      <c r="J1032" s="109"/>
      <c r="K1032" s="109"/>
      <c r="L1032" s="109"/>
      <c r="M1032" s="109"/>
      <c r="N1032" s="109"/>
      <c r="O1032" s="109"/>
      <c r="P1032" s="109"/>
      <c r="Q1032" s="109"/>
      <c r="R1032" s="109"/>
    </row>
    <row r="1033" spans="2:18">
      <c r="B1033" s="108"/>
      <c r="C1033" s="108"/>
      <c r="D1033" s="108"/>
      <c r="E1033" s="108"/>
      <c r="F1033" s="109"/>
      <c r="G1033" s="109"/>
      <c r="H1033" s="109"/>
      <c r="I1033" s="109"/>
      <c r="J1033" s="109"/>
      <c r="K1033" s="109"/>
      <c r="L1033" s="109"/>
      <c r="M1033" s="109"/>
      <c r="N1033" s="109"/>
      <c r="O1033" s="109"/>
      <c r="P1033" s="109"/>
      <c r="Q1033" s="109"/>
      <c r="R1033" s="109"/>
    </row>
    <row r="1034" spans="2:18">
      <c r="B1034" s="108"/>
      <c r="C1034" s="108"/>
      <c r="D1034" s="108"/>
      <c r="E1034" s="108"/>
      <c r="F1034" s="109"/>
      <c r="G1034" s="109"/>
      <c r="H1034" s="109"/>
      <c r="I1034" s="109"/>
      <c r="J1034" s="109"/>
      <c r="K1034" s="109"/>
      <c r="L1034" s="109"/>
      <c r="M1034" s="109"/>
      <c r="N1034" s="109"/>
      <c r="O1034" s="109"/>
      <c r="P1034" s="109"/>
      <c r="Q1034" s="109"/>
      <c r="R1034" s="109"/>
    </row>
    <row r="1035" spans="2:18">
      <c r="B1035" s="108"/>
      <c r="C1035" s="108"/>
      <c r="D1035" s="108"/>
      <c r="E1035" s="108"/>
      <c r="F1035" s="109"/>
      <c r="G1035" s="109"/>
      <c r="H1035" s="109"/>
      <c r="I1035" s="109"/>
      <c r="J1035" s="109"/>
      <c r="K1035" s="109"/>
      <c r="L1035" s="109"/>
      <c r="M1035" s="109"/>
      <c r="N1035" s="109"/>
      <c r="O1035" s="109"/>
      <c r="P1035" s="109"/>
      <c r="Q1035" s="109"/>
      <c r="R1035" s="109"/>
    </row>
    <row r="1036" spans="2:18">
      <c r="B1036" s="108"/>
      <c r="C1036" s="108"/>
      <c r="D1036" s="108"/>
      <c r="E1036" s="108"/>
      <c r="F1036" s="109"/>
      <c r="G1036" s="109"/>
      <c r="H1036" s="109"/>
      <c r="I1036" s="109"/>
      <c r="J1036" s="109"/>
      <c r="K1036" s="109"/>
      <c r="L1036" s="109"/>
      <c r="M1036" s="109"/>
      <c r="N1036" s="109"/>
      <c r="O1036" s="109"/>
      <c r="P1036" s="109"/>
      <c r="Q1036" s="109"/>
      <c r="R1036" s="109"/>
    </row>
    <row r="1037" spans="2:18">
      <c r="B1037" s="108"/>
      <c r="C1037" s="108"/>
      <c r="D1037" s="108"/>
      <c r="E1037" s="108"/>
      <c r="F1037" s="109"/>
      <c r="G1037" s="109"/>
      <c r="H1037" s="109"/>
      <c r="I1037" s="109"/>
      <c r="J1037" s="109"/>
      <c r="K1037" s="109"/>
      <c r="L1037" s="109"/>
      <c r="M1037" s="109"/>
      <c r="N1037" s="109"/>
      <c r="O1037" s="109"/>
      <c r="P1037" s="109"/>
      <c r="Q1037" s="109"/>
      <c r="R1037" s="109"/>
    </row>
    <row r="1038" spans="2:18">
      <c r="B1038" s="108"/>
      <c r="C1038" s="108"/>
      <c r="D1038" s="108"/>
      <c r="E1038" s="108"/>
      <c r="F1038" s="109"/>
      <c r="G1038" s="109"/>
      <c r="H1038" s="109"/>
      <c r="I1038" s="109"/>
      <c r="J1038" s="109"/>
      <c r="K1038" s="109"/>
      <c r="L1038" s="109"/>
      <c r="M1038" s="109"/>
      <c r="N1038" s="109"/>
      <c r="O1038" s="109"/>
      <c r="P1038" s="109"/>
      <c r="Q1038" s="109"/>
      <c r="R1038" s="109"/>
    </row>
    <row r="1039" spans="2:18">
      <c r="B1039" s="108"/>
      <c r="C1039" s="108"/>
      <c r="D1039" s="108"/>
      <c r="E1039" s="108"/>
      <c r="F1039" s="109"/>
      <c r="G1039" s="109"/>
      <c r="H1039" s="109"/>
      <c r="I1039" s="109"/>
      <c r="J1039" s="109"/>
      <c r="K1039" s="109"/>
      <c r="L1039" s="109"/>
      <c r="M1039" s="109"/>
      <c r="N1039" s="109"/>
      <c r="O1039" s="109"/>
      <c r="P1039" s="109"/>
      <c r="Q1039" s="109"/>
      <c r="R1039" s="109"/>
    </row>
    <row r="1040" spans="2:18">
      <c r="B1040" s="108"/>
      <c r="C1040" s="108"/>
      <c r="D1040" s="108"/>
      <c r="E1040" s="108"/>
      <c r="F1040" s="109"/>
      <c r="G1040" s="109"/>
      <c r="H1040" s="109"/>
      <c r="I1040" s="109"/>
      <c r="J1040" s="109"/>
      <c r="K1040" s="109"/>
      <c r="L1040" s="109"/>
      <c r="M1040" s="109"/>
      <c r="N1040" s="109"/>
      <c r="O1040" s="109"/>
      <c r="P1040" s="109"/>
      <c r="Q1040" s="109"/>
      <c r="R1040" s="109"/>
    </row>
    <row r="1041" spans="2:18">
      <c r="B1041" s="108"/>
      <c r="C1041" s="108"/>
      <c r="D1041" s="108"/>
      <c r="E1041" s="108"/>
      <c r="F1041" s="109"/>
      <c r="G1041" s="109"/>
      <c r="H1041" s="109"/>
      <c r="I1041" s="109"/>
      <c r="J1041" s="109"/>
      <c r="K1041" s="109"/>
      <c r="L1041" s="109"/>
      <c r="M1041" s="109"/>
      <c r="N1041" s="109"/>
      <c r="O1041" s="109"/>
      <c r="P1041" s="109"/>
      <c r="Q1041" s="109"/>
      <c r="R1041" s="109"/>
    </row>
    <row r="1042" spans="2:18">
      <c r="B1042" s="108"/>
      <c r="C1042" s="108"/>
      <c r="D1042" s="108"/>
      <c r="E1042" s="108"/>
      <c r="F1042" s="109"/>
      <c r="G1042" s="109"/>
      <c r="H1042" s="109"/>
      <c r="I1042" s="109"/>
      <c r="J1042" s="109"/>
      <c r="K1042" s="109"/>
      <c r="L1042" s="109"/>
      <c r="M1042" s="109"/>
      <c r="N1042" s="109"/>
      <c r="O1042" s="109"/>
      <c r="P1042" s="109"/>
      <c r="Q1042" s="109"/>
      <c r="R1042" s="109"/>
    </row>
    <row r="1043" spans="2:18">
      <c r="B1043" s="108"/>
      <c r="C1043" s="108"/>
      <c r="D1043" s="108"/>
      <c r="E1043" s="108"/>
      <c r="F1043" s="109"/>
      <c r="G1043" s="109"/>
      <c r="H1043" s="109"/>
      <c r="I1043" s="109"/>
      <c r="J1043" s="109"/>
      <c r="K1043" s="109"/>
      <c r="L1043" s="109"/>
      <c r="M1043" s="109"/>
      <c r="N1043" s="109"/>
      <c r="O1043" s="109"/>
      <c r="P1043" s="109"/>
      <c r="Q1043" s="109"/>
      <c r="R1043" s="109"/>
    </row>
    <row r="1044" spans="2:18">
      <c r="B1044" s="108"/>
      <c r="C1044" s="108"/>
      <c r="D1044" s="108"/>
      <c r="E1044" s="108"/>
      <c r="F1044" s="109"/>
      <c r="G1044" s="109"/>
      <c r="H1044" s="109"/>
      <c r="I1044" s="109"/>
      <c r="J1044" s="109"/>
      <c r="K1044" s="109"/>
      <c r="L1044" s="109"/>
      <c r="M1044" s="109"/>
      <c r="N1044" s="109"/>
      <c r="O1044" s="109"/>
      <c r="P1044" s="109"/>
      <c r="Q1044" s="109"/>
      <c r="R1044" s="109"/>
    </row>
    <row r="1045" spans="2:18">
      <c r="B1045" s="108"/>
      <c r="C1045" s="108"/>
      <c r="D1045" s="108"/>
      <c r="E1045" s="108"/>
      <c r="F1045" s="109"/>
      <c r="G1045" s="109"/>
      <c r="H1045" s="109"/>
      <c r="I1045" s="109"/>
      <c r="J1045" s="109"/>
      <c r="K1045" s="109"/>
      <c r="L1045" s="109"/>
      <c r="M1045" s="109"/>
      <c r="N1045" s="109"/>
      <c r="O1045" s="109"/>
      <c r="P1045" s="109"/>
      <c r="Q1045" s="109"/>
      <c r="R1045" s="109"/>
    </row>
    <row r="1046" spans="2:18">
      <c r="B1046" s="108"/>
      <c r="C1046" s="108"/>
      <c r="D1046" s="108"/>
      <c r="E1046" s="108"/>
      <c r="F1046" s="109"/>
      <c r="G1046" s="109"/>
      <c r="H1046" s="109"/>
      <c r="I1046" s="109"/>
      <c r="J1046" s="109"/>
      <c r="K1046" s="109"/>
      <c r="L1046" s="109"/>
      <c r="M1046" s="109"/>
      <c r="N1046" s="109"/>
      <c r="O1046" s="109"/>
      <c r="P1046" s="109"/>
      <c r="Q1046" s="109"/>
      <c r="R1046" s="109"/>
    </row>
    <row r="1047" spans="2:18">
      <c r="B1047" s="108"/>
      <c r="C1047" s="108"/>
      <c r="D1047" s="108"/>
      <c r="E1047" s="108"/>
      <c r="F1047" s="109"/>
      <c r="G1047" s="109"/>
      <c r="H1047" s="109"/>
      <c r="I1047" s="109"/>
      <c r="J1047" s="109"/>
      <c r="K1047" s="109"/>
      <c r="L1047" s="109"/>
      <c r="M1047" s="109"/>
      <c r="N1047" s="109"/>
      <c r="O1047" s="109"/>
      <c r="P1047" s="109"/>
      <c r="Q1047" s="109"/>
      <c r="R1047" s="109"/>
    </row>
    <row r="1048" spans="2:18">
      <c r="B1048" s="108"/>
      <c r="C1048" s="108"/>
      <c r="D1048" s="108"/>
      <c r="E1048" s="108"/>
      <c r="F1048" s="109"/>
      <c r="G1048" s="109"/>
      <c r="H1048" s="109"/>
      <c r="I1048" s="109"/>
      <c r="J1048" s="109"/>
      <c r="K1048" s="109"/>
      <c r="L1048" s="109"/>
      <c r="M1048" s="109"/>
      <c r="N1048" s="109"/>
      <c r="O1048" s="109"/>
      <c r="P1048" s="109"/>
      <c r="Q1048" s="109"/>
      <c r="R1048" s="109"/>
    </row>
    <row r="1049" spans="2:18">
      <c r="B1049" s="108"/>
      <c r="C1049" s="108"/>
      <c r="D1049" s="108"/>
      <c r="E1049" s="108"/>
      <c r="F1049" s="109"/>
      <c r="G1049" s="109"/>
      <c r="H1049" s="109"/>
      <c r="I1049" s="109"/>
      <c r="J1049" s="109"/>
      <c r="K1049" s="109"/>
      <c r="L1049" s="109"/>
      <c r="M1049" s="109"/>
      <c r="N1049" s="109"/>
      <c r="O1049" s="109"/>
      <c r="P1049" s="109"/>
      <c r="Q1049" s="109"/>
      <c r="R1049" s="109"/>
    </row>
    <row r="1050" spans="2:18">
      <c r="B1050" s="108"/>
      <c r="C1050" s="108"/>
      <c r="D1050" s="108"/>
      <c r="E1050" s="108"/>
      <c r="F1050" s="109"/>
      <c r="G1050" s="109"/>
      <c r="H1050" s="109"/>
      <c r="I1050" s="109"/>
      <c r="J1050" s="109"/>
      <c r="K1050" s="109"/>
      <c r="L1050" s="109"/>
      <c r="M1050" s="109"/>
      <c r="N1050" s="109"/>
      <c r="O1050" s="109"/>
      <c r="P1050" s="109"/>
      <c r="Q1050" s="109"/>
      <c r="R1050" s="109"/>
    </row>
    <row r="1051" spans="2:18">
      <c r="B1051" s="108"/>
      <c r="C1051" s="108"/>
      <c r="D1051" s="108"/>
      <c r="E1051" s="108"/>
      <c r="F1051" s="109"/>
      <c r="G1051" s="109"/>
      <c r="H1051" s="109"/>
      <c r="I1051" s="109"/>
      <c r="J1051" s="109"/>
      <c r="K1051" s="109"/>
      <c r="L1051" s="109"/>
      <c r="M1051" s="109"/>
      <c r="N1051" s="109"/>
      <c r="O1051" s="109"/>
      <c r="P1051" s="109"/>
      <c r="Q1051" s="109"/>
      <c r="R1051" s="109"/>
    </row>
    <row r="1052" spans="2:18">
      <c r="B1052" s="108"/>
      <c r="C1052" s="108"/>
      <c r="D1052" s="108"/>
      <c r="E1052" s="108"/>
      <c r="F1052" s="109"/>
      <c r="G1052" s="109"/>
      <c r="H1052" s="109"/>
      <c r="I1052" s="109"/>
      <c r="J1052" s="109"/>
      <c r="K1052" s="109"/>
      <c r="L1052" s="109"/>
      <c r="M1052" s="109"/>
      <c r="N1052" s="109"/>
      <c r="O1052" s="109"/>
      <c r="P1052" s="109"/>
      <c r="Q1052" s="109"/>
      <c r="R1052" s="109"/>
    </row>
    <row r="1053" spans="2:18">
      <c r="B1053" s="108"/>
      <c r="C1053" s="108"/>
      <c r="D1053" s="108"/>
      <c r="E1053" s="108"/>
      <c r="F1053" s="109"/>
      <c r="G1053" s="109"/>
      <c r="H1053" s="109"/>
      <c r="I1053" s="109"/>
      <c r="J1053" s="109"/>
      <c r="K1053" s="109"/>
      <c r="L1053" s="109"/>
      <c r="M1053" s="109"/>
      <c r="N1053" s="109"/>
      <c r="O1053" s="109"/>
      <c r="P1053" s="109"/>
      <c r="Q1053" s="109"/>
      <c r="R1053" s="109"/>
    </row>
    <row r="1054" spans="2:18">
      <c r="B1054" s="108"/>
      <c r="C1054" s="108"/>
      <c r="D1054" s="108"/>
      <c r="E1054" s="108"/>
      <c r="F1054" s="109"/>
      <c r="G1054" s="109"/>
      <c r="H1054" s="109"/>
      <c r="I1054" s="109"/>
      <c r="J1054" s="109"/>
      <c r="K1054" s="109"/>
      <c r="L1054" s="109"/>
      <c r="M1054" s="109"/>
      <c r="N1054" s="109"/>
      <c r="O1054" s="109"/>
      <c r="P1054" s="109"/>
      <c r="Q1054" s="109"/>
      <c r="R1054" s="109"/>
    </row>
    <row r="1055" spans="2:18">
      <c r="B1055" s="108"/>
      <c r="C1055" s="108"/>
      <c r="D1055" s="108"/>
      <c r="E1055" s="108"/>
      <c r="F1055" s="109"/>
      <c r="G1055" s="109"/>
      <c r="H1055" s="109"/>
      <c r="I1055" s="109"/>
      <c r="J1055" s="109"/>
      <c r="K1055" s="109"/>
      <c r="L1055" s="109"/>
      <c r="M1055" s="109"/>
      <c r="N1055" s="109"/>
      <c r="O1055" s="109"/>
      <c r="P1055" s="109"/>
      <c r="Q1055" s="109"/>
      <c r="R1055" s="109"/>
    </row>
    <row r="1056" spans="2:18">
      <c r="B1056" s="108"/>
      <c r="C1056" s="108"/>
      <c r="D1056" s="108"/>
      <c r="E1056" s="108"/>
      <c r="F1056" s="109"/>
      <c r="G1056" s="109"/>
      <c r="H1056" s="109"/>
      <c r="I1056" s="109"/>
      <c r="J1056" s="109"/>
      <c r="K1056" s="109"/>
      <c r="L1056" s="109"/>
      <c r="M1056" s="109"/>
      <c r="N1056" s="109"/>
      <c r="O1056" s="109"/>
      <c r="P1056" s="109"/>
      <c r="Q1056" s="109"/>
      <c r="R1056" s="109"/>
    </row>
    <row r="1057" spans="2:18">
      <c r="B1057" s="108"/>
      <c r="C1057" s="108"/>
      <c r="D1057" s="108"/>
      <c r="E1057" s="108"/>
      <c r="F1057" s="109"/>
      <c r="G1057" s="109"/>
      <c r="H1057" s="109"/>
      <c r="I1057" s="109"/>
      <c r="J1057" s="109"/>
      <c r="K1057" s="109"/>
      <c r="L1057" s="109"/>
      <c r="M1057" s="109"/>
      <c r="N1057" s="109"/>
      <c r="O1057" s="109"/>
      <c r="P1057" s="109"/>
      <c r="Q1057" s="109"/>
      <c r="R1057" s="109"/>
    </row>
    <row r="1058" spans="2:18">
      <c r="B1058" s="108"/>
      <c r="C1058" s="108"/>
      <c r="D1058" s="108"/>
      <c r="E1058" s="108"/>
      <c r="F1058" s="109"/>
      <c r="G1058" s="109"/>
      <c r="H1058" s="109"/>
      <c r="I1058" s="109"/>
      <c r="J1058" s="109"/>
      <c r="K1058" s="109"/>
      <c r="L1058" s="109"/>
      <c r="M1058" s="109"/>
      <c r="N1058" s="109"/>
      <c r="O1058" s="109"/>
      <c r="P1058" s="109"/>
      <c r="Q1058" s="109"/>
      <c r="R1058" s="109"/>
    </row>
    <row r="1059" spans="2:18">
      <c r="B1059" s="108"/>
      <c r="C1059" s="108"/>
      <c r="D1059" s="108"/>
      <c r="E1059" s="108"/>
      <c r="F1059" s="109"/>
      <c r="G1059" s="109"/>
      <c r="H1059" s="109"/>
      <c r="I1059" s="109"/>
      <c r="J1059" s="109"/>
      <c r="K1059" s="109"/>
      <c r="L1059" s="109"/>
      <c r="M1059" s="109"/>
      <c r="N1059" s="109"/>
      <c r="O1059" s="109"/>
      <c r="P1059" s="109"/>
      <c r="Q1059" s="109"/>
      <c r="R1059" s="109"/>
    </row>
    <row r="1060" spans="2:18">
      <c r="B1060" s="108"/>
      <c r="C1060" s="108"/>
      <c r="D1060" s="108"/>
      <c r="E1060" s="108"/>
      <c r="F1060" s="109"/>
      <c r="G1060" s="109"/>
      <c r="H1060" s="109"/>
      <c r="I1060" s="109"/>
      <c r="J1060" s="109"/>
      <c r="K1060" s="109"/>
      <c r="L1060" s="109"/>
      <c r="M1060" s="109"/>
      <c r="N1060" s="109"/>
      <c r="O1060" s="109"/>
      <c r="P1060" s="109"/>
      <c r="Q1060" s="109"/>
      <c r="R1060" s="109"/>
    </row>
    <row r="1061" spans="2:18">
      <c r="B1061" s="108"/>
      <c r="C1061" s="108"/>
      <c r="D1061" s="108"/>
      <c r="E1061" s="108"/>
      <c r="F1061" s="109"/>
      <c r="G1061" s="109"/>
      <c r="H1061" s="109"/>
      <c r="I1061" s="109"/>
      <c r="J1061" s="109"/>
      <c r="K1061" s="109"/>
      <c r="L1061" s="109"/>
      <c r="M1061" s="109"/>
      <c r="N1061" s="109"/>
      <c r="O1061" s="109"/>
      <c r="P1061" s="109"/>
      <c r="Q1061" s="109"/>
      <c r="R1061" s="109"/>
    </row>
    <row r="1062" spans="2:18">
      <c r="B1062" s="108"/>
      <c r="C1062" s="108"/>
      <c r="D1062" s="108"/>
      <c r="E1062" s="108"/>
      <c r="F1062" s="109"/>
      <c r="G1062" s="109"/>
      <c r="H1062" s="109"/>
      <c r="I1062" s="109"/>
      <c r="J1062" s="109"/>
      <c r="K1062" s="109"/>
      <c r="L1062" s="109"/>
      <c r="M1062" s="109"/>
      <c r="N1062" s="109"/>
      <c r="O1062" s="109"/>
      <c r="P1062" s="109"/>
      <c r="Q1062" s="109"/>
      <c r="R1062" s="109"/>
    </row>
    <row r="1063" spans="2:18">
      <c r="B1063" s="108"/>
      <c r="C1063" s="108"/>
      <c r="D1063" s="108"/>
      <c r="E1063" s="108"/>
      <c r="F1063" s="109"/>
      <c r="G1063" s="109"/>
      <c r="H1063" s="109"/>
      <c r="I1063" s="109"/>
      <c r="J1063" s="109"/>
      <c r="K1063" s="109"/>
      <c r="L1063" s="109"/>
      <c r="M1063" s="109"/>
      <c r="N1063" s="109"/>
      <c r="O1063" s="109"/>
      <c r="P1063" s="109"/>
      <c r="Q1063" s="109"/>
      <c r="R1063" s="109"/>
    </row>
    <row r="1064" spans="2:18">
      <c r="B1064" s="108"/>
      <c r="C1064" s="108"/>
      <c r="D1064" s="108"/>
      <c r="E1064" s="108"/>
      <c r="F1064" s="109"/>
      <c r="G1064" s="109"/>
      <c r="H1064" s="109"/>
      <c r="I1064" s="109"/>
      <c r="J1064" s="109"/>
      <c r="K1064" s="109"/>
      <c r="L1064" s="109"/>
      <c r="M1064" s="109"/>
      <c r="N1064" s="109"/>
      <c r="O1064" s="109"/>
      <c r="P1064" s="109"/>
      <c r="Q1064" s="109"/>
      <c r="R1064" s="109"/>
    </row>
    <row r="1065" spans="2:18">
      <c r="B1065" s="108"/>
      <c r="C1065" s="108"/>
      <c r="D1065" s="108"/>
      <c r="E1065" s="108"/>
      <c r="F1065" s="109"/>
      <c r="G1065" s="109"/>
      <c r="H1065" s="109"/>
      <c r="I1065" s="109"/>
      <c r="J1065" s="109"/>
      <c r="K1065" s="109"/>
      <c r="L1065" s="109"/>
      <c r="M1065" s="109"/>
      <c r="N1065" s="109"/>
      <c r="O1065" s="109"/>
      <c r="P1065" s="109"/>
      <c r="Q1065" s="109"/>
      <c r="R1065" s="109"/>
    </row>
    <row r="1066" spans="2:18">
      <c r="B1066" s="108"/>
      <c r="C1066" s="108"/>
      <c r="D1066" s="108"/>
      <c r="E1066" s="108"/>
      <c r="F1066" s="109"/>
      <c r="G1066" s="109"/>
      <c r="H1066" s="109"/>
      <c r="I1066" s="109"/>
      <c r="J1066" s="109"/>
      <c r="K1066" s="109"/>
      <c r="L1066" s="109"/>
      <c r="M1066" s="109"/>
      <c r="N1066" s="109"/>
      <c r="O1066" s="109"/>
      <c r="P1066" s="109"/>
      <c r="Q1066" s="109"/>
      <c r="R1066" s="109"/>
    </row>
  </sheetData>
  <sheetProtection sheet="1" objects="1" scenarios="1"/>
  <mergeCells count="1">
    <mergeCell ref="B6:R6"/>
  </mergeCells>
  <phoneticPr fontId="3" type="noConversion"/>
  <conditionalFormatting sqref="B186:B188">
    <cfRule type="cellIs" dxfId="39" priority="167" operator="equal">
      <formula>2958465</formula>
    </cfRule>
    <cfRule type="cellIs" dxfId="38" priority="168" operator="equal">
      <formula>"NR3"</formula>
    </cfRule>
    <cfRule type="cellIs" dxfId="37" priority="169" operator="equal">
      <formula>"דירוג פנימי"</formula>
    </cfRule>
  </conditionalFormatting>
  <conditionalFormatting sqref="B186:B188">
    <cfRule type="cellIs" dxfId="36" priority="166" operator="equal">
      <formula>2958465</formula>
    </cfRule>
  </conditionalFormatting>
  <conditionalFormatting sqref="B11:B12 B32:B33">
    <cfRule type="cellIs" dxfId="35" priority="165" operator="equal">
      <formula>"NR3"</formula>
    </cfRule>
  </conditionalFormatting>
  <conditionalFormatting sqref="B13:B26">
    <cfRule type="cellIs" dxfId="34" priority="37" operator="equal">
      <formula>"NR3"</formula>
    </cfRule>
  </conditionalFormatting>
  <conditionalFormatting sqref="B27:B30">
    <cfRule type="cellIs" dxfId="33" priority="36" operator="equal">
      <formula>"NR3"</formula>
    </cfRule>
  </conditionalFormatting>
  <conditionalFormatting sqref="B31">
    <cfRule type="cellIs" dxfId="32" priority="35" operator="equal">
      <formula>"NR3"</formula>
    </cfRule>
  </conditionalFormatting>
  <conditionalFormatting sqref="B54:B59 B100:B108 B181:B182 B62:B63">
    <cfRule type="cellIs" dxfId="31" priority="34" operator="equal">
      <formula>"NR3"</formula>
    </cfRule>
  </conditionalFormatting>
  <conditionalFormatting sqref="B45:B47 B71:B81 B145:B147 B112 B117:B143 B161:B168 B90:B94 B42">
    <cfRule type="cellIs" dxfId="30" priority="33" operator="equal">
      <formula>"NR3"</formula>
    </cfRule>
  </conditionalFormatting>
  <conditionalFormatting sqref="B82:B85 B151:B155 B170 B172:B179">
    <cfRule type="cellIs" dxfId="29" priority="32" operator="equal">
      <formula>"NR3"</formula>
    </cfRule>
  </conditionalFormatting>
  <conditionalFormatting sqref="B48">
    <cfRule type="cellIs" dxfId="28" priority="31" operator="equal">
      <formula>"NR3"</formula>
    </cfRule>
  </conditionalFormatting>
  <conditionalFormatting sqref="B35:B37">
    <cfRule type="cellIs" dxfId="27" priority="30" operator="equal">
      <formula>"NR3"</formula>
    </cfRule>
  </conditionalFormatting>
  <conditionalFormatting sqref="B34">
    <cfRule type="cellIs" dxfId="26" priority="29" operator="equal">
      <formula>"NR3"</formula>
    </cfRule>
  </conditionalFormatting>
  <conditionalFormatting sqref="B156">
    <cfRule type="cellIs" dxfId="25" priority="28" operator="equal">
      <formula>"NR3"</formula>
    </cfRule>
  </conditionalFormatting>
  <conditionalFormatting sqref="B157">
    <cfRule type="cellIs" dxfId="24" priority="27" operator="equal">
      <formula>"NR3"</formula>
    </cfRule>
  </conditionalFormatting>
  <conditionalFormatting sqref="B158">
    <cfRule type="cellIs" dxfId="23" priority="26" operator="equal">
      <formula>"NR3"</formula>
    </cfRule>
  </conditionalFormatting>
  <conditionalFormatting sqref="B38:B39">
    <cfRule type="cellIs" dxfId="22" priority="25" operator="equal">
      <formula>"NR3"</formula>
    </cfRule>
  </conditionalFormatting>
  <conditionalFormatting sqref="B49">
    <cfRule type="cellIs" dxfId="21" priority="24" operator="equal">
      <formula>"NR3"</formula>
    </cfRule>
  </conditionalFormatting>
  <conditionalFormatting sqref="B159">
    <cfRule type="cellIs" dxfId="20" priority="23" operator="equal">
      <formula>"NR3"</formula>
    </cfRule>
  </conditionalFormatting>
  <conditionalFormatting sqref="B51">
    <cfRule type="cellIs" dxfId="19" priority="22" operator="equal">
      <formula>"NR3"</formula>
    </cfRule>
  </conditionalFormatting>
  <conditionalFormatting sqref="B52">
    <cfRule type="cellIs" dxfId="18" priority="21" operator="equal">
      <formula>"NR3"</formula>
    </cfRule>
  </conditionalFormatting>
  <conditionalFormatting sqref="B53">
    <cfRule type="cellIs" dxfId="17" priority="20" operator="equal">
      <formula>"NR3"</formula>
    </cfRule>
  </conditionalFormatting>
  <conditionalFormatting sqref="B148">
    <cfRule type="cellIs" dxfId="16" priority="19" operator="equal">
      <formula>"NR3"</formula>
    </cfRule>
  </conditionalFormatting>
  <conditionalFormatting sqref="B87:B89">
    <cfRule type="cellIs" dxfId="15" priority="18" operator="equal">
      <formula>"NR3"</formula>
    </cfRule>
  </conditionalFormatting>
  <conditionalFormatting sqref="B185">
    <cfRule type="cellIs" dxfId="14" priority="17" operator="equal">
      <formula>"NR3"</formula>
    </cfRule>
  </conditionalFormatting>
  <conditionalFormatting sqref="B144">
    <cfRule type="cellIs" dxfId="13" priority="16" operator="equal">
      <formula>"NR3"</formula>
    </cfRule>
  </conditionalFormatting>
  <conditionalFormatting sqref="B171">
    <cfRule type="cellIs" dxfId="12" priority="15" operator="equal">
      <formula>"NR3"</formula>
    </cfRule>
  </conditionalFormatting>
  <conditionalFormatting sqref="B50">
    <cfRule type="cellIs" dxfId="11" priority="14" operator="equal">
      <formula>"NR3"</formula>
    </cfRule>
  </conditionalFormatting>
  <conditionalFormatting sqref="B160">
    <cfRule type="cellIs" dxfId="10" priority="13" operator="equal">
      <formula>"NR3"</formula>
    </cfRule>
  </conditionalFormatting>
  <conditionalFormatting sqref="B109:B110">
    <cfRule type="cellIs" dxfId="9" priority="12" operator="equal">
      <formula>"NR3"</formula>
    </cfRule>
  </conditionalFormatting>
  <conditionalFormatting sqref="B95:B97">
    <cfRule type="cellIs" dxfId="8" priority="11" operator="equal">
      <formula>"NR3"</formula>
    </cfRule>
  </conditionalFormatting>
  <conditionalFormatting sqref="B98:B99">
    <cfRule type="cellIs" dxfId="7" priority="10" operator="equal">
      <formula>"NR3"</formula>
    </cfRule>
  </conditionalFormatting>
  <conditionalFormatting sqref="B111">
    <cfRule type="cellIs" dxfId="6" priority="9" operator="equal">
      <formula>"NR3"</formula>
    </cfRule>
  </conditionalFormatting>
  <conditionalFormatting sqref="B60:B61">
    <cfRule type="cellIs" dxfId="5" priority="8" operator="equal">
      <formula>"NR3"</formula>
    </cfRule>
  </conditionalFormatting>
  <conditionalFormatting sqref="B189">
    <cfRule type="cellIs" dxfId="4" priority="7" operator="equal">
      <formula>"NR3"</formula>
    </cfRule>
  </conditionalFormatting>
  <conditionalFormatting sqref="B192:B193">
    <cfRule type="cellIs" dxfId="3" priority="6" operator="equal">
      <formula>"NR3"</formula>
    </cfRule>
  </conditionalFormatting>
  <conditionalFormatting sqref="B190:B191">
    <cfRule type="cellIs" dxfId="2" priority="5" operator="equal">
      <formula>"NR3"</formula>
    </cfRule>
  </conditionalFormatting>
  <dataValidations count="1">
    <dataValidation allowBlank="1" showInputMessage="1" showErrorMessage="1" sqref="C5 D1:R5 C7:R9 B1:B9 B194:R1048576 A1:A1048576 B13:B31 B34:B39 B45:B59 B185 B151:B168 B117:B148 B71:B85 B87:B112 B181:B182 B42 B62:B63 B170:B179 B189:B193 S1:T1048576 AA1:XFD1048576 U1:Z50 Z51:Z66 U67:U1048576 V67:Z115 V119:Z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139</v>
      </c>
      <c r="C1" s="67" t="s" vm="1">
        <v>220</v>
      </c>
    </row>
    <row r="2" spans="2:15">
      <c r="B2" s="46" t="s">
        <v>138</v>
      </c>
      <c r="C2" s="67" t="s">
        <v>221</v>
      </c>
    </row>
    <row r="3" spans="2:15">
      <c r="B3" s="46" t="s">
        <v>140</v>
      </c>
      <c r="C3" s="67" t="s">
        <v>222</v>
      </c>
    </row>
    <row r="4" spans="2:15">
      <c r="B4" s="46" t="s">
        <v>141</v>
      </c>
      <c r="C4" s="67">
        <v>2208</v>
      </c>
    </row>
    <row r="6" spans="2:15" ht="26.25" customHeight="1">
      <c r="B6" s="122" t="s">
        <v>170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2:15" s="3" customFormat="1" ht="78.75">
      <c r="B7" s="47" t="s">
        <v>109</v>
      </c>
      <c r="C7" s="48" t="s">
        <v>42</v>
      </c>
      <c r="D7" s="48" t="s">
        <v>110</v>
      </c>
      <c r="E7" s="48" t="s">
        <v>14</v>
      </c>
      <c r="F7" s="48" t="s">
        <v>63</v>
      </c>
      <c r="G7" s="48" t="s">
        <v>17</v>
      </c>
      <c r="H7" s="48" t="s">
        <v>96</v>
      </c>
      <c r="I7" s="48" t="s">
        <v>50</v>
      </c>
      <c r="J7" s="48" t="s">
        <v>18</v>
      </c>
      <c r="K7" s="48" t="s">
        <v>197</v>
      </c>
      <c r="L7" s="48" t="s">
        <v>196</v>
      </c>
      <c r="M7" s="48" t="s">
        <v>104</v>
      </c>
      <c r="N7" s="48" t="s">
        <v>142</v>
      </c>
      <c r="O7" s="50" t="s">
        <v>144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204</v>
      </c>
      <c r="L8" s="31"/>
      <c r="M8" s="31" t="s">
        <v>200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3" t="s">
        <v>2091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4">
        <v>0</v>
      </c>
      <c r="N10" s="68"/>
      <c r="O10" s="68"/>
    </row>
    <row r="11" spans="2:15" ht="20.25" customHeight="1">
      <c r="B11" s="110" t="s">
        <v>212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0" t="s">
        <v>105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0" t="s">
        <v>195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0" t="s">
        <v>203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8"/>
      <c r="C110" s="108"/>
      <c r="D110" s="10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</row>
    <row r="111" spans="2:15">
      <c r="B111" s="108"/>
      <c r="C111" s="10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2:15">
      <c r="B112" s="108"/>
      <c r="C112" s="108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  <row r="113" spans="2:15">
      <c r="B113" s="108"/>
      <c r="C113" s="108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2:15">
      <c r="B114" s="108"/>
      <c r="C114" s="108"/>
      <c r="D114" s="10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2:15">
      <c r="B115" s="108"/>
      <c r="C115" s="108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2:15">
      <c r="B116" s="108"/>
      <c r="C116" s="108"/>
      <c r="D116" s="10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2:15">
      <c r="B117" s="108"/>
      <c r="C117" s="108"/>
      <c r="D117" s="10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2:15">
      <c r="B118" s="108"/>
      <c r="C118" s="108"/>
      <c r="D118" s="10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2:15">
      <c r="B119" s="108"/>
      <c r="C119" s="108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2:15">
      <c r="B120" s="108"/>
      <c r="C120" s="108"/>
      <c r="D120" s="10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2:15">
      <c r="B121" s="108"/>
      <c r="C121" s="108"/>
      <c r="D121" s="10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8"/>
      <c r="D122" s="10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8"/>
      <c r="D123" s="10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8"/>
      <c r="D124" s="10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8"/>
      <c r="D125" s="10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8"/>
      <c r="D126" s="10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8"/>
      <c r="D127" s="10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8"/>
      <c r="D128" s="10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8"/>
      <c r="D129" s="10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8"/>
      <c r="D130" s="10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8"/>
      <c r="D131" s="10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8"/>
      <c r="D132" s="10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8"/>
      <c r="D133" s="10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8"/>
      <c r="D134" s="10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8"/>
      <c r="D135" s="10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8"/>
      <c r="D136" s="10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8"/>
      <c r="D137" s="10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8"/>
      <c r="D138" s="10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8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8"/>
      <c r="D140" s="10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8"/>
      <c r="D141" s="10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8"/>
      <c r="D142" s="10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8"/>
      <c r="D143" s="10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8"/>
      <c r="D144" s="10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8"/>
      <c r="D145" s="10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8"/>
      <c r="D146" s="10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8"/>
      <c r="D147" s="10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8"/>
      <c r="D148" s="10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8"/>
      <c r="D149" s="10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8"/>
      <c r="D150" s="10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8"/>
      <c r="D151" s="10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8"/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8"/>
      <c r="D160" s="10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8"/>
      <c r="D161" s="10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8"/>
      <c r="D162" s="10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8"/>
      <c r="D163" s="10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8"/>
      <c r="D164" s="10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8"/>
      <c r="D165" s="10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8"/>
      <c r="D166" s="10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8"/>
      <c r="D167" s="10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8"/>
      <c r="D168" s="10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8"/>
      <c r="D169" s="10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8"/>
      <c r="D170" s="10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8"/>
      <c r="D171" s="10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8"/>
      <c r="D172" s="10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8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8"/>
      <c r="D174" s="10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8"/>
      <c r="D175" s="10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8"/>
      <c r="D176" s="10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8"/>
      <c r="D177" s="10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8"/>
      <c r="D178" s="10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8"/>
      <c r="D179" s="10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8"/>
      <c r="D180" s="10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8"/>
      <c r="D181" s="10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8"/>
      <c r="D182" s="10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8"/>
      <c r="D183" s="10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8"/>
      <c r="D184" s="10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8"/>
      <c r="D185" s="10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8"/>
      <c r="D186" s="10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8"/>
      <c r="D187" s="10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8"/>
      <c r="D188" s="10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8"/>
      <c r="D189" s="10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8"/>
      <c r="D190" s="10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8"/>
      <c r="D191" s="10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8"/>
      <c r="D192" s="10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8"/>
      <c r="D193" s="10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8"/>
      <c r="D194" s="10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8"/>
      <c r="D195" s="10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8"/>
      <c r="D196" s="10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8"/>
      <c r="D197" s="10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8"/>
      <c r="D198" s="10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8"/>
      <c r="D199" s="10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8"/>
      <c r="D200" s="10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B201" s="108"/>
      <c r="C201" s="108"/>
      <c r="D201" s="10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</row>
    <row r="202" spans="2:15">
      <c r="B202" s="108"/>
      <c r="C202" s="108"/>
      <c r="D202" s="10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2:15">
      <c r="B203" s="108"/>
      <c r="C203" s="108"/>
      <c r="D203" s="10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2:15">
      <c r="B204" s="108"/>
      <c r="C204" s="108"/>
      <c r="D204" s="10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2:15">
      <c r="B205" s="108"/>
      <c r="C205" s="108"/>
      <c r="D205" s="10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2:15">
      <c r="B206" s="108"/>
      <c r="C206" s="108"/>
      <c r="D206" s="10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2:15">
      <c r="B207" s="108"/>
      <c r="C207" s="108"/>
      <c r="D207" s="10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2:15">
      <c r="B208" s="108"/>
      <c r="C208" s="108"/>
      <c r="D208" s="10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2:15">
      <c r="B209" s="108"/>
      <c r="C209" s="108"/>
      <c r="D209" s="10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2:15">
      <c r="B210" s="108"/>
      <c r="C210" s="108"/>
      <c r="D210" s="10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2:15">
      <c r="B211" s="108"/>
      <c r="C211" s="108"/>
      <c r="D211" s="10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</row>
    <row r="212" spans="2:15">
      <c r="B212" s="108"/>
      <c r="C212" s="108"/>
      <c r="D212" s="10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2:15">
      <c r="B213" s="108"/>
      <c r="C213" s="108"/>
      <c r="D213" s="10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</row>
    <row r="214" spans="2:15">
      <c r="B214" s="108"/>
      <c r="C214" s="108"/>
      <c r="D214" s="10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</row>
    <row r="215" spans="2:15">
      <c r="B215" s="108"/>
      <c r="C215" s="108"/>
      <c r="D215" s="10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2:15">
      <c r="B216" s="108"/>
      <c r="C216" s="108"/>
      <c r="D216" s="10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2:15">
      <c r="B217" s="108"/>
      <c r="C217" s="108"/>
      <c r="D217" s="10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2:15">
      <c r="B218" s="108"/>
      <c r="C218" s="108"/>
      <c r="D218" s="10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2:15">
      <c r="B219" s="108"/>
      <c r="C219" s="108"/>
      <c r="D219" s="10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</row>
    <row r="220" spans="2:15">
      <c r="B220" s="108"/>
      <c r="C220" s="108"/>
      <c r="D220" s="10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2:15">
      <c r="B221" s="108"/>
      <c r="C221" s="108"/>
      <c r="D221" s="10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</row>
    <row r="222" spans="2:15">
      <c r="B222" s="108"/>
      <c r="C222" s="108"/>
      <c r="D222" s="10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</row>
    <row r="223" spans="2:15">
      <c r="B223" s="108"/>
      <c r="C223" s="108"/>
      <c r="D223" s="10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</row>
    <row r="224" spans="2:15">
      <c r="B224" s="108"/>
      <c r="C224" s="108"/>
      <c r="D224" s="10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2:15">
      <c r="B225" s="108"/>
      <c r="C225" s="108"/>
      <c r="D225" s="10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2:15">
      <c r="B226" s="108"/>
      <c r="C226" s="108"/>
      <c r="D226" s="10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</row>
    <row r="227" spans="2:15">
      <c r="B227" s="108"/>
      <c r="C227" s="108"/>
      <c r="D227" s="10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2:15">
      <c r="B228" s="108"/>
      <c r="C228" s="108"/>
      <c r="D228" s="10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</row>
    <row r="229" spans="2:15">
      <c r="B229" s="108"/>
      <c r="C229" s="108"/>
      <c r="D229" s="10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</row>
    <row r="230" spans="2:15">
      <c r="B230" s="108"/>
      <c r="C230" s="108"/>
      <c r="D230" s="10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</row>
    <row r="231" spans="2:15">
      <c r="B231" s="108"/>
      <c r="C231" s="108"/>
      <c r="D231" s="10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</row>
    <row r="232" spans="2:15">
      <c r="B232" s="108"/>
      <c r="C232" s="108"/>
      <c r="D232" s="10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2:15">
      <c r="B233" s="108"/>
      <c r="C233" s="108"/>
      <c r="D233" s="10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2:15">
      <c r="B234" s="108"/>
      <c r="C234" s="108"/>
      <c r="D234" s="108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2:15">
      <c r="B235" s="108"/>
      <c r="C235" s="108"/>
      <c r="D235" s="108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2:15">
      <c r="B236" s="108"/>
      <c r="C236" s="108"/>
      <c r="D236" s="108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2:15">
      <c r="B237" s="108"/>
      <c r="C237" s="108"/>
      <c r="D237" s="108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2:15">
      <c r="B238" s="108"/>
      <c r="C238" s="108"/>
      <c r="D238" s="108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2:15">
      <c r="B239" s="108"/>
      <c r="C239" s="108"/>
      <c r="D239" s="10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>
      <c r="B240" s="108"/>
      <c r="C240" s="108"/>
      <c r="D240" s="108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</row>
    <row r="241" spans="2:15">
      <c r="B241" s="108"/>
      <c r="C241" s="108"/>
      <c r="D241" s="108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2:15">
      <c r="B242" s="108"/>
      <c r="C242" s="108"/>
      <c r="D242" s="108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</row>
    <row r="243" spans="2:15">
      <c r="B243" s="108"/>
      <c r="C243" s="108"/>
      <c r="D243" s="108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2:15">
      <c r="B244" s="108"/>
      <c r="C244" s="108"/>
      <c r="D244" s="108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2:15">
      <c r="B245" s="108"/>
      <c r="C245" s="108"/>
      <c r="D245" s="108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2:15">
      <c r="B246" s="108"/>
      <c r="C246" s="108"/>
      <c r="D246" s="108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2:15">
      <c r="B247" s="108"/>
      <c r="C247" s="108"/>
      <c r="D247" s="108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2:15">
      <c r="B248" s="108"/>
      <c r="C248" s="108"/>
      <c r="D248" s="108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</row>
    <row r="249" spans="2:15">
      <c r="B249" s="108"/>
      <c r="C249" s="108"/>
      <c r="D249" s="108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</row>
    <row r="250" spans="2:15">
      <c r="B250" s="108"/>
      <c r="C250" s="108"/>
      <c r="D250" s="108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</row>
    <row r="251" spans="2:15">
      <c r="B251" s="108"/>
      <c r="C251" s="108"/>
      <c r="D251" s="108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</row>
    <row r="252" spans="2:15">
      <c r="B252" s="108"/>
      <c r="C252" s="108"/>
      <c r="D252" s="108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</row>
    <row r="253" spans="2:15">
      <c r="B253" s="108"/>
      <c r="C253" s="108"/>
      <c r="D253" s="108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2:15">
      <c r="B254" s="108"/>
      <c r="C254" s="108"/>
      <c r="D254" s="108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</row>
    <row r="255" spans="2:15">
      <c r="B255" s="108"/>
      <c r="C255" s="108"/>
      <c r="D255" s="108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</row>
    <row r="256" spans="2:15">
      <c r="B256" s="108"/>
      <c r="C256" s="108"/>
      <c r="D256" s="108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</row>
    <row r="257" spans="2:15">
      <c r="B257" s="108"/>
      <c r="C257" s="108"/>
      <c r="D257" s="108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</row>
    <row r="258" spans="2:15">
      <c r="B258" s="108"/>
      <c r="C258" s="108"/>
      <c r="D258" s="108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</row>
    <row r="259" spans="2:15">
      <c r="B259" s="108"/>
      <c r="C259" s="108"/>
      <c r="D259" s="108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2:15">
      <c r="B260" s="108"/>
      <c r="C260" s="108"/>
      <c r="D260" s="108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2:15">
      <c r="B261" s="108"/>
      <c r="C261" s="108"/>
      <c r="D261" s="108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2:15">
      <c r="B262" s="108"/>
      <c r="C262" s="108"/>
      <c r="D262" s="108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2:15">
      <c r="B263" s="108"/>
      <c r="C263" s="108"/>
      <c r="D263" s="108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2:15">
      <c r="B264" s="108"/>
      <c r="C264" s="108"/>
      <c r="D264" s="108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08"/>
      <c r="C265" s="108"/>
      <c r="D265" s="108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8"/>
      <c r="D266" s="108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08"/>
      <c r="C267" s="108"/>
      <c r="D267" s="108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08"/>
      <c r="C268" s="108"/>
      <c r="D268" s="108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08"/>
      <c r="C269" s="108"/>
      <c r="D269" s="108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08"/>
      <c r="C270" s="108"/>
      <c r="D270" s="108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08"/>
      <c r="C271" s="108"/>
      <c r="D271" s="108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08"/>
      <c r="C272" s="108"/>
      <c r="D272" s="108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08"/>
      <c r="C273" s="108"/>
      <c r="D273" s="108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08"/>
      <c r="C274" s="108"/>
      <c r="D274" s="108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08"/>
      <c r="C275" s="108"/>
      <c r="D275" s="108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8"/>
      <c r="D276" s="108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8"/>
      <c r="D277" s="108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8"/>
      <c r="D278" s="108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8"/>
      <c r="D279" s="108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8"/>
      <c r="D280" s="108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8"/>
      <c r="D281" s="108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8"/>
      <c r="D282" s="108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8"/>
      <c r="D283" s="108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8"/>
      <c r="D284" s="108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8"/>
      <c r="D285" s="108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8"/>
      <c r="D286" s="108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8"/>
      <c r="D287" s="108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8"/>
      <c r="D288" s="108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8"/>
      <c r="D289" s="108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8"/>
      <c r="D290" s="108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8"/>
      <c r="D291" s="108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8"/>
      <c r="D292" s="108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08"/>
      <c r="C293" s="108"/>
      <c r="D293" s="108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08"/>
      <c r="C294" s="108"/>
      <c r="D294" s="108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08"/>
      <c r="C295" s="108"/>
      <c r="D295" s="108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08"/>
      <c r="C296" s="108"/>
      <c r="D296" s="108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8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8"/>
      <c r="D298" s="108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8"/>
      <c r="D299" s="108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8"/>
      <c r="D300" s="108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139</v>
      </c>
      <c r="C1" s="67" t="s" vm="1">
        <v>220</v>
      </c>
    </row>
    <row r="2" spans="2:10">
      <c r="B2" s="46" t="s">
        <v>138</v>
      </c>
      <c r="C2" s="67" t="s">
        <v>221</v>
      </c>
    </row>
    <row r="3" spans="2:10">
      <c r="B3" s="46" t="s">
        <v>140</v>
      </c>
      <c r="C3" s="67" t="s">
        <v>222</v>
      </c>
    </row>
    <row r="4" spans="2:10">
      <c r="B4" s="46" t="s">
        <v>141</v>
      </c>
      <c r="C4" s="67">
        <v>2208</v>
      </c>
    </row>
    <row r="6" spans="2:10" ht="26.25" customHeight="1">
      <c r="B6" s="122" t="s">
        <v>171</v>
      </c>
      <c r="C6" s="123"/>
      <c r="D6" s="123"/>
      <c r="E6" s="123"/>
      <c r="F6" s="123"/>
      <c r="G6" s="123"/>
      <c r="H6" s="123"/>
      <c r="I6" s="123"/>
      <c r="J6" s="124"/>
    </row>
    <row r="7" spans="2:10" s="3" customFormat="1" ht="78.75">
      <c r="B7" s="47" t="s">
        <v>109</v>
      </c>
      <c r="C7" s="49" t="s">
        <v>52</v>
      </c>
      <c r="D7" s="49" t="s">
        <v>81</v>
      </c>
      <c r="E7" s="49" t="s">
        <v>53</v>
      </c>
      <c r="F7" s="49" t="s">
        <v>96</v>
      </c>
      <c r="G7" s="49" t="s">
        <v>182</v>
      </c>
      <c r="H7" s="49" t="s">
        <v>142</v>
      </c>
      <c r="I7" s="49" t="s">
        <v>143</v>
      </c>
      <c r="J7" s="64" t="s">
        <v>207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3" t="s">
        <v>2092</v>
      </c>
      <c r="C10" s="68"/>
      <c r="D10" s="68"/>
      <c r="E10" s="68"/>
      <c r="F10" s="68"/>
      <c r="G10" s="114">
        <v>0</v>
      </c>
      <c r="H10" s="68"/>
      <c r="I10" s="68"/>
      <c r="J10" s="68"/>
    </row>
    <row r="11" spans="2:10" ht="22.5" customHeight="1">
      <c r="B11" s="111"/>
      <c r="C11" s="68"/>
      <c r="D11" s="68"/>
      <c r="E11" s="68"/>
      <c r="F11" s="68"/>
      <c r="G11" s="68"/>
      <c r="H11" s="68"/>
      <c r="I11" s="68"/>
      <c r="J11" s="68"/>
    </row>
    <row r="12" spans="2:10">
      <c r="B12" s="111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8"/>
      <c r="C110" s="108"/>
      <c r="D110" s="109"/>
      <c r="E110" s="109"/>
      <c r="F110" s="117"/>
      <c r="G110" s="117"/>
      <c r="H110" s="117"/>
      <c r="I110" s="117"/>
      <c r="J110" s="109"/>
    </row>
    <row r="111" spans="2:10">
      <c r="B111" s="108"/>
      <c r="C111" s="108"/>
      <c r="D111" s="109"/>
      <c r="E111" s="109"/>
      <c r="F111" s="117"/>
      <c r="G111" s="117"/>
      <c r="H111" s="117"/>
      <c r="I111" s="117"/>
      <c r="J111" s="109"/>
    </row>
    <row r="112" spans="2:10">
      <c r="B112" s="108"/>
      <c r="C112" s="108"/>
      <c r="D112" s="109"/>
      <c r="E112" s="109"/>
      <c r="F112" s="117"/>
      <c r="G112" s="117"/>
      <c r="H112" s="117"/>
      <c r="I112" s="117"/>
      <c r="J112" s="109"/>
    </row>
    <row r="113" spans="2:10">
      <c r="B113" s="108"/>
      <c r="C113" s="108"/>
      <c r="D113" s="109"/>
      <c r="E113" s="109"/>
      <c r="F113" s="117"/>
      <c r="G113" s="117"/>
      <c r="H113" s="117"/>
      <c r="I113" s="117"/>
      <c r="J113" s="109"/>
    </row>
    <row r="114" spans="2:10">
      <c r="B114" s="108"/>
      <c r="C114" s="108"/>
      <c r="D114" s="109"/>
      <c r="E114" s="109"/>
      <c r="F114" s="117"/>
      <c r="G114" s="117"/>
      <c r="H114" s="117"/>
      <c r="I114" s="117"/>
      <c r="J114" s="109"/>
    </row>
    <row r="115" spans="2:10">
      <c r="B115" s="108"/>
      <c r="C115" s="108"/>
      <c r="D115" s="109"/>
      <c r="E115" s="109"/>
      <c r="F115" s="117"/>
      <c r="G115" s="117"/>
      <c r="H115" s="117"/>
      <c r="I115" s="117"/>
      <c r="J115" s="109"/>
    </row>
    <row r="116" spans="2:10">
      <c r="B116" s="108"/>
      <c r="C116" s="108"/>
      <c r="D116" s="109"/>
      <c r="E116" s="109"/>
      <c r="F116" s="117"/>
      <c r="G116" s="117"/>
      <c r="H116" s="117"/>
      <c r="I116" s="117"/>
      <c r="J116" s="109"/>
    </row>
    <row r="117" spans="2:10">
      <c r="B117" s="108"/>
      <c r="C117" s="108"/>
      <c r="D117" s="109"/>
      <c r="E117" s="109"/>
      <c r="F117" s="117"/>
      <c r="G117" s="117"/>
      <c r="H117" s="117"/>
      <c r="I117" s="117"/>
      <c r="J117" s="109"/>
    </row>
    <row r="118" spans="2:10">
      <c r="B118" s="108"/>
      <c r="C118" s="108"/>
      <c r="D118" s="109"/>
      <c r="E118" s="109"/>
      <c r="F118" s="117"/>
      <c r="G118" s="117"/>
      <c r="H118" s="117"/>
      <c r="I118" s="117"/>
      <c r="J118" s="109"/>
    </row>
    <row r="119" spans="2:10">
      <c r="B119" s="108"/>
      <c r="C119" s="108"/>
      <c r="D119" s="109"/>
      <c r="E119" s="109"/>
      <c r="F119" s="117"/>
      <c r="G119" s="117"/>
      <c r="H119" s="117"/>
      <c r="I119" s="117"/>
      <c r="J119" s="109"/>
    </row>
    <row r="120" spans="2:10">
      <c r="B120" s="108"/>
      <c r="C120" s="108"/>
      <c r="D120" s="109"/>
      <c r="E120" s="109"/>
      <c r="F120" s="117"/>
      <c r="G120" s="117"/>
      <c r="H120" s="117"/>
      <c r="I120" s="117"/>
      <c r="J120" s="109"/>
    </row>
    <row r="121" spans="2:10">
      <c r="B121" s="108"/>
      <c r="C121" s="108"/>
      <c r="D121" s="109"/>
      <c r="E121" s="109"/>
      <c r="F121" s="117"/>
      <c r="G121" s="117"/>
      <c r="H121" s="117"/>
      <c r="I121" s="117"/>
      <c r="J121" s="109"/>
    </row>
    <row r="122" spans="2:10">
      <c r="B122" s="108"/>
      <c r="C122" s="108"/>
      <c r="D122" s="109"/>
      <c r="E122" s="109"/>
      <c r="F122" s="117"/>
      <c r="G122" s="117"/>
      <c r="H122" s="117"/>
      <c r="I122" s="117"/>
      <c r="J122" s="109"/>
    </row>
    <row r="123" spans="2:10">
      <c r="B123" s="108"/>
      <c r="C123" s="108"/>
      <c r="D123" s="109"/>
      <c r="E123" s="109"/>
      <c r="F123" s="117"/>
      <c r="G123" s="117"/>
      <c r="H123" s="117"/>
      <c r="I123" s="117"/>
      <c r="J123" s="109"/>
    </row>
    <row r="124" spans="2:10">
      <c r="B124" s="108"/>
      <c r="C124" s="108"/>
      <c r="D124" s="109"/>
      <c r="E124" s="109"/>
      <c r="F124" s="117"/>
      <c r="G124" s="117"/>
      <c r="H124" s="117"/>
      <c r="I124" s="117"/>
      <c r="J124" s="109"/>
    </row>
    <row r="125" spans="2:10">
      <c r="B125" s="108"/>
      <c r="C125" s="108"/>
      <c r="D125" s="109"/>
      <c r="E125" s="109"/>
      <c r="F125" s="117"/>
      <c r="G125" s="117"/>
      <c r="H125" s="117"/>
      <c r="I125" s="117"/>
      <c r="J125" s="109"/>
    </row>
    <row r="126" spans="2:10">
      <c r="B126" s="108"/>
      <c r="C126" s="108"/>
      <c r="D126" s="109"/>
      <c r="E126" s="109"/>
      <c r="F126" s="117"/>
      <c r="G126" s="117"/>
      <c r="H126" s="117"/>
      <c r="I126" s="117"/>
      <c r="J126" s="109"/>
    </row>
    <row r="127" spans="2:10">
      <c r="B127" s="108"/>
      <c r="C127" s="108"/>
      <c r="D127" s="109"/>
      <c r="E127" s="109"/>
      <c r="F127" s="117"/>
      <c r="G127" s="117"/>
      <c r="H127" s="117"/>
      <c r="I127" s="117"/>
      <c r="J127" s="109"/>
    </row>
    <row r="128" spans="2:10">
      <c r="B128" s="108"/>
      <c r="C128" s="108"/>
      <c r="D128" s="109"/>
      <c r="E128" s="109"/>
      <c r="F128" s="117"/>
      <c r="G128" s="117"/>
      <c r="H128" s="117"/>
      <c r="I128" s="117"/>
      <c r="J128" s="109"/>
    </row>
    <row r="129" spans="2:10">
      <c r="B129" s="108"/>
      <c r="C129" s="108"/>
      <c r="D129" s="109"/>
      <c r="E129" s="109"/>
      <c r="F129" s="117"/>
      <c r="G129" s="117"/>
      <c r="H129" s="117"/>
      <c r="I129" s="117"/>
      <c r="J129" s="109"/>
    </row>
    <row r="130" spans="2:10">
      <c r="B130" s="108"/>
      <c r="C130" s="108"/>
      <c r="D130" s="109"/>
      <c r="E130" s="109"/>
      <c r="F130" s="117"/>
      <c r="G130" s="117"/>
      <c r="H130" s="117"/>
      <c r="I130" s="117"/>
      <c r="J130" s="109"/>
    </row>
    <row r="131" spans="2:10">
      <c r="B131" s="108"/>
      <c r="C131" s="108"/>
      <c r="D131" s="109"/>
      <c r="E131" s="109"/>
      <c r="F131" s="117"/>
      <c r="G131" s="117"/>
      <c r="H131" s="117"/>
      <c r="I131" s="117"/>
      <c r="J131" s="109"/>
    </row>
    <row r="132" spans="2:10">
      <c r="B132" s="108"/>
      <c r="C132" s="108"/>
      <c r="D132" s="109"/>
      <c r="E132" s="109"/>
      <c r="F132" s="117"/>
      <c r="G132" s="117"/>
      <c r="H132" s="117"/>
      <c r="I132" s="117"/>
      <c r="J132" s="109"/>
    </row>
    <row r="133" spans="2:10">
      <c r="B133" s="108"/>
      <c r="C133" s="108"/>
      <c r="D133" s="109"/>
      <c r="E133" s="109"/>
      <c r="F133" s="117"/>
      <c r="G133" s="117"/>
      <c r="H133" s="117"/>
      <c r="I133" s="117"/>
      <c r="J133" s="109"/>
    </row>
    <row r="134" spans="2:10">
      <c r="B134" s="108"/>
      <c r="C134" s="108"/>
      <c r="D134" s="109"/>
      <c r="E134" s="109"/>
      <c r="F134" s="117"/>
      <c r="G134" s="117"/>
      <c r="H134" s="117"/>
      <c r="I134" s="117"/>
      <c r="J134" s="109"/>
    </row>
    <row r="135" spans="2:10">
      <c r="B135" s="108"/>
      <c r="C135" s="108"/>
      <c r="D135" s="109"/>
      <c r="E135" s="109"/>
      <c r="F135" s="117"/>
      <c r="G135" s="117"/>
      <c r="H135" s="117"/>
      <c r="I135" s="117"/>
      <c r="J135" s="109"/>
    </row>
    <row r="136" spans="2:10">
      <c r="B136" s="108"/>
      <c r="C136" s="108"/>
      <c r="D136" s="109"/>
      <c r="E136" s="109"/>
      <c r="F136" s="117"/>
      <c r="G136" s="117"/>
      <c r="H136" s="117"/>
      <c r="I136" s="117"/>
      <c r="J136" s="109"/>
    </row>
    <row r="137" spans="2:10">
      <c r="B137" s="108"/>
      <c r="C137" s="108"/>
      <c r="D137" s="109"/>
      <c r="E137" s="109"/>
      <c r="F137" s="117"/>
      <c r="G137" s="117"/>
      <c r="H137" s="117"/>
      <c r="I137" s="117"/>
      <c r="J137" s="109"/>
    </row>
    <row r="138" spans="2:10">
      <c r="B138" s="108"/>
      <c r="C138" s="108"/>
      <c r="D138" s="109"/>
      <c r="E138" s="109"/>
      <c r="F138" s="117"/>
      <c r="G138" s="117"/>
      <c r="H138" s="117"/>
      <c r="I138" s="117"/>
      <c r="J138" s="109"/>
    </row>
    <row r="139" spans="2:10">
      <c r="B139" s="108"/>
      <c r="C139" s="108"/>
      <c r="D139" s="109"/>
      <c r="E139" s="109"/>
      <c r="F139" s="117"/>
      <c r="G139" s="117"/>
      <c r="H139" s="117"/>
      <c r="I139" s="117"/>
      <c r="J139" s="109"/>
    </row>
    <row r="140" spans="2:10">
      <c r="B140" s="108"/>
      <c r="C140" s="108"/>
      <c r="D140" s="109"/>
      <c r="E140" s="109"/>
      <c r="F140" s="117"/>
      <c r="G140" s="117"/>
      <c r="H140" s="117"/>
      <c r="I140" s="117"/>
      <c r="J140" s="109"/>
    </row>
    <row r="141" spans="2:10">
      <c r="B141" s="108"/>
      <c r="C141" s="108"/>
      <c r="D141" s="109"/>
      <c r="E141" s="109"/>
      <c r="F141" s="117"/>
      <c r="G141" s="117"/>
      <c r="H141" s="117"/>
      <c r="I141" s="117"/>
      <c r="J141" s="109"/>
    </row>
    <row r="142" spans="2:10">
      <c r="B142" s="108"/>
      <c r="C142" s="108"/>
      <c r="D142" s="109"/>
      <c r="E142" s="109"/>
      <c r="F142" s="117"/>
      <c r="G142" s="117"/>
      <c r="H142" s="117"/>
      <c r="I142" s="117"/>
      <c r="J142" s="109"/>
    </row>
    <row r="143" spans="2:10">
      <c r="B143" s="108"/>
      <c r="C143" s="108"/>
      <c r="D143" s="109"/>
      <c r="E143" s="109"/>
      <c r="F143" s="117"/>
      <c r="G143" s="117"/>
      <c r="H143" s="117"/>
      <c r="I143" s="117"/>
      <c r="J143" s="109"/>
    </row>
    <row r="144" spans="2:10">
      <c r="B144" s="108"/>
      <c r="C144" s="108"/>
      <c r="D144" s="109"/>
      <c r="E144" s="109"/>
      <c r="F144" s="117"/>
      <c r="G144" s="117"/>
      <c r="H144" s="117"/>
      <c r="I144" s="117"/>
      <c r="J144" s="109"/>
    </row>
    <row r="145" spans="2:10">
      <c r="B145" s="108"/>
      <c r="C145" s="108"/>
      <c r="D145" s="109"/>
      <c r="E145" s="109"/>
      <c r="F145" s="117"/>
      <c r="G145" s="117"/>
      <c r="H145" s="117"/>
      <c r="I145" s="117"/>
      <c r="J145" s="109"/>
    </row>
    <row r="146" spans="2:10">
      <c r="B146" s="108"/>
      <c r="C146" s="108"/>
      <c r="D146" s="109"/>
      <c r="E146" s="109"/>
      <c r="F146" s="117"/>
      <c r="G146" s="117"/>
      <c r="H146" s="117"/>
      <c r="I146" s="117"/>
      <c r="J146" s="109"/>
    </row>
    <row r="147" spans="2:10">
      <c r="B147" s="108"/>
      <c r="C147" s="108"/>
      <c r="D147" s="109"/>
      <c r="E147" s="109"/>
      <c r="F147" s="117"/>
      <c r="G147" s="117"/>
      <c r="H147" s="117"/>
      <c r="I147" s="117"/>
      <c r="J147" s="109"/>
    </row>
    <row r="148" spans="2:10">
      <c r="B148" s="108"/>
      <c r="C148" s="108"/>
      <c r="D148" s="109"/>
      <c r="E148" s="109"/>
      <c r="F148" s="117"/>
      <c r="G148" s="117"/>
      <c r="H148" s="117"/>
      <c r="I148" s="117"/>
      <c r="J148" s="109"/>
    </row>
    <row r="149" spans="2:10">
      <c r="B149" s="108"/>
      <c r="C149" s="108"/>
      <c r="D149" s="109"/>
      <c r="E149" s="109"/>
      <c r="F149" s="117"/>
      <c r="G149" s="117"/>
      <c r="H149" s="117"/>
      <c r="I149" s="117"/>
      <c r="J149" s="109"/>
    </row>
    <row r="150" spans="2:10">
      <c r="B150" s="108"/>
      <c r="C150" s="108"/>
      <c r="D150" s="109"/>
      <c r="E150" s="109"/>
      <c r="F150" s="117"/>
      <c r="G150" s="117"/>
      <c r="H150" s="117"/>
      <c r="I150" s="117"/>
      <c r="J150" s="109"/>
    </row>
    <row r="151" spans="2:10">
      <c r="B151" s="108"/>
      <c r="C151" s="108"/>
      <c r="D151" s="109"/>
      <c r="E151" s="109"/>
      <c r="F151" s="117"/>
      <c r="G151" s="117"/>
      <c r="H151" s="117"/>
      <c r="I151" s="117"/>
      <c r="J151" s="109"/>
    </row>
    <row r="152" spans="2:10">
      <c r="B152" s="108"/>
      <c r="C152" s="108"/>
      <c r="D152" s="109"/>
      <c r="E152" s="109"/>
      <c r="F152" s="117"/>
      <c r="G152" s="117"/>
      <c r="H152" s="117"/>
      <c r="I152" s="117"/>
      <c r="J152" s="109"/>
    </row>
    <row r="153" spans="2:10">
      <c r="B153" s="108"/>
      <c r="C153" s="108"/>
      <c r="D153" s="109"/>
      <c r="E153" s="109"/>
      <c r="F153" s="117"/>
      <c r="G153" s="117"/>
      <c r="H153" s="117"/>
      <c r="I153" s="117"/>
      <c r="J153" s="109"/>
    </row>
    <row r="154" spans="2:10">
      <c r="B154" s="108"/>
      <c r="C154" s="108"/>
      <c r="D154" s="109"/>
      <c r="E154" s="109"/>
      <c r="F154" s="117"/>
      <c r="G154" s="117"/>
      <c r="H154" s="117"/>
      <c r="I154" s="117"/>
      <c r="J154" s="109"/>
    </row>
    <row r="155" spans="2:10">
      <c r="B155" s="108"/>
      <c r="C155" s="108"/>
      <c r="D155" s="109"/>
      <c r="E155" s="109"/>
      <c r="F155" s="117"/>
      <c r="G155" s="117"/>
      <c r="H155" s="117"/>
      <c r="I155" s="117"/>
      <c r="J155" s="109"/>
    </row>
    <row r="156" spans="2:10">
      <c r="B156" s="108"/>
      <c r="C156" s="108"/>
      <c r="D156" s="109"/>
      <c r="E156" s="109"/>
      <c r="F156" s="117"/>
      <c r="G156" s="117"/>
      <c r="H156" s="117"/>
      <c r="I156" s="117"/>
      <c r="J156" s="109"/>
    </row>
    <row r="157" spans="2:10">
      <c r="B157" s="108"/>
      <c r="C157" s="108"/>
      <c r="D157" s="109"/>
      <c r="E157" s="109"/>
      <c r="F157" s="117"/>
      <c r="G157" s="117"/>
      <c r="H157" s="117"/>
      <c r="I157" s="117"/>
      <c r="J157" s="109"/>
    </row>
    <row r="158" spans="2:10">
      <c r="B158" s="108"/>
      <c r="C158" s="108"/>
      <c r="D158" s="109"/>
      <c r="E158" s="109"/>
      <c r="F158" s="117"/>
      <c r="G158" s="117"/>
      <c r="H158" s="117"/>
      <c r="I158" s="117"/>
      <c r="J158" s="109"/>
    </row>
    <row r="159" spans="2:10">
      <c r="B159" s="108"/>
      <c r="C159" s="108"/>
      <c r="D159" s="109"/>
      <c r="E159" s="109"/>
      <c r="F159" s="117"/>
      <c r="G159" s="117"/>
      <c r="H159" s="117"/>
      <c r="I159" s="117"/>
      <c r="J159" s="109"/>
    </row>
    <row r="160" spans="2:10">
      <c r="B160" s="108"/>
      <c r="C160" s="108"/>
      <c r="D160" s="109"/>
      <c r="E160" s="109"/>
      <c r="F160" s="117"/>
      <c r="G160" s="117"/>
      <c r="H160" s="117"/>
      <c r="I160" s="117"/>
      <c r="J160" s="109"/>
    </row>
    <row r="161" spans="2:10">
      <c r="B161" s="108"/>
      <c r="C161" s="108"/>
      <c r="D161" s="109"/>
      <c r="E161" s="109"/>
      <c r="F161" s="117"/>
      <c r="G161" s="117"/>
      <c r="H161" s="117"/>
      <c r="I161" s="117"/>
      <c r="J161" s="109"/>
    </row>
    <row r="162" spans="2:10">
      <c r="B162" s="108"/>
      <c r="C162" s="108"/>
      <c r="D162" s="109"/>
      <c r="E162" s="109"/>
      <c r="F162" s="117"/>
      <c r="G162" s="117"/>
      <c r="H162" s="117"/>
      <c r="I162" s="117"/>
      <c r="J162" s="109"/>
    </row>
    <row r="163" spans="2:10">
      <c r="B163" s="108"/>
      <c r="C163" s="108"/>
      <c r="D163" s="109"/>
      <c r="E163" s="109"/>
      <c r="F163" s="117"/>
      <c r="G163" s="117"/>
      <c r="H163" s="117"/>
      <c r="I163" s="117"/>
      <c r="J163" s="109"/>
    </row>
    <row r="164" spans="2:10">
      <c r="B164" s="108"/>
      <c r="C164" s="108"/>
      <c r="D164" s="109"/>
      <c r="E164" s="109"/>
      <c r="F164" s="117"/>
      <c r="G164" s="117"/>
      <c r="H164" s="117"/>
      <c r="I164" s="117"/>
      <c r="J164" s="109"/>
    </row>
    <row r="165" spans="2:10">
      <c r="B165" s="108"/>
      <c r="C165" s="108"/>
      <c r="D165" s="109"/>
      <c r="E165" s="109"/>
      <c r="F165" s="117"/>
      <c r="G165" s="117"/>
      <c r="H165" s="117"/>
      <c r="I165" s="117"/>
      <c r="J165" s="109"/>
    </row>
    <row r="166" spans="2:10">
      <c r="B166" s="108"/>
      <c r="C166" s="108"/>
      <c r="D166" s="109"/>
      <c r="E166" s="109"/>
      <c r="F166" s="117"/>
      <c r="G166" s="117"/>
      <c r="H166" s="117"/>
      <c r="I166" s="117"/>
      <c r="J166" s="109"/>
    </row>
    <row r="167" spans="2:10">
      <c r="B167" s="108"/>
      <c r="C167" s="108"/>
      <c r="D167" s="109"/>
      <c r="E167" s="109"/>
      <c r="F167" s="117"/>
      <c r="G167" s="117"/>
      <c r="H167" s="117"/>
      <c r="I167" s="117"/>
      <c r="J167" s="109"/>
    </row>
    <row r="168" spans="2:10">
      <c r="B168" s="108"/>
      <c r="C168" s="108"/>
      <c r="D168" s="109"/>
      <c r="E168" s="109"/>
      <c r="F168" s="117"/>
      <c r="G168" s="117"/>
      <c r="H168" s="117"/>
      <c r="I168" s="117"/>
      <c r="J168" s="109"/>
    </row>
    <row r="169" spans="2:10">
      <c r="B169" s="108"/>
      <c r="C169" s="108"/>
      <c r="D169" s="109"/>
      <c r="E169" s="109"/>
      <c r="F169" s="117"/>
      <c r="G169" s="117"/>
      <c r="H169" s="117"/>
      <c r="I169" s="117"/>
      <c r="J169" s="109"/>
    </row>
    <row r="170" spans="2:10">
      <c r="B170" s="108"/>
      <c r="C170" s="108"/>
      <c r="D170" s="109"/>
      <c r="E170" s="109"/>
      <c r="F170" s="117"/>
      <c r="G170" s="117"/>
      <c r="H170" s="117"/>
      <c r="I170" s="117"/>
      <c r="J170" s="109"/>
    </row>
    <row r="171" spans="2:10">
      <c r="B171" s="108"/>
      <c r="C171" s="108"/>
      <c r="D171" s="109"/>
      <c r="E171" s="109"/>
      <c r="F171" s="117"/>
      <c r="G171" s="117"/>
      <c r="H171" s="117"/>
      <c r="I171" s="117"/>
      <c r="J171" s="109"/>
    </row>
    <row r="172" spans="2:10">
      <c r="B172" s="108"/>
      <c r="C172" s="108"/>
      <c r="D172" s="109"/>
      <c r="E172" s="109"/>
      <c r="F172" s="117"/>
      <c r="G172" s="117"/>
      <c r="H172" s="117"/>
      <c r="I172" s="117"/>
      <c r="J172" s="109"/>
    </row>
    <row r="173" spans="2:10">
      <c r="B173" s="108"/>
      <c r="C173" s="108"/>
      <c r="D173" s="109"/>
      <c r="E173" s="109"/>
      <c r="F173" s="117"/>
      <c r="G173" s="117"/>
      <c r="H173" s="117"/>
      <c r="I173" s="117"/>
      <c r="J173" s="109"/>
    </row>
    <row r="174" spans="2:10">
      <c r="B174" s="108"/>
      <c r="C174" s="108"/>
      <c r="D174" s="109"/>
      <c r="E174" s="109"/>
      <c r="F174" s="117"/>
      <c r="G174" s="117"/>
      <c r="H174" s="117"/>
      <c r="I174" s="117"/>
      <c r="J174" s="109"/>
    </row>
    <row r="175" spans="2:10">
      <c r="B175" s="108"/>
      <c r="C175" s="108"/>
      <c r="D175" s="109"/>
      <c r="E175" s="109"/>
      <c r="F175" s="117"/>
      <c r="G175" s="117"/>
      <c r="H175" s="117"/>
      <c r="I175" s="117"/>
      <c r="J175" s="109"/>
    </row>
    <row r="176" spans="2:10">
      <c r="B176" s="108"/>
      <c r="C176" s="108"/>
      <c r="D176" s="109"/>
      <c r="E176" s="109"/>
      <c r="F176" s="117"/>
      <c r="G176" s="117"/>
      <c r="H176" s="117"/>
      <c r="I176" s="117"/>
      <c r="J176" s="109"/>
    </row>
    <row r="177" spans="2:10">
      <c r="B177" s="108"/>
      <c r="C177" s="108"/>
      <c r="D177" s="109"/>
      <c r="E177" s="109"/>
      <c r="F177" s="117"/>
      <c r="G177" s="117"/>
      <c r="H177" s="117"/>
      <c r="I177" s="117"/>
      <c r="J177" s="109"/>
    </row>
    <row r="178" spans="2:10">
      <c r="B178" s="108"/>
      <c r="C178" s="108"/>
      <c r="D178" s="109"/>
      <c r="E178" s="109"/>
      <c r="F178" s="117"/>
      <c r="G178" s="117"/>
      <c r="H178" s="117"/>
      <c r="I178" s="117"/>
      <c r="J178" s="109"/>
    </row>
    <row r="179" spans="2:10">
      <c r="B179" s="108"/>
      <c r="C179" s="108"/>
      <c r="D179" s="109"/>
      <c r="E179" s="109"/>
      <c r="F179" s="117"/>
      <c r="G179" s="117"/>
      <c r="H179" s="117"/>
      <c r="I179" s="117"/>
      <c r="J179" s="109"/>
    </row>
    <row r="180" spans="2:10">
      <c r="B180" s="108"/>
      <c r="C180" s="108"/>
      <c r="D180" s="109"/>
      <c r="E180" s="109"/>
      <c r="F180" s="117"/>
      <c r="G180" s="117"/>
      <c r="H180" s="117"/>
      <c r="I180" s="117"/>
      <c r="J180" s="109"/>
    </row>
    <row r="181" spans="2:10">
      <c r="B181" s="108"/>
      <c r="C181" s="108"/>
      <c r="D181" s="109"/>
      <c r="E181" s="109"/>
      <c r="F181" s="117"/>
      <c r="G181" s="117"/>
      <c r="H181" s="117"/>
      <c r="I181" s="117"/>
      <c r="J181" s="109"/>
    </row>
    <row r="182" spans="2:10">
      <c r="B182" s="108"/>
      <c r="C182" s="108"/>
      <c r="D182" s="109"/>
      <c r="E182" s="109"/>
      <c r="F182" s="117"/>
      <c r="G182" s="117"/>
      <c r="H182" s="117"/>
      <c r="I182" s="117"/>
      <c r="J182" s="109"/>
    </row>
    <row r="183" spans="2:10">
      <c r="B183" s="108"/>
      <c r="C183" s="108"/>
      <c r="D183" s="109"/>
      <c r="E183" s="109"/>
      <c r="F183" s="117"/>
      <c r="G183" s="117"/>
      <c r="H183" s="117"/>
      <c r="I183" s="117"/>
      <c r="J183" s="109"/>
    </row>
    <row r="184" spans="2:10">
      <c r="B184" s="108"/>
      <c r="C184" s="108"/>
      <c r="D184" s="109"/>
      <c r="E184" s="109"/>
      <c r="F184" s="117"/>
      <c r="G184" s="117"/>
      <c r="H184" s="117"/>
      <c r="I184" s="117"/>
      <c r="J184" s="109"/>
    </row>
    <row r="185" spans="2:10">
      <c r="B185" s="108"/>
      <c r="C185" s="108"/>
      <c r="D185" s="109"/>
      <c r="E185" s="109"/>
      <c r="F185" s="117"/>
      <c r="G185" s="117"/>
      <c r="H185" s="117"/>
      <c r="I185" s="117"/>
      <c r="J185" s="109"/>
    </row>
    <row r="186" spans="2:10">
      <c r="B186" s="108"/>
      <c r="C186" s="108"/>
      <c r="D186" s="109"/>
      <c r="E186" s="109"/>
      <c r="F186" s="117"/>
      <c r="G186" s="117"/>
      <c r="H186" s="117"/>
      <c r="I186" s="117"/>
      <c r="J186" s="109"/>
    </row>
    <row r="187" spans="2:10">
      <c r="B187" s="108"/>
      <c r="C187" s="108"/>
      <c r="D187" s="109"/>
      <c r="E187" s="109"/>
      <c r="F187" s="117"/>
      <c r="G187" s="117"/>
      <c r="H187" s="117"/>
      <c r="I187" s="117"/>
      <c r="J187" s="109"/>
    </row>
    <row r="188" spans="2:10">
      <c r="B188" s="108"/>
      <c r="C188" s="108"/>
      <c r="D188" s="109"/>
      <c r="E188" s="109"/>
      <c r="F188" s="117"/>
      <c r="G188" s="117"/>
      <c r="H188" s="117"/>
      <c r="I188" s="117"/>
      <c r="J188" s="109"/>
    </row>
    <row r="189" spans="2:10">
      <c r="B189" s="108"/>
      <c r="C189" s="108"/>
      <c r="D189" s="109"/>
      <c r="E189" s="109"/>
      <c r="F189" s="117"/>
      <c r="G189" s="117"/>
      <c r="H189" s="117"/>
      <c r="I189" s="117"/>
      <c r="J189" s="109"/>
    </row>
    <row r="190" spans="2:10">
      <c r="B190" s="108"/>
      <c r="C190" s="108"/>
      <c r="D190" s="109"/>
      <c r="E190" s="109"/>
      <c r="F190" s="117"/>
      <c r="G190" s="117"/>
      <c r="H190" s="117"/>
      <c r="I190" s="117"/>
      <c r="J190" s="109"/>
    </row>
    <row r="191" spans="2:10">
      <c r="B191" s="108"/>
      <c r="C191" s="108"/>
      <c r="D191" s="109"/>
      <c r="E191" s="109"/>
      <c r="F191" s="117"/>
      <c r="G191" s="117"/>
      <c r="H191" s="117"/>
      <c r="I191" s="117"/>
      <c r="J191" s="109"/>
    </row>
    <row r="192" spans="2:10">
      <c r="B192" s="108"/>
      <c r="C192" s="108"/>
      <c r="D192" s="109"/>
      <c r="E192" s="109"/>
      <c r="F192" s="117"/>
      <c r="G192" s="117"/>
      <c r="H192" s="117"/>
      <c r="I192" s="117"/>
      <c r="J192" s="109"/>
    </row>
    <row r="193" spans="2:10">
      <c r="B193" s="108"/>
      <c r="C193" s="108"/>
      <c r="D193" s="109"/>
      <c r="E193" s="109"/>
      <c r="F193" s="117"/>
      <c r="G193" s="117"/>
      <c r="H193" s="117"/>
      <c r="I193" s="117"/>
      <c r="J193" s="109"/>
    </row>
    <row r="194" spans="2:10">
      <c r="B194" s="108"/>
      <c r="C194" s="108"/>
      <c r="D194" s="109"/>
      <c r="E194" s="109"/>
      <c r="F194" s="117"/>
      <c r="G194" s="117"/>
      <c r="H194" s="117"/>
      <c r="I194" s="117"/>
      <c r="J194" s="109"/>
    </row>
    <row r="195" spans="2:10">
      <c r="B195" s="108"/>
      <c r="C195" s="108"/>
      <c r="D195" s="109"/>
      <c r="E195" s="109"/>
      <c r="F195" s="117"/>
      <c r="G195" s="117"/>
      <c r="H195" s="117"/>
      <c r="I195" s="117"/>
      <c r="J195" s="109"/>
    </row>
    <row r="196" spans="2:10">
      <c r="B196" s="108"/>
      <c r="C196" s="108"/>
      <c r="D196" s="109"/>
      <c r="E196" s="109"/>
      <c r="F196" s="117"/>
      <c r="G196" s="117"/>
      <c r="H196" s="117"/>
      <c r="I196" s="117"/>
      <c r="J196" s="109"/>
    </row>
    <row r="197" spans="2:10">
      <c r="B197" s="108"/>
      <c r="C197" s="108"/>
      <c r="D197" s="109"/>
      <c r="E197" s="109"/>
      <c r="F197" s="117"/>
      <c r="G197" s="117"/>
      <c r="H197" s="117"/>
      <c r="I197" s="117"/>
      <c r="J197" s="109"/>
    </row>
    <row r="198" spans="2:10">
      <c r="B198" s="108"/>
      <c r="C198" s="108"/>
      <c r="D198" s="109"/>
      <c r="E198" s="109"/>
      <c r="F198" s="117"/>
      <c r="G198" s="117"/>
      <c r="H198" s="117"/>
      <c r="I198" s="117"/>
      <c r="J198" s="109"/>
    </row>
    <row r="199" spans="2:10">
      <c r="B199" s="108"/>
      <c r="C199" s="108"/>
      <c r="D199" s="109"/>
      <c r="E199" s="109"/>
      <c r="F199" s="117"/>
      <c r="G199" s="117"/>
      <c r="H199" s="117"/>
      <c r="I199" s="117"/>
      <c r="J199" s="109"/>
    </row>
    <row r="200" spans="2:10">
      <c r="B200" s="108"/>
      <c r="C200" s="108"/>
      <c r="D200" s="109"/>
      <c r="E200" s="109"/>
      <c r="F200" s="117"/>
      <c r="G200" s="117"/>
      <c r="H200" s="117"/>
      <c r="I200" s="117"/>
      <c r="J200" s="109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139</v>
      </c>
      <c r="C1" s="67" t="s" vm="1">
        <v>220</v>
      </c>
    </row>
    <row r="2" spans="2:11">
      <c r="B2" s="46" t="s">
        <v>138</v>
      </c>
      <c r="C2" s="67" t="s">
        <v>221</v>
      </c>
    </row>
    <row r="3" spans="2:11">
      <c r="B3" s="46" t="s">
        <v>140</v>
      </c>
      <c r="C3" s="67" t="s">
        <v>222</v>
      </c>
    </row>
    <row r="4" spans="2:11">
      <c r="B4" s="46" t="s">
        <v>141</v>
      </c>
      <c r="C4" s="67">
        <v>2208</v>
      </c>
    </row>
    <row r="6" spans="2:11" ht="26.25" customHeight="1">
      <c r="B6" s="122" t="s">
        <v>172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1" s="3" customFormat="1" ht="63">
      <c r="B7" s="47" t="s">
        <v>109</v>
      </c>
      <c r="C7" s="49" t="s">
        <v>110</v>
      </c>
      <c r="D7" s="49" t="s">
        <v>14</v>
      </c>
      <c r="E7" s="49" t="s">
        <v>15</v>
      </c>
      <c r="F7" s="49" t="s">
        <v>55</v>
      </c>
      <c r="G7" s="49" t="s">
        <v>96</v>
      </c>
      <c r="H7" s="49" t="s">
        <v>51</v>
      </c>
      <c r="I7" s="49" t="s">
        <v>104</v>
      </c>
      <c r="J7" s="49" t="s">
        <v>142</v>
      </c>
      <c r="K7" s="64" t="s">
        <v>143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3" t="s">
        <v>2093</v>
      </c>
      <c r="C10" s="68"/>
      <c r="D10" s="68"/>
      <c r="E10" s="68"/>
      <c r="F10" s="68"/>
      <c r="G10" s="68"/>
      <c r="H10" s="68"/>
      <c r="I10" s="114">
        <v>0</v>
      </c>
      <c r="J10" s="68"/>
      <c r="K10" s="68"/>
    </row>
    <row r="11" spans="2:11" ht="21" customHeight="1">
      <c r="B11" s="111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11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8"/>
      <c r="C110" s="108"/>
      <c r="D110" s="117"/>
      <c r="E110" s="117"/>
      <c r="F110" s="117"/>
      <c r="G110" s="117"/>
      <c r="H110" s="117"/>
      <c r="I110" s="109"/>
      <c r="J110" s="109"/>
      <c r="K110" s="109"/>
    </row>
    <row r="111" spans="2:11">
      <c r="B111" s="108"/>
      <c r="C111" s="108"/>
      <c r="D111" s="117"/>
      <c r="E111" s="117"/>
      <c r="F111" s="117"/>
      <c r="G111" s="117"/>
      <c r="H111" s="117"/>
      <c r="I111" s="109"/>
      <c r="J111" s="109"/>
      <c r="K111" s="109"/>
    </row>
    <row r="112" spans="2:11">
      <c r="B112" s="108"/>
      <c r="C112" s="108"/>
      <c r="D112" s="117"/>
      <c r="E112" s="117"/>
      <c r="F112" s="117"/>
      <c r="G112" s="117"/>
      <c r="H112" s="117"/>
      <c r="I112" s="109"/>
      <c r="J112" s="109"/>
      <c r="K112" s="109"/>
    </row>
    <row r="113" spans="2:11">
      <c r="B113" s="108"/>
      <c r="C113" s="108"/>
      <c r="D113" s="117"/>
      <c r="E113" s="117"/>
      <c r="F113" s="117"/>
      <c r="G113" s="117"/>
      <c r="H113" s="117"/>
      <c r="I113" s="109"/>
      <c r="J113" s="109"/>
      <c r="K113" s="109"/>
    </row>
    <row r="114" spans="2:11">
      <c r="B114" s="108"/>
      <c r="C114" s="108"/>
      <c r="D114" s="117"/>
      <c r="E114" s="117"/>
      <c r="F114" s="117"/>
      <c r="G114" s="117"/>
      <c r="H114" s="117"/>
      <c r="I114" s="109"/>
      <c r="J114" s="109"/>
      <c r="K114" s="109"/>
    </row>
    <row r="115" spans="2:11">
      <c r="B115" s="108"/>
      <c r="C115" s="108"/>
      <c r="D115" s="117"/>
      <c r="E115" s="117"/>
      <c r="F115" s="117"/>
      <c r="G115" s="117"/>
      <c r="H115" s="117"/>
      <c r="I115" s="109"/>
      <c r="J115" s="109"/>
      <c r="K115" s="109"/>
    </row>
    <row r="116" spans="2:11">
      <c r="B116" s="108"/>
      <c r="C116" s="108"/>
      <c r="D116" s="117"/>
      <c r="E116" s="117"/>
      <c r="F116" s="117"/>
      <c r="G116" s="117"/>
      <c r="H116" s="117"/>
      <c r="I116" s="109"/>
      <c r="J116" s="109"/>
      <c r="K116" s="109"/>
    </row>
    <row r="117" spans="2:11">
      <c r="B117" s="108"/>
      <c r="C117" s="108"/>
      <c r="D117" s="117"/>
      <c r="E117" s="117"/>
      <c r="F117" s="117"/>
      <c r="G117" s="117"/>
      <c r="H117" s="117"/>
      <c r="I117" s="109"/>
      <c r="J117" s="109"/>
      <c r="K117" s="109"/>
    </row>
    <row r="118" spans="2:11">
      <c r="B118" s="108"/>
      <c r="C118" s="108"/>
      <c r="D118" s="117"/>
      <c r="E118" s="117"/>
      <c r="F118" s="117"/>
      <c r="G118" s="117"/>
      <c r="H118" s="117"/>
      <c r="I118" s="109"/>
      <c r="J118" s="109"/>
      <c r="K118" s="109"/>
    </row>
    <row r="119" spans="2:11">
      <c r="B119" s="108"/>
      <c r="C119" s="108"/>
      <c r="D119" s="117"/>
      <c r="E119" s="117"/>
      <c r="F119" s="117"/>
      <c r="G119" s="117"/>
      <c r="H119" s="117"/>
      <c r="I119" s="109"/>
      <c r="J119" s="109"/>
      <c r="K119" s="109"/>
    </row>
    <row r="120" spans="2:11">
      <c r="B120" s="108"/>
      <c r="C120" s="108"/>
      <c r="D120" s="117"/>
      <c r="E120" s="117"/>
      <c r="F120" s="117"/>
      <c r="G120" s="117"/>
      <c r="H120" s="117"/>
      <c r="I120" s="109"/>
      <c r="J120" s="109"/>
      <c r="K120" s="109"/>
    </row>
    <row r="121" spans="2:11">
      <c r="B121" s="108"/>
      <c r="C121" s="108"/>
      <c r="D121" s="117"/>
      <c r="E121" s="117"/>
      <c r="F121" s="117"/>
      <c r="G121" s="117"/>
      <c r="H121" s="117"/>
      <c r="I121" s="109"/>
      <c r="J121" s="109"/>
      <c r="K121" s="109"/>
    </row>
    <row r="122" spans="2:11">
      <c r="B122" s="108"/>
      <c r="C122" s="108"/>
      <c r="D122" s="117"/>
      <c r="E122" s="117"/>
      <c r="F122" s="117"/>
      <c r="G122" s="117"/>
      <c r="H122" s="117"/>
      <c r="I122" s="109"/>
      <c r="J122" s="109"/>
      <c r="K122" s="109"/>
    </row>
    <row r="123" spans="2:11">
      <c r="B123" s="108"/>
      <c r="C123" s="108"/>
      <c r="D123" s="117"/>
      <c r="E123" s="117"/>
      <c r="F123" s="117"/>
      <c r="G123" s="117"/>
      <c r="H123" s="117"/>
      <c r="I123" s="109"/>
      <c r="J123" s="109"/>
      <c r="K123" s="109"/>
    </row>
    <row r="124" spans="2:11">
      <c r="B124" s="108"/>
      <c r="C124" s="108"/>
      <c r="D124" s="117"/>
      <c r="E124" s="117"/>
      <c r="F124" s="117"/>
      <c r="G124" s="117"/>
      <c r="H124" s="117"/>
      <c r="I124" s="109"/>
      <c r="J124" s="109"/>
      <c r="K124" s="109"/>
    </row>
    <row r="125" spans="2:11">
      <c r="B125" s="108"/>
      <c r="C125" s="108"/>
      <c r="D125" s="117"/>
      <c r="E125" s="117"/>
      <c r="F125" s="117"/>
      <c r="G125" s="117"/>
      <c r="H125" s="117"/>
      <c r="I125" s="109"/>
      <c r="J125" s="109"/>
      <c r="K125" s="109"/>
    </row>
    <row r="126" spans="2:11">
      <c r="B126" s="108"/>
      <c r="C126" s="108"/>
      <c r="D126" s="117"/>
      <c r="E126" s="117"/>
      <c r="F126" s="117"/>
      <c r="G126" s="117"/>
      <c r="H126" s="117"/>
      <c r="I126" s="109"/>
      <c r="J126" s="109"/>
      <c r="K126" s="109"/>
    </row>
    <row r="127" spans="2:11">
      <c r="B127" s="108"/>
      <c r="C127" s="108"/>
      <c r="D127" s="117"/>
      <c r="E127" s="117"/>
      <c r="F127" s="117"/>
      <c r="G127" s="117"/>
      <c r="H127" s="117"/>
      <c r="I127" s="109"/>
      <c r="J127" s="109"/>
      <c r="K127" s="109"/>
    </row>
    <row r="128" spans="2:11">
      <c r="B128" s="108"/>
      <c r="C128" s="108"/>
      <c r="D128" s="117"/>
      <c r="E128" s="117"/>
      <c r="F128" s="117"/>
      <c r="G128" s="117"/>
      <c r="H128" s="117"/>
      <c r="I128" s="109"/>
      <c r="J128" s="109"/>
      <c r="K128" s="109"/>
    </row>
    <row r="129" spans="2:11">
      <c r="B129" s="108"/>
      <c r="C129" s="108"/>
      <c r="D129" s="117"/>
      <c r="E129" s="117"/>
      <c r="F129" s="117"/>
      <c r="G129" s="117"/>
      <c r="H129" s="117"/>
      <c r="I129" s="109"/>
      <c r="J129" s="109"/>
      <c r="K129" s="109"/>
    </row>
    <row r="130" spans="2:11">
      <c r="B130" s="108"/>
      <c r="C130" s="108"/>
      <c r="D130" s="117"/>
      <c r="E130" s="117"/>
      <c r="F130" s="117"/>
      <c r="G130" s="117"/>
      <c r="H130" s="117"/>
      <c r="I130" s="109"/>
      <c r="J130" s="109"/>
      <c r="K130" s="109"/>
    </row>
    <row r="131" spans="2:11">
      <c r="B131" s="108"/>
      <c r="C131" s="108"/>
      <c r="D131" s="117"/>
      <c r="E131" s="117"/>
      <c r="F131" s="117"/>
      <c r="G131" s="117"/>
      <c r="H131" s="117"/>
      <c r="I131" s="109"/>
      <c r="J131" s="109"/>
      <c r="K131" s="109"/>
    </row>
    <row r="132" spans="2:11">
      <c r="B132" s="108"/>
      <c r="C132" s="108"/>
      <c r="D132" s="117"/>
      <c r="E132" s="117"/>
      <c r="F132" s="117"/>
      <c r="G132" s="117"/>
      <c r="H132" s="117"/>
      <c r="I132" s="109"/>
      <c r="J132" s="109"/>
      <c r="K132" s="109"/>
    </row>
    <row r="133" spans="2:11">
      <c r="B133" s="108"/>
      <c r="C133" s="108"/>
      <c r="D133" s="117"/>
      <c r="E133" s="117"/>
      <c r="F133" s="117"/>
      <c r="G133" s="117"/>
      <c r="H133" s="117"/>
      <c r="I133" s="109"/>
      <c r="J133" s="109"/>
      <c r="K133" s="109"/>
    </row>
    <row r="134" spans="2:11">
      <c r="B134" s="108"/>
      <c r="C134" s="108"/>
      <c r="D134" s="117"/>
      <c r="E134" s="117"/>
      <c r="F134" s="117"/>
      <c r="G134" s="117"/>
      <c r="H134" s="117"/>
      <c r="I134" s="109"/>
      <c r="J134" s="109"/>
      <c r="K134" s="109"/>
    </row>
    <row r="135" spans="2:11">
      <c r="B135" s="108"/>
      <c r="C135" s="108"/>
      <c r="D135" s="117"/>
      <c r="E135" s="117"/>
      <c r="F135" s="117"/>
      <c r="G135" s="117"/>
      <c r="H135" s="117"/>
      <c r="I135" s="109"/>
      <c r="J135" s="109"/>
      <c r="K135" s="109"/>
    </row>
    <row r="136" spans="2:11">
      <c r="B136" s="108"/>
      <c r="C136" s="108"/>
      <c r="D136" s="117"/>
      <c r="E136" s="117"/>
      <c r="F136" s="117"/>
      <c r="G136" s="117"/>
      <c r="H136" s="117"/>
      <c r="I136" s="109"/>
      <c r="J136" s="109"/>
      <c r="K136" s="109"/>
    </row>
    <row r="137" spans="2:11">
      <c r="B137" s="108"/>
      <c r="C137" s="108"/>
      <c r="D137" s="117"/>
      <c r="E137" s="117"/>
      <c r="F137" s="117"/>
      <c r="G137" s="117"/>
      <c r="H137" s="117"/>
      <c r="I137" s="109"/>
      <c r="J137" s="109"/>
      <c r="K137" s="109"/>
    </row>
    <row r="138" spans="2:11">
      <c r="B138" s="108"/>
      <c r="C138" s="108"/>
      <c r="D138" s="117"/>
      <c r="E138" s="117"/>
      <c r="F138" s="117"/>
      <c r="G138" s="117"/>
      <c r="H138" s="117"/>
      <c r="I138" s="109"/>
      <c r="J138" s="109"/>
      <c r="K138" s="109"/>
    </row>
    <row r="139" spans="2:11">
      <c r="B139" s="108"/>
      <c r="C139" s="108"/>
      <c r="D139" s="117"/>
      <c r="E139" s="117"/>
      <c r="F139" s="117"/>
      <c r="G139" s="117"/>
      <c r="H139" s="117"/>
      <c r="I139" s="109"/>
      <c r="J139" s="109"/>
      <c r="K139" s="109"/>
    </row>
    <row r="140" spans="2:11">
      <c r="B140" s="108"/>
      <c r="C140" s="108"/>
      <c r="D140" s="117"/>
      <c r="E140" s="117"/>
      <c r="F140" s="117"/>
      <c r="G140" s="117"/>
      <c r="H140" s="117"/>
      <c r="I140" s="109"/>
      <c r="J140" s="109"/>
      <c r="K140" s="109"/>
    </row>
    <row r="141" spans="2:11">
      <c r="B141" s="108"/>
      <c r="C141" s="108"/>
      <c r="D141" s="117"/>
      <c r="E141" s="117"/>
      <c r="F141" s="117"/>
      <c r="G141" s="117"/>
      <c r="H141" s="117"/>
      <c r="I141" s="109"/>
      <c r="J141" s="109"/>
      <c r="K141" s="109"/>
    </row>
    <row r="142" spans="2:11">
      <c r="B142" s="108"/>
      <c r="C142" s="108"/>
      <c r="D142" s="117"/>
      <c r="E142" s="117"/>
      <c r="F142" s="117"/>
      <c r="G142" s="117"/>
      <c r="H142" s="117"/>
      <c r="I142" s="109"/>
      <c r="J142" s="109"/>
      <c r="K142" s="109"/>
    </row>
    <row r="143" spans="2:11">
      <c r="B143" s="108"/>
      <c r="C143" s="108"/>
      <c r="D143" s="117"/>
      <c r="E143" s="117"/>
      <c r="F143" s="117"/>
      <c r="G143" s="117"/>
      <c r="H143" s="117"/>
      <c r="I143" s="109"/>
      <c r="J143" s="109"/>
      <c r="K143" s="109"/>
    </row>
    <row r="144" spans="2:11">
      <c r="B144" s="108"/>
      <c r="C144" s="108"/>
      <c r="D144" s="117"/>
      <c r="E144" s="117"/>
      <c r="F144" s="117"/>
      <c r="G144" s="117"/>
      <c r="H144" s="117"/>
      <c r="I144" s="109"/>
      <c r="J144" s="109"/>
      <c r="K144" s="109"/>
    </row>
    <row r="145" spans="2:11">
      <c r="B145" s="108"/>
      <c r="C145" s="108"/>
      <c r="D145" s="117"/>
      <c r="E145" s="117"/>
      <c r="F145" s="117"/>
      <c r="G145" s="117"/>
      <c r="H145" s="117"/>
      <c r="I145" s="109"/>
      <c r="J145" s="109"/>
      <c r="K145" s="109"/>
    </row>
    <row r="146" spans="2:11">
      <c r="B146" s="108"/>
      <c r="C146" s="108"/>
      <c r="D146" s="117"/>
      <c r="E146" s="117"/>
      <c r="F146" s="117"/>
      <c r="G146" s="117"/>
      <c r="H146" s="117"/>
      <c r="I146" s="109"/>
      <c r="J146" s="109"/>
      <c r="K146" s="109"/>
    </row>
    <row r="147" spans="2:11">
      <c r="B147" s="108"/>
      <c r="C147" s="108"/>
      <c r="D147" s="117"/>
      <c r="E147" s="117"/>
      <c r="F147" s="117"/>
      <c r="G147" s="117"/>
      <c r="H147" s="117"/>
      <c r="I147" s="109"/>
      <c r="J147" s="109"/>
      <c r="K147" s="109"/>
    </row>
    <row r="148" spans="2:11">
      <c r="B148" s="108"/>
      <c r="C148" s="108"/>
      <c r="D148" s="117"/>
      <c r="E148" s="117"/>
      <c r="F148" s="117"/>
      <c r="G148" s="117"/>
      <c r="H148" s="117"/>
      <c r="I148" s="109"/>
      <c r="J148" s="109"/>
      <c r="K148" s="109"/>
    </row>
    <row r="149" spans="2:11">
      <c r="B149" s="108"/>
      <c r="C149" s="108"/>
      <c r="D149" s="117"/>
      <c r="E149" s="117"/>
      <c r="F149" s="117"/>
      <c r="G149" s="117"/>
      <c r="H149" s="117"/>
      <c r="I149" s="109"/>
      <c r="J149" s="109"/>
      <c r="K149" s="109"/>
    </row>
    <row r="150" spans="2:11">
      <c r="B150" s="108"/>
      <c r="C150" s="108"/>
      <c r="D150" s="117"/>
      <c r="E150" s="117"/>
      <c r="F150" s="117"/>
      <c r="G150" s="117"/>
      <c r="H150" s="117"/>
      <c r="I150" s="109"/>
      <c r="J150" s="109"/>
      <c r="K150" s="109"/>
    </row>
    <row r="151" spans="2:11">
      <c r="B151" s="108"/>
      <c r="C151" s="108"/>
      <c r="D151" s="117"/>
      <c r="E151" s="117"/>
      <c r="F151" s="117"/>
      <c r="G151" s="117"/>
      <c r="H151" s="117"/>
      <c r="I151" s="109"/>
      <c r="J151" s="109"/>
      <c r="K151" s="109"/>
    </row>
    <row r="152" spans="2:11">
      <c r="B152" s="108"/>
      <c r="C152" s="108"/>
      <c r="D152" s="117"/>
      <c r="E152" s="117"/>
      <c r="F152" s="117"/>
      <c r="G152" s="117"/>
      <c r="H152" s="117"/>
      <c r="I152" s="109"/>
      <c r="J152" s="109"/>
      <c r="K152" s="109"/>
    </row>
    <row r="153" spans="2:11">
      <c r="B153" s="108"/>
      <c r="C153" s="108"/>
      <c r="D153" s="117"/>
      <c r="E153" s="117"/>
      <c r="F153" s="117"/>
      <c r="G153" s="117"/>
      <c r="H153" s="117"/>
      <c r="I153" s="109"/>
      <c r="J153" s="109"/>
      <c r="K153" s="109"/>
    </row>
    <row r="154" spans="2:11">
      <c r="B154" s="108"/>
      <c r="C154" s="108"/>
      <c r="D154" s="117"/>
      <c r="E154" s="117"/>
      <c r="F154" s="117"/>
      <c r="G154" s="117"/>
      <c r="H154" s="117"/>
      <c r="I154" s="109"/>
      <c r="J154" s="109"/>
      <c r="K154" s="109"/>
    </row>
    <row r="155" spans="2:11">
      <c r="B155" s="108"/>
      <c r="C155" s="108"/>
      <c r="D155" s="117"/>
      <c r="E155" s="117"/>
      <c r="F155" s="117"/>
      <c r="G155" s="117"/>
      <c r="H155" s="117"/>
      <c r="I155" s="109"/>
      <c r="J155" s="109"/>
      <c r="K155" s="109"/>
    </row>
    <row r="156" spans="2:11">
      <c r="B156" s="108"/>
      <c r="C156" s="108"/>
      <c r="D156" s="117"/>
      <c r="E156" s="117"/>
      <c r="F156" s="117"/>
      <c r="G156" s="117"/>
      <c r="H156" s="117"/>
      <c r="I156" s="109"/>
      <c r="J156" s="109"/>
      <c r="K156" s="109"/>
    </row>
    <row r="157" spans="2:11">
      <c r="B157" s="108"/>
      <c r="C157" s="108"/>
      <c r="D157" s="117"/>
      <c r="E157" s="117"/>
      <c r="F157" s="117"/>
      <c r="G157" s="117"/>
      <c r="H157" s="117"/>
      <c r="I157" s="109"/>
      <c r="J157" s="109"/>
      <c r="K157" s="109"/>
    </row>
    <row r="158" spans="2:11">
      <c r="B158" s="108"/>
      <c r="C158" s="108"/>
      <c r="D158" s="117"/>
      <c r="E158" s="117"/>
      <c r="F158" s="117"/>
      <c r="G158" s="117"/>
      <c r="H158" s="117"/>
      <c r="I158" s="109"/>
      <c r="J158" s="109"/>
      <c r="K158" s="109"/>
    </row>
    <row r="159" spans="2:11">
      <c r="B159" s="108"/>
      <c r="C159" s="108"/>
      <c r="D159" s="117"/>
      <c r="E159" s="117"/>
      <c r="F159" s="117"/>
      <c r="G159" s="117"/>
      <c r="H159" s="117"/>
      <c r="I159" s="109"/>
      <c r="J159" s="109"/>
      <c r="K159" s="109"/>
    </row>
    <row r="160" spans="2:11">
      <c r="B160" s="108"/>
      <c r="C160" s="108"/>
      <c r="D160" s="117"/>
      <c r="E160" s="117"/>
      <c r="F160" s="117"/>
      <c r="G160" s="117"/>
      <c r="H160" s="117"/>
      <c r="I160" s="109"/>
      <c r="J160" s="109"/>
      <c r="K160" s="109"/>
    </row>
    <row r="161" spans="2:11">
      <c r="B161" s="108"/>
      <c r="C161" s="108"/>
      <c r="D161" s="117"/>
      <c r="E161" s="117"/>
      <c r="F161" s="117"/>
      <c r="G161" s="117"/>
      <c r="H161" s="117"/>
      <c r="I161" s="109"/>
      <c r="J161" s="109"/>
      <c r="K161" s="109"/>
    </row>
    <row r="162" spans="2:11">
      <c r="B162" s="108"/>
      <c r="C162" s="108"/>
      <c r="D162" s="117"/>
      <c r="E162" s="117"/>
      <c r="F162" s="117"/>
      <c r="G162" s="117"/>
      <c r="H162" s="117"/>
      <c r="I162" s="109"/>
      <c r="J162" s="109"/>
      <c r="K162" s="109"/>
    </row>
    <row r="163" spans="2:11">
      <c r="B163" s="108"/>
      <c r="C163" s="108"/>
      <c r="D163" s="117"/>
      <c r="E163" s="117"/>
      <c r="F163" s="117"/>
      <c r="G163" s="117"/>
      <c r="H163" s="117"/>
      <c r="I163" s="109"/>
      <c r="J163" s="109"/>
      <c r="K163" s="109"/>
    </row>
    <row r="164" spans="2:11">
      <c r="B164" s="108"/>
      <c r="C164" s="108"/>
      <c r="D164" s="117"/>
      <c r="E164" s="117"/>
      <c r="F164" s="117"/>
      <c r="G164" s="117"/>
      <c r="H164" s="117"/>
      <c r="I164" s="109"/>
      <c r="J164" s="109"/>
      <c r="K164" s="109"/>
    </row>
    <row r="165" spans="2:11">
      <c r="B165" s="108"/>
      <c r="C165" s="108"/>
      <c r="D165" s="117"/>
      <c r="E165" s="117"/>
      <c r="F165" s="117"/>
      <c r="G165" s="117"/>
      <c r="H165" s="117"/>
      <c r="I165" s="109"/>
      <c r="J165" s="109"/>
      <c r="K165" s="109"/>
    </row>
    <row r="166" spans="2:11">
      <c r="B166" s="108"/>
      <c r="C166" s="108"/>
      <c r="D166" s="117"/>
      <c r="E166" s="117"/>
      <c r="F166" s="117"/>
      <c r="G166" s="117"/>
      <c r="H166" s="117"/>
      <c r="I166" s="109"/>
      <c r="J166" s="109"/>
      <c r="K166" s="109"/>
    </row>
    <row r="167" spans="2:11">
      <c r="B167" s="108"/>
      <c r="C167" s="108"/>
      <c r="D167" s="117"/>
      <c r="E167" s="117"/>
      <c r="F167" s="117"/>
      <c r="G167" s="117"/>
      <c r="H167" s="117"/>
      <c r="I167" s="109"/>
      <c r="J167" s="109"/>
      <c r="K167" s="109"/>
    </row>
    <row r="168" spans="2:11">
      <c r="B168" s="108"/>
      <c r="C168" s="108"/>
      <c r="D168" s="117"/>
      <c r="E168" s="117"/>
      <c r="F168" s="117"/>
      <c r="G168" s="117"/>
      <c r="H168" s="117"/>
      <c r="I168" s="109"/>
      <c r="J168" s="109"/>
      <c r="K168" s="109"/>
    </row>
    <row r="169" spans="2:11">
      <c r="B169" s="108"/>
      <c r="C169" s="108"/>
      <c r="D169" s="117"/>
      <c r="E169" s="117"/>
      <c r="F169" s="117"/>
      <c r="G169" s="117"/>
      <c r="H169" s="117"/>
      <c r="I169" s="109"/>
      <c r="J169" s="109"/>
      <c r="K169" s="109"/>
    </row>
    <row r="170" spans="2:11">
      <c r="B170" s="108"/>
      <c r="C170" s="108"/>
      <c r="D170" s="117"/>
      <c r="E170" s="117"/>
      <c r="F170" s="117"/>
      <c r="G170" s="117"/>
      <c r="H170" s="117"/>
      <c r="I170" s="109"/>
      <c r="J170" s="109"/>
      <c r="K170" s="109"/>
    </row>
    <row r="171" spans="2:11">
      <c r="B171" s="108"/>
      <c r="C171" s="108"/>
      <c r="D171" s="117"/>
      <c r="E171" s="117"/>
      <c r="F171" s="117"/>
      <c r="G171" s="117"/>
      <c r="H171" s="117"/>
      <c r="I171" s="109"/>
      <c r="J171" s="109"/>
      <c r="K171" s="109"/>
    </row>
    <row r="172" spans="2:11">
      <c r="B172" s="108"/>
      <c r="C172" s="108"/>
      <c r="D172" s="117"/>
      <c r="E172" s="117"/>
      <c r="F172" s="117"/>
      <c r="G172" s="117"/>
      <c r="H172" s="117"/>
      <c r="I172" s="109"/>
      <c r="J172" s="109"/>
      <c r="K172" s="109"/>
    </row>
    <row r="173" spans="2:11">
      <c r="B173" s="108"/>
      <c r="C173" s="108"/>
      <c r="D173" s="117"/>
      <c r="E173" s="117"/>
      <c r="F173" s="117"/>
      <c r="G173" s="117"/>
      <c r="H173" s="117"/>
      <c r="I173" s="109"/>
      <c r="J173" s="109"/>
      <c r="K173" s="109"/>
    </row>
    <row r="174" spans="2:11">
      <c r="B174" s="108"/>
      <c r="C174" s="108"/>
      <c r="D174" s="117"/>
      <c r="E174" s="117"/>
      <c r="F174" s="117"/>
      <c r="G174" s="117"/>
      <c r="H174" s="117"/>
      <c r="I174" s="109"/>
      <c r="J174" s="109"/>
      <c r="K174" s="109"/>
    </row>
    <row r="175" spans="2:11">
      <c r="B175" s="108"/>
      <c r="C175" s="108"/>
      <c r="D175" s="117"/>
      <c r="E175" s="117"/>
      <c r="F175" s="117"/>
      <c r="G175" s="117"/>
      <c r="H175" s="117"/>
      <c r="I175" s="109"/>
      <c r="J175" s="109"/>
      <c r="K175" s="109"/>
    </row>
    <row r="176" spans="2:11">
      <c r="B176" s="108"/>
      <c r="C176" s="108"/>
      <c r="D176" s="117"/>
      <c r="E176" s="117"/>
      <c r="F176" s="117"/>
      <c r="G176" s="117"/>
      <c r="H176" s="117"/>
      <c r="I176" s="109"/>
      <c r="J176" s="109"/>
      <c r="K176" s="109"/>
    </row>
    <row r="177" spans="2:11">
      <c r="B177" s="108"/>
      <c r="C177" s="108"/>
      <c r="D177" s="117"/>
      <c r="E177" s="117"/>
      <c r="F177" s="117"/>
      <c r="G177" s="117"/>
      <c r="H177" s="117"/>
      <c r="I177" s="109"/>
      <c r="J177" s="109"/>
      <c r="K177" s="109"/>
    </row>
    <row r="178" spans="2:11">
      <c r="B178" s="108"/>
      <c r="C178" s="108"/>
      <c r="D178" s="117"/>
      <c r="E178" s="117"/>
      <c r="F178" s="117"/>
      <c r="G178" s="117"/>
      <c r="H178" s="117"/>
      <c r="I178" s="109"/>
      <c r="J178" s="109"/>
      <c r="K178" s="109"/>
    </row>
    <row r="179" spans="2:11">
      <c r="B179" s="108"/>
      <c r="C179" s="108"/>
      <c r="D179" s="117"/>
      <c r="E179" s="117"/>
      <c r="F179" s="117"/>
      <c r="G179" s="117"/>
      <c r="H179" s="117"/>
      <c r="I179" s="109"/>
      <c r="J179" s="109"/>
      <c r="K179" s="109"/>
    </row>
    <row r="180" spans="2:11">
      <c r="B180" s="108"/>
      <c r="C180" s="108"/>
      <c r="D180" s="117"/>
      <c r="E180" s="117"/>
      <c r="F180" s="117"/>
      <c r="G180" s="117"/>
      <c r="H180" s="117"/>
      <c r="I180" s="109"/>
      <c r="J180" s="109"/>
      <c r="K180" s="109"/>
    </row>
    <row r="181" spans="2:11">
      <c r="B181" s="108"/>
      <c r="C181" s="108"/>
      <c r="D181" s="117"/>
      <c r="E181" s="117"/>
      <c r="F181" s="117"/>
      <c r="G181" s="117"/>
      <c r="H181" s="117"/>
      <c r="I181" s="109"/>
      <c r="J181" s="109"/>
      <c r="K181" s="109"/>
    </row>
    <row r="182" spans="2:11">
      <c r="B182" s="108"/>
      <c r="C182" s="108"/>
      <c r="D182" s="117"/>
      <c r="E182" s="117"/>
      <c r="F182" s="117"/>
      <c r="G182" s="117"/>
      <c r="H182" s="117"/>
      <c r="I182" s="109"/>
      <c r="J182" s="109"/>
      <c r="K182" s="109"/>
    </row>
    <row r="183" spans="2:11">
      <c r="B183" s="108"/>
      <c r="C183" s="108"/>
      <c r="D183" s="117"/>
      <c r="E183" s="117"/>
      <c r="F183" s="117"/>
      <c r="G183" s="117"/>
      <c r="H183" s="117"/>
      <c r="I183" s="109"/>
      <c r="J183" s="109"/>
      <c r="K183" s="109"/>
    </row>
    <row r="184" spans="2:11">
      <c r="B184" s="108"/>
      <c r="C184" s="108"/>
      <c r="D184" s="117"/>
      <c r="E184" s="117"/>
      <c r="F184" s="117"/>
      <c r="G184" s="117"/>
      <c r="H184" s="117"/>
      <c r="I184" s="109"/>
      <c r="J184" s="109"/>
      <c r="K184" s="109"/>
    </row>
    <row r="185" spans="2:11">
      <c r="B185" s="108"/>
      <c r="C185" s="108"/>
      <c r="D185" s="117"/>
      <c r="E185" s="117"/>
      <c r="F185" s="117"/>
      <c r="G185" s="117"/>
      <c r="H185" s="117"/>
      <c r="I185" s="109"/>
      <c r="J185" s="109"/>
      <c r="K185" s="109"/>
    </row>
    <row r="186" spans="2:11">
      <c r="B186" s="108"/>
      <c r="C186" s="108"/>
      <c r="D186" s="117"/>
      <c r="E186" s="117"/>
      <c r="F186" s="117"/>
      <c r="G186" s="117"/>
      <c r="H186" s="117"/>
      <c r="I186" s="109"/>
      <c r="J186" s="109"/>
      <c r="K186" s="109"/>
    </row>
    <row r="187" spans="2:11">
      <c r="B187" s="108"/>
      <c r="C187" s="108"/>
      <c r="D187" s="117"/>
      <c r="E187" s="117"/>
      <c r="F187" s="117"/>
      <c r="G187" s="117"/>
      <c r="H187" s="117"/>
      <c r="I187" s="109"/>
      <c r="J187" s="109"/>
      <c r="K187" s="109"/>
    </row>
    <row r="188" spans="2:11">
      <c r="B188" s="108"/>
      <c r="C188" s="108"/>
      <c r="D188" s="117"/>
      <c r="E188" s="117"/>
      <c r="F188" s="117"/>
      <c r="G188" s="117"/>
      <c r="H188" s="117"/>
      <c r="I188" s="109"/>
      <c r="J188" s="109"/>
      <c r="K188" s="109"/>
    </row>
    <row r="189" spans="2:11">
      <c r="B189" s="108"/>
      <c r="C189" s="108"/>
      <c r="D189" s="117"/>
      <c r="E189" s="117"/>
      <c r="F189" s="117"/>
      <c r="G189" s="117"/>
      <c r="H189" s="117"/>
      <c r="I189" s="109"/>
      <c r="J189" s="109"/>
      <c r="K189" s="109"/>
    </row>
    <row r="190" spans="2:11">
      <c r="B190" s="108"/>
      <c r="C190" s="108"/>
      <c r="D190" s="117"/>
      <c r="E190" s="117"/>
      <c r="F190" s="117"/>
      <c r="G190" s="117"/>
      <c r="H190" s="117"/>
      <c r="I190" s="109"/>
      <c r="J190" s="109"/>
      <c r="K190" s="109"/>
    </row>
    <row r="191" spans="2:11">
      <c r="B191" s="108"/>
      <c r="C191" s="108"/>
      <c r="D191" s="117"/>
      <c r="E191" s="117"/>
      <c r="F191" s="117"/>
      <c r="G191" s="117"/>
      <c r="H191" s="117"/>
      <c r="I191" s="109"/>
      <c r="J191" s="109"/>
      <c r="K191" s="109"/>
    </row>
    <row r="192" spans="2:11">
      <c r="B192" s="108"/>
      <c r="C192" s="108"/>
      <c r="D192" s="117"/>
      <c r="E192" s="117"/>
      <c r="F192" s="117"/>
      <c r="G192" s="117"/>
      <c r="H192" s="117"/>
      <c r="I192" s="109"/>
      <c r="J192" s="109"/>
      <c r="K192" s="109"/>
    </row>
    <row r="193" spans="2:11">
      <c r="B193" s="108"/>
      <c r="C193" s="108"/>
      <c r="D193" s="117"/>
      <c r="E193" s="117"/>
      <c r="F193" s="117"/>
      <c r="G193" s="117"/>
      <c r="H193" s="117"/>
      <c r="I193" s="109"/>
      <c r="J193" s="109"/>
      <c r="K193" s="109"/>
    </row>
    <row r="194" spans="2:11">
      <c r="B194" s="108"/>
      <c r="C194" s="108"/>
      <c r="D194" s="117"/>
      <c r="E194" s="117"/>
      <c r="F194" s="117"/>
      <c r="G194" s="117"/>
      <c r="H194" s="117"/>
      <c r="I194" s="109"/>
      <c r="J194" s="109"/>
      <c r="K194" s="109"/>
    </row>
    <row r="195" spans="2:11">
      <c r="B195" s="108"/>
      <c r="C195" s="108"/>
      <c r="D195" s="117"/>
      <c r="E195" s="117"/>
      <c r="F195" s="117"/>
      <c r="G195" s="117"/>
      <c r="H195" s="117"/>
      <c r="I195" s="109"/>
      <c r="J195" s="109"/>
      <c r="K195" s="109"/>
    </row>
    <row r="196" spans="2:11">
      <c r="B196" s="108"/>
      <c r="C196" s="108"/>
      <c r="D196" s="117"/>
      <c r="E196" s="117"/>
      <c r="F196" s="117"/>
      <c r="G196" s="117"/>
      <c r="H196" s="117"/>
      <c r="I196" s="109"/>
      <c r="J196" s="109"/>
      <c r="K196" s="109"/>
    </row>
    <row r="197" spans="2:11">
      <c r="B197" s="108"/>
      <c r="C197" s="108"/>
      <c r="D197" s="117"/>
      <c r="E197" s="117"/>
      <c r="F197" s="117"/>
      <c r="G197" s="117"/>
      <c r="H197" s="117"/>
      <c r="I197" s="109"/>
      <c r="J197" s="109"/>
      <c r="K197" s="109"/>
    </row>
    <row r="198" spans="2:11">
      <c r="B198" s="108"/>
      <c r="C198" s="108"/>
      <c r="D198" s="117"/>
      <c r="E198" s="117"/>
      <c r="F198" s="117"/>
      <c r="G198" s="117"/>
      <c r="H198" s="117"/>
      <c r="I198" s="109"/>
      <c r="J198" s="109"/>
      <c r="K198" s="109"/>
    </row>
    <row r="199" spans="2:11">
      <c r="B199" s="108"/>
      <c r="C199" s="108"/>
      <c r="D199" s="117"/>
      <c r="E199" s="117"/>
      <c r="F199" s="117"/>
      <c r="G199" s="117"/>
      <c r="H199" s="117"/>
      <c r="I199" s="109"/>
      <c r="J199" s="109"/>
      <c r="K199" s="109"/>
    </row>
    <row r="200" spans="2:11">
      <c r="B200" s="108"/>
      <c r="C200" s="108"/>
      <c r="D200" s="117"/>
      <c r="E200" s="117"/>
      <c r="F200" s="117"/>
      <c r="G200" s="117"/>
      <c r="H200" s="117"/>
      <c r="I200" s="109"/>
      <c r="J200" s="109"/>
      <c r="K200" s="109"/>
    </row>
    <row r="201" spans="2:11">
      <c r="B201" s="108"/>
      <c r="C201" s="108"/>
      <c r="D201" s="117"/>
      <c r="E201" s="117"/>
      <c r="F201" s="117"/>
      <c r="G201" s="117"/>
      <c r="H201" s="117"/>
      <c r="I201" s="109"/>
      <c r="J201" s="109"/>
      <c r="K201" s="109"/>
    </row>
    <row r="202" spans="2:11">
      <c r="B202" s="108"/>
      <c r="C202" s="108"/>
      <c r="D202" s="117"/>
      <c r="E202" s="117"/>
      <c r="F202" s="117"/>
      <c r="G202" s="117"/>
      <c r="H202" s="117"/>
      <c r="I202" s="109"/>
      <c r="J202" s="109"/>
      <c r="K202" s="109"/>
    </row>
    <row r="203" spans="2:11">
      <c r="B203" s="108"/>
      <c r="C203" s="108"/>
      <c r="D203" s="117"/>
      <c r="E203" s="117"/>
      <c r="F203" s="117"/>
      <c r="G203" s="117"/>
      <c r="H203" s="117"/>
      <c r="I203" s="109"/>
      <c r="J203" s="109"/>
      <c r="K203" s="109"/>
    </row>
    <row r="204" spans="2:11">
      <c r="B204" s="108"/>
      <c r="C204" s="108"/>
      <c r="D204" s="117"/>
      <c r="E204" s="117"/>
      <c r="F204" s="117"/>
      <c r="G204" s="117"/>
      <c r="H204" s="117"/>
      <c r="I204" s="109"/>
      <c r="J204" s="109"/>
      <c r="K204" s="109"/>
    </row>
    <row r="205" spans="2:11">
      <c r="B205" s="108"/>
      <c r="C205" s="108"/>
      <c r="D205" s="117"/>
      <c r="E205" s="117"/>
      <c r="F205" s="117"/>
      <c r="G205" s="117"/>
      <c r="H205" s="117"/>
      <c r="I205" s="109"/>
      <c r="J205" s="109"/>
      <c r="K205" s="109"/>
    </row>
    <row r="206" spans="2:11">
      <c r="B206" s="108"/>
      <c r="C206" s="108"/>
      <c r="D206" s="117"/>
      <c r="E206" s="117"/>
      <c r="F206" s="117"/>
      <c r="G206" s="117"/>
      <c r="H206" s="117"/>
      <c r="I206" s="109"/>
      <c r="J206" s="109"/>
      <c r="K206" s="109"/>
    </row>
    <row r="207" spans="2:11">
      <c r="B207" s="108"/>
      <c r="C207" s="108"/>
      <c r="D207" s="117"/>
      <c r="E207" s="117"/>
      <c r="F207" s="117"/>
      <c r="G207" s="117"/>
      <c r="H207" s="117"/>
      <c r="I207" s="109"/>
      <c r="J207" s="109"/>
      <c r="K207" s="109"/>
    </row>
    <row r="208" spans="2:11">
      <c r="B208" s="108"/>
      <c r="C208" s="108"/>
      <c r="D208" s="117"/>
      <c r="E208" s="117"/>
      <c r="F208" s="117"/>
      <c r="G208" s="117"/>
      <c r="H208" s="117"/>
      <c r="I208" s="109"/>
      <c r="J208" s="109"/>
      <c r="K208" s="109"/>
    </row>
    <row r="209" spans="2:11">
      <c r="B209" s="108"/>
      <c r="C209" s="108"/>
      <c r="D209" s="117"/>
      <c r="E209" s="117"/>
      <c r="F209" s="117"/>
      <c r="G209" s="117"/>
      <c r="H209" s="117"/>
      <c r="I209" s="109"/>
      <c r="J209" s="109"/>
      <c r="K209" s="109"/>
    </row>
    <row r="210" spans="2:11">
      <c r="B210" s="108"/>
      <c r="C210" s="108"/>
      <c r="D210" s="117"/>
      <c r="E210" s="117"/>
      <c r="F210" s="117"/>
      <c r="G210" s="117"/>
      <c r="H210" s="117"/>
      <c r="I210" s="109"/>
      <c r="J210" s="109"/>
      <c r="K210" s="109"/>
    </row>
    <row r="211" spans="2:11">
      <c r="B211" s="108"/>
      <c r="C211" s="108"/>
      <c r="D211" s="117"/>
      <c r="E211" s="117"/>
      <c r="F211" s="117"/>
      <c r="G211" s="117"/>
      <c r="H211" s="117"/>
      <c r="I211" s="109"/>
      <c r="J211" s="109"/>
      <c r="K211" s="109"/>
    </row>
    <row r="212" spans="2:11">
      <c r="B212" s="108"/>
      <c r="C212" s="108"/>
      <c r="D212" s="117"/>
      <c r="E212" s="117"/>
      <c r="F212" s="117"/>
      <c r="G212" s="117"/>
      <c r="H212" s="117"/>
      <c r="I212" s="109"/>
      <c r="J212" s="109"/>
      <c r="K212" s="109"/>
    </row>
    <row r="213" spans="2:11">
      <c r="B213" s="108"/>
      <c r="C213" s="108"/>
      <c r="D213" s="117"/>
      <c r="E213" s="117"/>
      <c r="F213" s="117"/>
      <c r="G213" s="117"/>
      <c r="H213" s="117"/>
      <c r="I213" s="109"/>
      <c r="J213" s="109"/>
      <c r="K213" s="109"/>
    </row>
    <row r="214" spans="2:11">
      <c r="B214" s="108"/>
      <c r="C214" s="108"/>
      <c r="D214" s="117"/>
      <c r="E214" s="117"/>
      <c r="F214" s="117"/>
      <c r="G214" s="117"/>
      <c r="H214" s="117"/>
      <c r="I214" s="109"/>
      <c r="J214" s="109"/>
      <c r="K214" s="109"/>
    </row>
    <row r="215" spans="2:11">
      <c r="B215" s="108"/>
      <c r="C215" s="108"/>
      <c r="D215" s="117"/>
      <c r="E215" s="117"/>
      <c r="F215" s="117"/>
      <c r="G215" s="117"/>
      <c r="H215" s="117"/>
      <c r="I215" s="109"/>
      <c r="J215" s="109"/>
      <c r="K215" s="109"/>
    </row>
    <row r="216" spans="2:11">
      <c r="B216" s="108"/>
      <c r="C216" s="108"/>
      <c r="D216" s="117"/>
      <c r="E216" s="117"/>
      <c r="F216" s="117"/>
      <c r="G216" s="117"/>
      <c r="H216" s="117"/>
      <c r="I216" s="109"/>
      <c r="J216" s="109"/>
      <c r="K216" s="109"/>
    </row>
    <row r="217" spans="2:11">
      <c r="B217" s="108"/>
      <c r="C217" s="108"/>
      <c r="D217" s="117"/>
      <c r="E217" s="117"/>
      <c r="F217" s="117"/>
      <c r="G217" s="117"/>
      <c r="H217" s="117"/>
      <c r="I217" s="109"/>
      <c r="J217" s="109"/>
      <c r="K217" s="109"/>
    </row>
    <row r="218" spans="2:11">
      <c r="B218" s="108"/>
      <c r="C218" s="108"/>
      <c r="D218" s="117"/>
      <c r="E218" s="117"/>
      <c r="F218" s="117"/>
      <c r="G218" s="117"/>
      <c r="H218" s="117"/>
      <c r="I218" s="109"/>
      <c r="J218" s="109"/>
      <c r="K218" s="109"/>
    </row>
    <row r="219" spans="2:11">
      <c r="B219" s="108"/>
      <c r="C219" s="108"/>
      <c r="D219" s="117"/>
      <c r="E219" s="117"/>
      <c r="F219" s="117"/>
      <c r="G219" s="117"/>
      <c r="H219" s="117"/>
      <c r="I219" s="109"/>
      <c r="J219" s="109"/>
      <c r="K219" s="109"/>
    </row>
    <row r="220" spans="2:11">
      <c r="B220" s="108"/>
      <c r="C220" s="108"/>
      <c r="D220" s="117"/>
      <c r="E220" s="117"/>
      <c r="F220" s="117"/>
      <c r="G220" s="117"/>
      <c r="H220" s="117"/>
      <c r="I220" s="109"/>
      <c r="J220" s="109"/>
      <c r="K220" s="109"/>
    </row>
    <row r="221" spans="2:11">
      <c r="B221" s="108"/>
      <c r="C221" s="108"/>
      <c r="D221" s="117"/>
      <c r="E221" s="117"/>
      <c r="F221" s="117"/>
      <c r="G221" s="117"/>
      <c r="H221" s="117"/>
      <c r="I221" s="109"/>
      <c r="J221" s="109"/>
      <c r="K221" s="109"/>
    </row>
    <row r="222" spans="2:11">
      <c r="B222" s="108"/>
      <c r="C222" s="108"/>
      <c r="D222" s="117"/>
      <c r="E222" s="117"/>
      <c r="F222" s="117"/>
      <c r="G222" s="117"/>
      <c r="H222" s="117"/>
      <c r="I222" s="109"/>
      <c r="J222" s="109"/>
      <c r="K222" s="109"/>
    </row>
    <row r="223" spans="2:11">
      <c r="B223" s="108"/>
      <c r="C223" s="108"/>
      <c r="D223" s="117"/>
      <c r="E223" s="117"/>
      <c r="F223" s="117"/>
      <c r="G223" s="117"/>
      <c r="H223" s="117"/>
      <c r="I223" s="109"/>
      <c r="J223" s="109"/>
      <c r="K223" s="109"/>
    </row>
    <row r="224" spans="2:11">
      <c r="B224" s="108"/>
      <c r="C224" s="108"/>
      <c r="D224" s="117"/>
      <c r="E224" s="117"/>
      <c r="F224" s="117"/>
      <c r="G224" s="117"/>
      <c r="H224" s="117"/>
      <c r="I224" s="109"/>
      <c r="J224" s="109"/>
      <c r="K224" s="109"/>
    </row>
    <row r="225" spans="2:11">
      <c r="B225" s="108"/>
      <c r="C225" s="108"/>
      <c r="D225" s="117"/>
      <c r="E225" s="117"/>
      <c r="F225" s="117"/>
      <c r="G225" s="117"/>
      <c r="H225" s="117"/>
      <c r="I225" s="109"/>
      <c r="J225" s="109"/>
      <c r="K225" s="109"/>
    </row>
    <row r="226" spans="2:11">
      <c r="B226" s="108"/>
      <c r="C226" s="108"/>
      <c r="D226" s="117"/>
      <c r="E226" s="117"/>
      <c r="F226" s="117"/>
      <c r="G226" s="117"/>
      <c r="H226" s="117"/>
      <c r="I226" s="109"/>
      <c r="J226" s="109"/>
      <c r="K226" s="109"/>
    </row>
    <row r="227" spans="2:11">
      <c r="B227" s="108"/>
      <c r="C227" s="108"/>
      <c r="D227" s="117"/>
      <c r="E227" s="117"/>
      <c r="F227" s="117"/>
      <c r="G227" s="117"/>
      <c r="H227" s="117"/>
      <c r="I227" s="109"/>
      <c r="J227" s="109"/>
      <c r="K227" s="109"/>
    </row>
    <row r="228" spans="2:11">
      <c r="B228" s="108"/>
      <c r="C228" s="108"/>
      <c r="D228" s="117"/>
      <c r="E228" s="117"/>
      <c r="F228" s="117"/>
      <c r="G228" s="117"/>
      <c r="H228" s="117"/>
      <c r="I228" s="109"/>
      <c r="J228" s="109"/>
      <c r="K228" s="109"/>
    </row>
    <row r="229" spans="2:11">
      <c r="B229" s="108"/>
      <c r="C229" s="108"/>
      <c r="D229" s="117"/>
      <c r="E229" s="117"/>
      <c r="F229" s="117"/>
      <c r="G229" s="117"/>
      <c r="H229" s="117"/>
      <c r="I229" s="109"/>
      <c r="J229" s="109"/>
      <c r="K229" s="109"/>
    </row>
    <row r="230" spans="2:11">
      <c r="B230" s="108"/>
      <c r="C230" s="108"/>
      <c r="D230" s="117"/>
      <c r="E230" s="117"/>
      <c r="F230" s="117"/>
      <c r="G230" s="117"/>
      <c r="H230" s="117"/>
      <c r="I230" s="109"/>
      <c r="J230" s="109"/>
      <c r="K230" s="109"/>
    </row>
    <row r="231" spans="2:11">
      <c r="B231" s="108"/>
      <c r="C231" s="108"/>
      <c r="D231" s="117"/>
      <c r="E231" s="117"/>
      <c r="F231" s="117"/>
      <c r="G231" s="117"/>
      <c r="H231" s="117"/>
      <c r="I231" s="109"/>
      <c r="J231" s="109"/>
      <c r="K231" s="109"/>
    </row>
    <row r="232" spans="2:11">
      <c r="B232" s="108"/>
      <c r="C232" s="108"/>
      <c r="D232" s="117"/>
      <c r="E232" s="117"/>
      <c r="F232" s="117"/>
      <c r="G232" s="117"/>
      <c r="H232" s="117"/>
      <c r="I232" s="109"/>
      <c r="J232" s="109"/>
      <c r="K232" s="109"/>
    </row>
    <row r="233" spans="2:11">
      <c r="B233" s="108"/>
      <c r="C233" s="108"/>
      <c r="D233" s="117"/>
      <c r="E233" s="117"/>
      <c r="F233" s="117"/>
      <c r="G233" s="117"/>
      <c r="H233" s="117"/>
      <c r="I233" s="109"/>
      <c r="J233" s="109"/>
      <c r="K233" s="109"/>
    </row>
    <row r="234" spans="2:11">
      <c r="B234" s="108"/>
      <c r="C234" s="108"/>
      <c r="D234" s="117"/>
      <c r="E234" s="117"/>
      <c r="F234" s="117"/>
      <c r="G234" s="117"/>
      <c r="H234" s="117"/>
      <c r="I234" s="109"/>
      <c r="J234" s="109"/>
      <c r="K234" s="109"/>
    </row>
    <row r="235" spans="2:11">
      <c r="B235" s="108"/>
      <c r="C235" s="108"/>
      <c r="D235" s="117"/>
      <c r="E235" s="117"/>
      <c r="F235" s="117"/>
      <c r="G235" s="117"/>
      <c r="H235" s="117"/>
      <c r="I235" s="109"/>
      <c r="J235" s="109"/>
      <c r="K235" s="109"/>
    </row>
    <row r="236" spans="2:11">
      <c r="B236" s="108"/>
      <c r="C236" s="108"/>
      <c r="D236" s="117"/>
      <c r="E236" s="117"/>
      <c r="F236" s="117"/>
      <c r="G236" s="117"/>
      <c r="H236" s="117"/>
      <c r="I236" s="109"/>
      <c r="J236" s="109"/>
      <c r="K236" s="109"/>
    </row>
    <row r="237" spans="2:11">
      <c r="B237" s="108"/>
      <c r="C237" s="108"/>
      <c r="D237" s="117"/>
      <c r="E237" s="117"/>
      <c r="F237" s="117"/>
      <c r="G237" s="117"/>
      <c r="H237" s="117"/>
      <c r="I237" s="109"/>
      <c r="J237" s="109"/>
      <c r="K237" s="109"/>
    </row>
    <row r="238" spans="2:11">
      <c r="B238" s="108"/>
      <c r="C238" s="108"/>
      <c r="D238" s="117"/>
      <c r="E238" s="117"/>
      <c r="F238" s="117"/>
      <c r="G238" s="117"/>
      <c r="H238" s="117"/>
      <c r="I238" s="109"/>
      <c r="J238" s="109"/>
      <c r="K238" s="109"/>
    </row>
    <row r="239" spans="2:11">
      <c r="B239" s="108"/>
      <c r="C239" s="108"/>
      <c r="D239" s="117"/>
      <c r="E239" s="117"/>
      <c r="F239" s="117"/>
      <c r="G239" s="117"/>
      <c r="H239" s="117"/>
      <c r="I239" s="109"/>
      <c r="J239" s="109"/>
      <c r="K239" s="109"/>
    </row>
    <row r="240" spans="2:11">
      <c r="B240" s="108"/>
      <c r="C240" s="108"/>
      <c r="D240" s="117"/>
      <c r="E240" s="117"/>
      <c r="F240" s="117"/>
      <c r="G240" s="117"/>
      <c r="H240" s="117"/>
      <c r="I240" s="109"/>
      <c r="J240" s="109"/>
      <c r="K240" s="109"/>
    </row>
    <row r="241" spans="2:11">
      <c r="B241" s="108"/>
      <c r="C241" s="108"/>
      <c r="D241" s="117"/>
      <c r="E241" s="117"/>
      <c r="F241" s="117"/>
      <c r="G241" s="117"/>
      <c r="H241" s="117"/>
      <c r="I241" s="109"/>
      <c r="J241" s="109"/>
      <c r="K241" s="109"/>
    </row>
    <row r="242" spans="2:11">
      <c r="B242" s="108"/>
      <c r="C242" s="108"/>
      <c r="D242" s="117"/>
      <c r="E242" s="117"/>
      <c r="F242" s="117"/>
      <c r="G242" s="117"/>
      <c r="H242" s="117"/>
      <c r="I242" s="109"/>
      <c r="J242" s="109"/>
      <c r="K242" s="109"/>
    </row>
    <row r="243" spans="2:11">
      <c r="B243" s="108"/>
      <c r="C243" s="108"/>
      <c r="D243" s="117"/>
      <c r="E243" s="117"/>
      <c r="F243" s="117"/>
      <c r="G243" s="117"/>
      <c r="H243" s="117"/>
      <c r="I243" s="109"/>
      <c r="J243" s="109"/>
      <c r="K243" s="109"/>
    </row>
    <row r="244" spans="2:11">
      <c r="B244" s="108"/>
      <c r="C244" s="108"/>
      <c r="D244" s="117"/>
      <c r="E244" s="117"/>
      <c r="F244" s="117"/>
      <c r="G244" s="117"/>
      <c r="H244" s="117"/>
      <c r="I244" s="109"/>
      <c r="J244" s="109"/>
      <c r="K244" s="109"/>
    </row>
    <row r="245" spans="2:11">
      <c r="B245" s="108"/>
      <c r="C245" s="108"/>
      <c r="D245" s="117"/>
      <c r="E245" s="117"/>
      <c r="F245" s="117"/>
      <c r="G245" s="117"/>
      <c r="H245" s="117"/>
      <c r="I245" s="109"/>
      <c r="J245" s="109"/>
      <c r="K245" s="109"/>
    </row>
    <row r="246" spans="2:11">
      <c r="B246" s="108"/>
      <c r="C246" s="108"/>
      <c r="D246" s="117"/>
      <c r="E246" s="117"/>
      <c r="F246" s="117"/>
      <c r="G246" s="117"/>
      <c r="H246" s="117"/>
      <c r="I246" s="109"/>
      <c r="J246" s="109"/>
      <c r="K246" s="109"/>
    </row>
    <row r="247" spans="2:11">
      <c r="B247" s="108"/>
      <c r="C247" s="108"/>
      <c r="D247" s="117"/>
      <c r="E247" s="117"/>
      <c r="F247" s="117"/>
      <c r="G247" s="117"/>
      <c r="H247" s="117"/>
      <c r="I247" s="109"/>
      <c r="J247" s="109"/>
      <c r="K247" s="109"/>
    </row>
    <row r="248" spans="2:11">
      <c r="B248" s="108"/>
      <c r="C248" s="108"/>
      <c r="D248" s="117"/>
      <c r="E248" s="117"/>
      <c r="F248" s="117"/>
      <c r="G248" s="117"/>
      <c r="H248" s="117"/>
      <c r="I248" s="109"/>
      <c r="J248" s="109"/>
      <c r="K248" s="109"/>
    </row>
    <row r="249" spans="2:11">
      <c r="B249" s="108"/>
      <c r="C249" s="108"/>
      <c r="D249" s="117"/>
      <c r="E249" s="117"/>
      <c r="F249" s="117"/>
      <c r="G249" s="117"/>
      <c r="H249" s="117"/>
      <c r="I249" s="109"/>
      <c r="J249" s="109"/>
      <c r="K249" s="109"/>
    </row>
    <row r="250" spans="2:11">
      <c r="B250" s="108"/>
      <c r="C250" s="108"/>
      <c r="D250" s="117"/>
      <c r="E250" s="117"/>
      <c r="F250" s="117"/>
      <c r="G250" s="117"/>
      <c r="H250" s="117"/>
      <c r="I250" s="109"/>
      <c r="J250" s="109"/>
      <c r="K250" s="109"/>
    </row>
    <row r="251" spans="2:11">
      <c r="B251" s="108"/>
      <c r="C251" s="108"/>
      <c r="D251" s="117"/>
      <c r="E251" s="117"/>
      <c r="F251" s="117"/>
      <c r="G251" s="117"/>
      <c r="H251" s="117"/>
      <c r="I251" s="109"/>
      <c r="J251" s="109"/>
      <c r="K251" s="109"/>
    </row>
    <row r="252" spans="2:11">
      <c r="B252" s="108"/>
      <c r="C252" s="108"/>
      <c r="D252" s="117"/>
      <c r="E252" s="117"/>
      <c r="F252" s="117"/>
      <c r="G252" s="117"/>
      <c r="H252" s="117"/>
      <c r="I252" s="109"/>
      <c r="J252" s="109"/>
      <c r="K252" s="109"/>
    </row>
    <row r="253" spans="2:11">
      <c r="B253" s="108"/>
      <c r="C253" s="108"/>
      <c r="D253" s="117"/>
      <c r="E253" s="117"/>
      <c r="F253" s="117"/>
      <c r="G253" s="117"/>
      <c r="H253" s="117"/>
      <c r="I253" s="109"/>
      <c r="J253" s="109"/>
      <c r="K253" s="109"/>
    </row>
    <row r="254" spans="2:11">
      <c r="B254" s="108"/>
      <c r="C254" s="108"/>
      <c r="D254" s="117"/>
      <c r="E254" s="117"/>
      <c r="F254" s="117"/>
      <c r="G254" s="117"/>
      <c r="H254" s="117"/>
      <c r="I254" s="109"/>
      <c r="J254" s="109"/>
      <c r="K254" s="109"/>
    </row>
    <row r="255" spans="2:11">
      <c r="B255" s="108"/>
      <c r="C255" s="108"/>
      <c r="D255" s="117"/>
      <c r="E255" s="117"/>
      <c r="F255" s="117"/>
      <c r="G255" s="117"/>
      <c r="H255" s="117"/>
      <c r="I255" s="109"/>
      <c r="J255" s="109"/>
      <c r="K255" s="109"/>
    </row>
    <row r="256" spans="2:11">
      <c r="B256" s="108"/>
      <c r="C256" s="108"/>
      <c r="D256" s="117"/>
      <c r="E256" s="117"/>
      <c r="F256" s="117"/>
      <c r="G256" s="117"/>
      <c r="H256" s="117"/>
      <c r="I256" s="109"/>
      <c r="J256" s="109"/>
      <c r="K256" s="109"/>
    </row>
    <row r="257" spans="2:11">
      <c r="B257" s="108"/>
      <c r="C257" s="108"/>
      <c r="D257" s="117"/>
      <c r="E257" s="117"/>
      <c r="F257" s="117"/>
      <c r="G257" s="117"/>
      <c r="H257" s="117"/>
      <c r="I257" s="109"/>
      <c r="J257" s="109"/>
      <c r="K257" s="109"/>
    </row>
    <row r="258" spans="2:11">
      <c r="B258" s="108"/>
      <c r="C258" s="108"/>
      <c r="D258" s="117"/>
      <c r="E258" s="117"/>
      <c r="F258" s="117"/>
      <c r="G258" s="117"/>
      <c r="H258" s="117"/>
      <c r="I258" s="109"/>
      <c r="J258" s="109"/>
      <c r="K258" s="109"/>
    </row>
    <row r="259" spans="2:11">
      <c r="B259" s="108"/>
      <c r="C259" s="108"/>
      <c r="D259" s="117"/>
      <c r="E259" s="117"/>
      <c r="F259" s="117"/>
      <c r="G259" s="117"/>
      <c r="H259" s="117"/>
      <c r="I259" s="109"/>
      <c r="J259" s="109"/>
      <c r="K259" s="109"/>
    </row>
    <row r="260" spans="2:11">
      <c r="B260" s="108"/>
      <c r="C260" s="108"/>
      <c r="D260" s="117"/>
      <c r="E260" s="117"/>
      <c r="F260" s="117"/>
      <c r="G260" s="117"/>
      <c r="H260" s="117"/>
      <c r="I260" s="109"/>
      <c r="J260" s="109"/>
      <c r="K260" s="109"/>
    </row>
    <row r="261" spans="2:11">
      <c r="B261" s="108"/>
      <c r="C261" s="108"/>
      <c r="D261" s="117"/>
      <c r="E261" s="117"/>
      <c r="F261" s="117"/>
      <c r="G261" s="117"/>
      <c r="H261" s="117"/>
      <c r="I261" s="109"/>
      <c r="J261" s="109"/>
      <c r="K261" s="109"/>
    </row>
    <row r="262" spans="2:11">
      <c r="B262" s="108"/>
      <c r="C262" s="108"/>
      <c r="D262" s="117"/>
      <c r="E262" s="117"/>
      <c r="F262" s="117"/>
      <c r="G262" s="117"/>
      <c r="H262" s="117"/>
      <c r="I262" s="109"/>
      <c r="J262" s="109"/>
      <c r="K262" s="109"/>
    </row>
    <row r="263" spans="2:11">
      <c r="B263" s="108"/>
      <c r="C263" s="108"/>
      <c r="D263" s="117"/>
      <c r="E263" s="117"/>
      <c r="F263" s="117"/>
      <c r="G263" s="117"/>
      <c r="H263" s="117"/>
      <c r="I263" s="109"/>
      <c r="J263" s="109"/>
      <c r="K263" s="109"/>
    </row>
    <row r="264" spans="2:11">
      <c r="B264" s="108"/>
      <c r="C264" s="108"/>
      <c r="D264" s="117"/>
      <c r="E264" s="117"/>
      <c r="F264" s="117"/>
      <c r="G264" s="117"/>
      <c r="H264" s="117"/>
      <c r="I264" s="109"/>
      <c r="J264" s="109"/>
      <c r="K264" s="109"/>
    </row>
    <row r="265" spans="2:11">
      <c r="B265" s="108"/>
      <c r="C265" s="108"/>
      <c r="D265" s="117"/>
      <c r="E265" s="117"/>
      <c r="F265" s="117"/>
      <c r="G265" s="117"/>
      <c r="H265" s="117"/>
      <c r="I265" s="109"/>
      <c r="J265" s="109"/>
      <c r="K265" s="109"/>
    </row>
    <row r="266" spans="2:11">
      <c r="B266" s="108"/>
      <c r="C266" s="108"/>
      <c r="D266" s="117"/>
      <c r="E266" s="117"/>
      <c r="F266" s="117"/>
      <c r="G266" s="117"/>
      <c r="H266" s="117"/>
      <c r="I266" s="109"/>
      <c r="J266" s="109"/>
      <c r="K266" s="109"/>
    </row>
    <row r="267" spans="2:11">
      <c r="B267" s="108"/>
      <c r="C267" s="108"/>
      <c r="D267" s="117"/>
      <c r="E267" s="117"/>
      <c r="F267" s="117"/>
      <c r="G267" s="117"/>
      <c r="H267" s="117"/>
      <c r="I267" s="109"/>
      <c r="J267" s="109"/>
      <c r="K267" s="109"/>
    </row>
    <row r="268" spans="2:11">
      <c r="B268" s="108"/>
      <c r="C268" s="108"/>
      <c r="D268" s="117"/>
      <c r="E268" s="117"/>
      <c r="F268" s="117"/>
      <c r="G268" s="117"/>
      <c r="H268" s="117"/>
      <c r="I268" s="109"/>
      <c r="J268" s="109"/>
      <c r="K268" s="109"/>
    </row>
    <row r="269" spans="2:11">
      <c r="B269" s="108"/>
      <c r="C269" s="108"/>
      <c r="D269" s="117"/>
      <c r="E269" s="117"/>
      <c r="F269" s="117"/>
      <c r="G269" s="117"/>
      <c r="H269" s="117"/>
      <c r="I269" s="109"/>
      <c r="J269" s="109"/>
      <c r="K269" s="109"/>
    </row>
    <row r="270" spans="2:11">
      <c r="B270" s="108"/>
      <c r="C270" s="108"/>
      <c r="D270" s="117"/>
      <c r="E270" s="117"/>
      <c r="F270" s="117"/>
      <c r="G270" s="117"/>
      <c r="H270" s="117"/>
      <c r="I270" s="109"/>
      <c r="J270" s="109"/>
      <c r="K270" s="109"/>
    </row>
    <row r="271" spans="2:11">
      <c r="B271" s="108"/>
      <c r="C271" s="108"/>
      <c r="D271" s="117"/>
      <c r="E271" s="117"/>
      <c r="F271" s="117"/>
      <c r="G271" s="117"/>
      <c r="H271" s="117"/>
      <c r="I271" s="109"/>
      <c r="J271" s="109"/>
      <c r="K271" s="109"/>
    </row>
    <row r="272" spans="2:11">
      <c r="B272" s="108"/>
      <c r="C272" s="108"/>
      <c r="D272" s="117"/>
      <c r="E272" s="117"/>
      <c r="F272" s="117"/>
      <c r="G272" s="117"/>
      <c r="H272" s="117"/>
      <c r="I272" s="109"/>
      <c r="J272" s="109"/>
      <c r="K272" s="109"/>
    </row>
    <row r="273" spans="2:11">
      <c r="B273" s="108"/>
      <c r="C273" s="108"/>
      <c r="D273" s="117"/>
      <c r="E273" s="117"/>
      <c r="F273" s="117"/>
      <c r="G273" s="117"/>
      <c r="H273" s="117"/>
      <c r="I273" s="109"/>
      <c r="J273" s="109"/>
      <c r="K273" s="109"/>
    </row>
    <row r="274" spans="2:11">
      <c r="B274" s="108"/>
      <c r="C274" s="108"/>
      <c r="D274" s="117"/>
      <c r="E274" s="117"/>
      <c r="F274" s="117"/>
      <c r="G274" s="117"/>
      <c r="H274" s="117"/>
      <c r="I274" s="109"/>
      <c r="J274" s="109"/>
      <c r="K274" s="109"/>
    </row>
    <row r="275" spans="2:11">
      <c r="B275" s="108"/>
      <c r="C275" s="108"/>
      <c r="D275" s="117"/>
      <c r="E275" s="117"/>
      <c r="F275" s="117"/>
      <c r="G275" s="117"/>
      <c r="H275" s="117"/>
      <c r="I275" s="109"/>
      <c r="J275" s="109"/>
      <c r="K275" s="109"/>
    </row>
    <row r="276" spans="2:11">
      <c r="B276" s="108"/>
      <c r="C276" s="108"/>
      <c r="D276" s="117"/>
      <c r="E276" s="117"/>
      <c r="F276" s="117"/>
      <c r="G276" s="117"/>
      <c r="H276" s="117"/>
      <c r="I276" s="109"/>
      <c r="J276" s="109"/>
      <c r="K276" s="109"/>
    </row>
    <row r="277" spans="2:11">
      <c r="B277" s="108"/>
      <c r="C277" s="108"/>
      <c r="D277" s="117"/>
      <c r="E277" s="117"/>
      <c r="F277" s="117"/>
      <c r="G277" s="117"/>
      <c r="H277" s="117"/>
      <c r="I277" s="109"/>
      <c r="J277" s="109"/>
      <c r="K277" s="109"/>
    </row>
    <row r="278" spans="2:11">
      <c r="B278" s="108"/>
      <c r="C278" s="108"/>
      <c r="D278" s="117"/>
      <c r="E278" s="117"/>
      <c r="F278" s="117"/>
      <c r="G278" s="117"/>
      <c r="H278" s="117"/>
      <c r="I278" s="109"/>
      <c r="J278" s="109"/>
      <c r="K278" s="109"/>
    </row>
    <row r="279" spans="2:11">
      <c r="B279" s="108"/>
      <c r="C279" s="108"/>
      <c r="D279" s="117"/>
      <c r="E279" s="117"/>
      <c r="F279" s="117"/>
      <c r="G279" s="117"/>
      <c r="H279" s="117"/>
      <c r="I279" s="109"/>
      <c r="J279" s="109"/>
      <c r="K279" s="109"/>
    </row>
    <row r="280" spans="2:11">
      <c r="B280" s="108"/>
      <c r="C280" s="108"/>
      <c r="D280" s="117"/>
      <c r="E280" s="117"/>
      <c r="F280" s="117"/>
      <c r="G280" s="117"/>
      <c r="H280" s="117"/>
      <c r="I280" s="109"/>
      <c r="J280" s="109"/>
      <c r="K280" s="109"/>
    </row>
    <row r="281" spans="2:11">
      <c r="B281" s="108"/>
      <c r="C281" s="108"/>
      <c r="D281" s="117"/>
      <c r="E281" s="117"/>
      <c r="F281" s="117"/>
      <c r="G281" s="117"/>
      <c r="H281" s="117"/>
      <c r="I281" s="109"/>
      <c r="J281" s="109"/>
      <c r="K281" s="109"/>
    </row>
    <row r="282" spans="2:11">
      <c r="B282" s="108"/>
      <c r="C282" s="108"/>
      <c r="D282" s="117"/>
      <c r="E282" s="117"/>
      <c r="F282" s="117"/>
      <c r="G282" s="117"/>
      <c r="H282" s="117"/>
      <c r="I282" s="109"/>
      <c r="J282" s="109"/>
      <c r="K282" s="109"/>
    </row>
    <row r="283" spans="2:11">
      <c r="B283" s="108"/>
      <c r="C283" s="108"/>
      <c r="D283" s="117"/>
      <c r="E283" s="117"/>
      <c r="F283" s="117"/>
      <c r="G283" s="117"/>
      <c r="H283" s="117"/>
      <c r="I283" s="109"/>
      <c r="J283" s="109"/>
      <c r="K283" s="109"/>
    </row>
    <row r="284" spans="2:11">
      <c r="B284" s="108"/>
      <c r="C284" s="108"/>
      <c r="D284" s="117"/>
      <c r="E284" s="117"/>
      <c r="F284" s="117"/>
      <c r="G284" s="117"/>
      <c r="H284" s="117"/>
      <c r="I284" s="109"/>
      <c r="J284" s="109"/>
      <c r="K284" s="109"/>
    </row>
    <row r="285" spans="2:11">
      <c r="B285" s="108"/>
      <c r="C285" s="108"/>
      <c r="D285" s="117"/>
      <c r="E285" s="117"/>
      <c r="F285" s="117"/>
      <c r="G285" s="117"/>
      <c r="H285" s="117"/>
      <c r="I285" s="109"/>
      <c r="J285" s="109"/>
      <c r="K285" s="109"/>
    </row>
    <row r="286" spans="2:11">
      <c r="B286" s="108"/>
      <c r="C286" s="108"/>
      <c r="D286" s="117"/>
      <c r="E286" s="117"/>
      <c r="F286" s="117"/>
      <c r="G286" s="117"/>
      <c r="H286" s="117"/>
      <c r="I286" s="109"/>
      <c r="J286" s="109"/>
      <c r="K286" s="109"/>
    </row>
    <row r="287" spans="2:11">
      <c r="B287" s="108"/>
      <c r="C287" s="108"/>
      <c r="D287" s="117"/>
      <c r="E287" s="117"/>
      <c r="F287" s="117"/>
      <c r="G287" s="117"/>
      <c r="H287" s="117"/>
      <c r="I287" s="109"/>
      <c r="J287" s="109"/>
      <c r="K287" s="109"/>
    </row>
    <row r="288" spans="2:11">
      <c r="B288" s="108"/>
      <c r="C288" s="108"/>
      <c r="D288" s="117"/>
      <c r="E288" s="117"/>
      <c r="F288" s="117"/>
      <c r="G288" s="117"/>
      <c r="H288" s="117"/>
      <c r="I288" s="109"/>
      <c r="J288" s="109"/>
      <c r="K288" s="109"/>
    </row>
    <row r="289" spans="2:11">
      <c r="B289" s="108"/>
      <c r="C289" s="108"/>
      <c r="D289" s="117"/>
      <c r="E289" s="117"/>
      <c r="F289" s="117"/>
      <c r="G289" s="117"/>
      <c r="H289" s="117"/>
      <c r="I289" s="109"/>
      <c r="J289" s="109"/>
      <c r="K289" s="109"/>
    </row>
    <row r="290" spans="2:11">
      <c r="B290" s="108"/>
      <c r="C290" s="108"/>
      <c r="D290" s="117"/>
      <c r="E290" s="117"/>
      <c r="F290" s="117"/>
      <c r="G290" s="117"/>
      <c r="H290" s="117"/>
      <c r="I290" s="109"/>
      <c r="J290" s="109"/>
      <c r="K290" s="109"/>
    </row>
    <row r="291" spans="2:11">
      <c r="B291" s="108"/>
      <c r="C291" s="108"/>
      <c r="D291" s="117"/>
      <c r="E291" s="117"/>
      <c r="F291" s="117"/>
      <c r="G291" s="117"/>
      <c r="H291" s="117"/>
      <c r="I291" s="109"/>
      <c r="J291" s="109"/>
      <c r="K291" s="109"/>
    </row>
    <row r="292" spans="2:11">
      <c r="B292" s="108"/>
      <c r="C292" s="108"/>
      <c r="D292" s="117"/>
      <c r="E292" s="117"/>
      <c r="F292" s="117"/>
      <c r="G292" s="117"/>
      <c r="H292" s="117"/>
      <c r="I292" s="109"/>
      <c r="J292" s="109"/>
      <c r="K292" s="109"/>
    </row>
    <row r="293" spans="2:11">
      <c r="B293" s="108"/>
      <c r="C293" s="108"/>
      <c r="D293" s="117"/>
      <c r="E293" s="117"/>
      <c r="F293" s="117"/>
      <c r="G293" s="117"/>
      <c r="H293" s="117"/>
      <c r="I293" s="109"/>
      <c r="J293" s="109"/>
      <c r="K293" s="109"/>
    </row>
    <row r="294" spans="2:11">
      <c r="B294" s="108"/>
      <c r="C294" s="108"/>
      <c r="D294" s="117"/>
      <c r="E294" s="117"/>
      <c r="F294" s="117"/>
      <c r="G294" s="117"/>
      <c r="H294" s="117"/>
      <c r="I294" s="109"/>
      <c r="J294" s="109"/>
      <c r="K294" s="109"/>
    </row>
    <row r="295" spans="2:11">
      <c r="B295" s="108"/>
      <c r="C295" s="108"/>
      <c r="D295" s="117"/>
      <c r="E295" s="117"/>
      <c r="F295" s="117"/>
      <c r="G295" s="117"/>
      <c r="H295" s="117"/>
      <c r="I295" s="109"/>
      <c r="J295" s="109"/>
      <c r="K295" s="109"/>
    </row>
    <row r="296" spans="2:11">
      <c r="B296" s="108"/>
      <c r="C296" s="108"/>
      <c r="D296" s="117"/>
      <c r="E296" s="117"/>
      <c r="F296" s="117"/>
      <c r="G296" s="117"/>
      <c r="H296" s="117"/>
      <c r="I296" s="109"/>
      <c r="J296" s="109"/>
      <c r="K296" s="109"/>
    </row>
    <row r="297" spans="2:11">
      <c r="B297" s="108"/>
      <c r="C297" s="108"/>
      <c r="D297" s="117"/>
      <c r="E297" s="117"/>
      <c r="F297" s="117"/>
      <c r="G297" s="117"/>
      <c r="H297" s="117"/>
      <c r="I297" s="109"/>
      <c r="J297" s="109"/>
      <c r="K297" s="109"/>
    </row>
    <row r="298" spans="2:11">
      <c r="B298" s="108"/>
      <c r="C298" s="108"/>
      <c r="D298" s="117"/>
      <c r="E298" s="117"/>
      <c r="F298" s="117"/>
      <c r="G298" s="117"/>
      <c r="H298" s="117"/>
      <c r="I298" s="109"/>
      <c r="J298" s="109"/>
      <c r="K298" s="109"/>
    </row>
    <row r="299" spans="2:11">
      <c r="B299" s="108"/>
      <c r="C299" s="108"/>
      <c r="D299" s="117"/>
      <c r="E299" s="117"/>
      <c r="F299" s="117"/>
      <c r="G299" s="117"/>
      <c r="H299" s="117"/>
      <c r="I299" s="109"/>
      <c r="J299" s="109"/>
      <c r="K299" s="109"/>
    </row>
    <row r="300" spans="2:11">
      <c r="B300" s="108"/>
      <c r="C300" s="108"/>
      <c r="D300" s="117"/>
      <c r="E300" s="117"/>
      <c r="F300" s="117"/>
      <c r="G300" s="117"/>
      <c r="H300" s="117"/>
      <c r="I300" s="109"/>
      <c r="J300" s="109"/>
      <c r="K300" s="109"/>
    </row>
    <row r="301" spans="2:11">
      <c r="B301" s="108"/>
      <c r="C301" s="108"/>
      <c r="D301" s="117"/>
      <c r="E301" s="117"/>
      <c r="F301" s="117"/>
      <c r="G301" s="117"/>
      <c r="H301" s="117"/>
      <c r="I301" s="109"/>
      <c r="J301" s="109"/>
      <c r="K301" s="109"/>
    </row>
    <row r="302" spans="2:11">
      <c r="B302" s="108"/>
      <c r="C302" s="108"/>
      <c r="D302" s="117"/>
      <c r="E302" s="117"/>
      <c r="F302" s="117"/>
      <c r="G302" s="117"/>
      <c r="H302" s="117"/>
      <c r="I302" s="109"/>
      <c r="J302" s="109"/>
      <c r="K302" s="109"/>
    </row>
    <row r="303" spans="2:11">
      <c r="B303" s="108"/>
      <c r="C303" s="108"/>
      <c r="D303" s="117"/>
      <c r="E303" s="117"/>
      <c r="F303" s="117"/>
      <c r="G303" s="117"/>
      <c r="H303" s="117"/>
      <c r="I303" s="109"/>
      <c r="J303" s="109"/>
      <c r="K303" s="109"/>
    </row>
    <row r="304" spans="2:11">
      <c r="B304" s="108"/>
      <c r="C304" s="108"/>
      <c r="D304" s="117"/>
      <c r="E304" s="117"/>
      <c r="F304" s="117"/>
      <c r="G304" s="117"/>
      <c r="H304" s="117"/>
      <c r="I304" s="109"/>
      <c r="J304" s="109"/>
      <c r="K304" s="109"/>
    </row>
    <row r="305" spans="2:11">
      <c r="B305" s="108"/>
      <c r="C305" s="108"/>
      <c r="D305" s="117"/>
      <c r="E305" s="117"/>
      <c r="F305" s="117"/>
      <c r="G305" s="117"/>
      <c r="H305" s="117"/>
      <c r="I305" s="109"/>
      <c r="J305" s="109"/>
      <c r="K305" s="109"/>
    </row>
    <row r="306" spans="2:11">
      <c r="B306" s="108"/>
      <c r="C306" s="108"/>
      <c r="D306" s="117"/>
      <c r="E306" s="117"/>
      <c r="F306" s="117"/>
      <c r="G306" s="117"/>
      <c r="H306" s="117"/>
      <c r="I306" s="109"/>
      <c r="J306" s="109"/>
      <c r="K306" s="109"/>
    </row>
    <row r="307" spans="2:11">
      <c r="B307" s="108"/>
      <c r="C307" s="108"/>
      <c r="D307" s="117"/>
      <c r="E307" s="117"/>
      <c r="F307" s="117"/>
      <c r="G307" s="117"/>
      <c r="H307" s="117"/>
      <c r="I307" s="109"/>
      <c r="J307" s="109"/>
      <c r="K307" s="109"/>
    </row>
    <row r="308" spans="2:11">
      <c r="B308" s="108"/>
      <c r="C308" s="108"/>
      <c r="D308" s="117"/>
      <c r="E308" s="117"/>
      <c r="F308" s="117"/>
      <c r="G308" s="117"/>
      <c r="H308" s="117"/>
      <c r="I308" s="109"/>
      <c r="J308" s="109"/>
      <c r="K308" s="109"/>
    </row>
    <row r="309" spans="2:11">
      <c r="B309" s="108"/>
      <c r="C309" s="108"/>
      <c r="D309" s="117"/>
      <c r="E309" s="117"/>
      <c r="F309" s="117"/>
      <c r="G309" s="117"/>
      <c r="H309" s="117"/>
      <c r="I309" s="109"/>
      <c r="J309" s="109"/>
      <c r="K309" s="109"/>
    </row>
    <row r="310" spans="2:11">
      <c r="B310" s="108"/>
      <c r="C310" s="108"/>
      <c r="D310" s="117"/>
      <c r="E310" s="117"/>
      <c r="F310" s="117"/>
      <c r="G310" s="117"/>
      <c r="H310" s="117"/>
      <c r="I310" s="109"/>
      <c r="J310" s="109"/>
      <c r="K310" s="109"/>
    </row>
    <row r="311" spans="2:11">
      <c r="B311" s="108"/>
      <c r="C311" s="108"/>
      <c r="D311" s="117"/>
      <c r="E311" s="117"/>
      <c r="F311" s="117"/>
      <c r="G311" s="117"/>
      <c r="H311" s="117"/>
      <c r="I311" s="109"/>
      <c r="J311" s="109"/>
      <c r="K311" s="109"/>
    </row>
    <row r="312" spans="2:11">
      <c r="B312" s="108"/>
      <c r="C312" s="108"/>
      <c r="D312" s="117"/>
      <c r="E312" s="117"/>
      <c r="F312" s="117"/>
      <c r="G312" s="117"/>
      <c r="H312" s="117"/>
      <c r="I312" s="109"/>
      <c r="J312" s="109"/>
      <c r="K312" s="109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0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71.42578125" style="1" bestFit="1" customWidth="1"/>
    <col min="4" max="4" width="4.5703125" style="1" bestFit="1" customWidth="1"/>
    <col min="5" max="5" width="9" style="1" bestFit="1" customWidth="1"/>
    <col min="6" max="6" width="10.7109375" style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139</v>
      </c>
      <c r="C1" s="67" t="s" vm="1">
        <v>220</v>
      </c>
    </row>
    <row r="2" spans="2:15">
      <c r="B2" s="46" t="s">
        <v>138</v>
      </c>
      <c r="C2" s="67" t="s">
        <v>221</v>
      </c>
    </row>
    <row r="3" spans="2:15">
      <c r="B3" s="46" t="s">
        <v>140</v>
      </c>
      <c r="C3" s="67" t="s">
        <v>222</v>
      </c>
    </row>
    <row r="4" spans="2:15">
      <c r="B4" s="46" t="s">
        <v>141</v>
      </c>
      <c r="C4" s="67">
        <v>2208</v>
      </c>
    </row>
    <row r="6" spans="2:15" ht="26.25" customHeight="1">
      <c r="B6" s="122" t="s">
        <v>173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5" s="3" customFormat="1" ht="63">
      <c r="B7" s="47" t="s">
        <v>109</v>
      </c>
      <c r="C7" s="49" t="s">
        <v>42</v>
      </c>
      <c r="D7" s="49" t="s">
        <v>14</v>
      </c>
      <c r="E7" s="49" t="s">
        <v>15</v>
      </c>
      <c r="F7" s="49" t="s">
        <v>55</v>
      </c>
      <c r="G7" s="49" t="s">
        <v>96</v>
      </c>
      <c r="H7" s="49" t="s">
        <v>51</v>
      </c>
      <c r="I7" s="49" t="s">
        <v>104</v>
      </c>
      <c r="J7" s="49" t="s">
        <v>142</v>
      </c>
      <c r="K7" s="51" t="s">
        <v>143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200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68" t="s">
        <v>54</v>
      </c>
      <c r="C10" s="69"/>
      <c r="D10" s="69"/>
      <c r="E10" s="69"/>
      <c r="F10" s="69"/>
      <c r="G10" s="69"/>
      <c r="H10" s="77"/>
      <c r="I10" s="76">
        <f>I11</f>
        <v>-9.2202429080000012</v>
      </c>
      <c r="J10" s="77">
        <f>I10/$I$10</f>
        <v>1</v>
      </c>
      <c r="K10" s="77">
        <f>I10/'סכום נכסי הקרן'!$C$42</f>
        <v>-7.8113508870194235E-5</v>
      </c>
      <c r="O10" s="1"/>
    </row>
    <row r="11" spans="2:15" ht="21" customHeight="1">
      <c r="B11" s="92" t="s">
        <v>191</v>
      </c>
      <c r="C11" s="69"/>
      <c r="D11" s="69"/>
      <c r="E11" s="69"/>
      <c r="F11" s="69"/>
      <c r="G11" s="69"/>
      <c r="H11" s="77"/>
      <c r="I11" s="76">
        <f>SUM(I12:I14)</f>
        <v>-9.2202429080000012</v>
      </c>
      <c r="J11" s="77">
        <f t="shared" ref="J11:J14" si="0">I11/$I$10</f>
        <v>1</v>
      </c>
      <c r="K11" s="77">
        <f>I11/'סכום נכסי הקרן'!$C$42</f>
        <v>-7.8113508870194235E-5</v>
      </c>
    </row>
    <row r="12" spans="2:15">
      <c r="B12" s="72" t="s">
        <v>2087</v>
      </c>
      <c r="C12" s="69" t="s">
        <v>2088</v>
      </c>
      <c r="D12" s="69" t="s">
        <v>582</v>
      </c>
      <c r="E12" s="109"/>
      <c r="F12" s="83">
        <v>0</v>
      </c>
      <c r="G12" s="82" t="s">
        <v>126</v>
      </c>
      <c r="H12" s="77"/>
      <c r="I12" s="76">
        <v>1.7870786610000002</v>
      </c>
      <c r="J12" s="77">
        <f t="shared" si="0"/>
        <v>-0.19382121261137603</v>
      </c>
      <c r="K12" s="77">
        <f>I12/'סכום נכסי הקרן'!$C$42</f>
        <v>1.5140055010550523E-5</v>
      </c>
    </row>
    <row r="13" spans="2:15">
      <c r="B13" s="75" t="s">
        <v>579</v>
      </c>
      <c r="C13" s="69" t="s">
        <v>580</v>
      </c>
      <c r="D13" s="69" t="s">
        <v>582</v>
      </c>
      <c r="E13" s="109"/>
      <c r="F13" s="83">
        <v>0</v>
      </c>
      <c r="G13" s="82" t="s">
        <v>126</v>
      </c>
      <c r="H13" s="77"/>
      <c r="I13" s="76">
        <v>-10.329035369000001</v>
      </c>
      <c r="J13" s="77">
        <f t="shared" si="0"/>
        <v>1.1202563177633802</v>
      </c>
      <c r="K13" s="77">
        <f>I13/'סכום נכסי הקרן'!$C$42</f>
        <v>-8.7507151814500913E-5</v>
      </c>
    </row>
    <row r="14" spans="2:15">
      <c r="B14" s="75" t="s">
        <v>1076</v>
      </c>
      <c r="C14" s="69" t="s">
        <v>1077</v>
      </c>
      <c r="D14" s="69" t="s">
        <v>582</v>
      </c>
      <c r="E14" s="109"/>
      <c r="F14" s="83">
        <v>0</v>
      </c>
      <c r="G14" s="82" t="s">
        <v>126</v>
      </c>
      <c r="H14" s="68"/>
      <c r="I14" s="76">
        <v>-0.67828620000000017</v>
      </c>
      <c r="J14" s="77">
        <f t="shared" si="0"/>
        <v>7.3564894847995915E-2</v>
      </c>
      <c r="K14" s="77">
        <f>I14/'סכום נכסי הקרן'!$C$42</f>
        <v>-5.7464120662438346E-6</v>
      </c>
    </row>
    <row r="15" spans="2:15">
      <c r="B15" s="111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8"/>
      <c r="C110" s="109"/>
      <c r="D110" s="117"/>
      <c r="E110" s="117"/>
      <c r="F110" s="117"/>
      <c r="G110" s="117"/>
      <c r="H110" s="117"/>
      <c r="I110" s="109"/>
      <c r="J110" s="109"/>
      <c r="K110" s="109"/>
    </row>
    <row r="111" spans="2:11">
      <c r="B111" s="108"/>
      <c r="C111" s="109"/>
      <c r="D111" s="117"/>
      <c r="E111" s="117"/>
      <c r="F111" s="117"/>
      <c r="G111" s="117"/>
      <c r="H111" s="117"/>
      <c r="I111" s="109"/>
      <c r="J111" s="109"/>
      <c r="K111" s="109"/>
    </row>
    <row r="112" spans="2:11">
      <c r="B112" s="108"/>
      <c r="C112" s="109"/>
      <c r="D112" s="117"/>
      <c r="E112" s="117"/>
      <c r="F112" s="117"/>
      <c r="G112" s="117"/>
      <c r="H112" s="117"/>
      <c r="I112" s="109"/>
      <c r="J112" s="109"/>
      <c r="K112" s="109"/>
    </row>
    <row r="113" spans="2:11">
      <c r="B113" s="108"/>
      <c r="C113" s="109"/>
      <c r="D113" s="117"/>
      <c r="E113" s="117"/>
      <c r="F113" s="117"/>
      <c r="G113" s="117"/>
      <c r="H113" s="117"/>
      <c r="I113" s="109"/>
      <c r="J113" s="109"/>
      <c r="K113" s="109"/>
    </row>
    <row r="114" spans="2:11">
      <c r="B114" s="108"/>
      <c r="C114" s="109"/>
      <c r="D114" s="117"/>
      <c r="E114" s="117"/>
      <c r="F114" s="117"/>
      <c r="G114" s="117"/>
      <c r="H114" s="117"/>
      <c r="I114" s="109"/>
      <c r="J114" s="109"/>
      <c r="K114" s="109"/>
    </row>
    <row r="115" spans="2:11">
      <c r="B115" s="108"/>
      <c r="C115" s="109"/>
      <c r="D115" s="117"/>
      <c r="E115" s="117"/>
      <c r="F115" s="117"/>
      <c r="G115" s="117"/>
      <c r="H115" s="117"/>
      <c r="I115" s="109"/>
      <c r="J115" s="109"/>
      <c r="K115" s="109"/>
    </row>
    <row r="116" spans="2:11">
      <c r="B116" s="108"/>
      <c r="C116" s="109"/>
      <c r="D116" s="117"/>
      <c r="E116" s="117"/>
      <c r="F116" s="117"/>
      <c r="G116" s="117"/>
      <c r="H116" s="117"/>
      <c r="I116" s="109"/>
      <c r="J116" s="109"/>
      <c r="K116" s="109"/>
    </row>
    <row r="117" spans="2:11">
      <c r="B117" s="108"/>
      <c r="C117" s="109"/>
      <c r="D117" s="117"/>
      <c r="E117" s="117"/>
      <c r="F117" s="117"/>
      <c r="G117" s="117"/>
      <c r="H117" s="117"/>
      <c r="I117" s="109"/>
      <c r="J117" s="109"/>
      <c r="K117" s="109"/>
    </row>
    <row r="118" spans="2:11">
      <c r="B118" s="108"/>
      <c r="C118" s="109"/>
      <c r="D118" s="117"/>
      <c r="E118" s="117"/>
      <c r="F118" s="117"/>
      <c r="G118" s="117"/>
      <c r="H118" s="117"/>
      <c r="I118" s="109"/>
      <c r="J118" s="109"/>
      <c r="K118" s="109"/>
    </row>
    <row r="119" spans="2:11">
      <c r="B119" s="108"/>
      <c r="C119" s="109"/>
      <c r="D119" s="117"/>
      <c r="E119" s="117"/>
      <c r="F119" s="117"/>
      <c r="G119" s="117"/>
      <c r="H119" s="117"/>
      <c r="I119" s="109"/>
      <c r="J119" s="109"/>
      <c r="K119" s="109"/>
    </row>
    <row r="120" spans="2:11">
      <c r="B120" s="108"/>
      <c r="C120" s="109"/>
      <c r="D120" s="117"/>
      <c r="E120" s="117"/>
      <c r="F120" s="117"/>
      <c r="G120" s="117"/>
      <c r="H120" s="117"/>
      <c r="I120" s="109"/>
      <c r="J120" s="109"/>
      <c r="K120" s="109"/>
    </row>
    <row r="121" spans="2:11">
      <c r="B121" s="108"/>
      <c r="C121" s="109"/>
      <c r="D121" s="117"/>
      <c r="E121" s="117"/>
      <c r="F121" s="117"/>
      <c r="G121" s="117"/>
      <c r="H121" s="117"/>
      <c r="I121" s="109"/>
      <c r="J121" s="109"/>
      <c r="K121" s="109"/>
    </row>
    <row r="122" spans="2:11">
      <c r="B122" s="108"/>
      <c r="C122" s="109"/>
      <c r="D122" s="117"/>
      <c r="E122" s="117"/>
      <c r="F122" s="117"/>
      <c r="G122" s="117"/>
      <c r="H122" s="117"/>
      <c r="I122" s="109"/>
      <c r="J122" s="109"/>
      <c r="K122" s="109"/>
    </row>
    <row r="123" spans="2:11">
      <c r="B123" s="108"/>
      <c r="C123" s="109"/>
      <c r="D123" s="117"/>
      <c r="E123" s="117"/>
      <c r="F123" s="117"/>
      <c r="G123" s="117"/>
      <c r="H123" s="117"/>
      <c r="I123" s="109"/>
      <c r="J123" s="109"/>
      <c r="K123" s="109"/>
    </row>
    <row r="124" spans="2:11">
      <c r="B124" s="108"/>
      <c r="C124" s="109"/>
      <c r="D124" s="117"/>
      <c r="E124" s="117"/>
      <c r="F124" s="117"/>
      <c r="G124" s="117"/>
      <c r="H124" s="117"/>
      <c r="I124" s="109"/>
      <c r="J124" s="109"/>
      <c r="K124" s="109"/>
    </row>
    <row r="125" spans="2:11">
      <c r="B125" s="108"/>
      <c r="C125" s="109"/>
      <c r="D125" s="117"/>
      <c r="E125" s="117"/>
      <c r="F125" s="117"/>
      <c r="G125" s="117"/>
      <c r="H125" s="117"/>
      <c r="I125" s="109"/>
      <c r="J125" s="109"/>
      <c r="K125" s="109"/>
    </row>
    <row r="126" spans="2:11">
      <c r="B126" s="108"/>
      <c r="C126" s="109"/>
      <c r="D126" s="117"/>
      <c r="E126" s="117"/>
      <c r="F126" s="117"/>
      <c r="G126" s="117"/>
      <c r="H126" s="117"/>
      <c r="I126" s="109"/>
      <c r="J126" s="109"/>
      <c r="K126" s="109"/>
    </row>
    <row r="127" spans="2:11">
      <c r="B127" s="108"/>
      <c r="C127" s="109"/>
      <c r="D127" s="117"/>
      <c r="E127" s="117"/>
      <c r="F127" s="117"/>
      <c r="G127" s="117"/>
      <c r="H127" s="117"/>
      <c r="I127" s="109"/>
      <c r="J127" s="109"/>
      <c r="K127" s="109"/>
    </row>
    <row r="128" spans="2:11">
      <c r="B128" s="108"/>
      <c r="C128" s="109"/>
      <c r="D128" s="117"/>
      <c r="E128" s="117"/>
      <c r="F128" s="117"/>
      <c r="G128" s="117"/>
      <c r="H128" s="117"/>
      <c r="I128" s="109"/>
      <c r="J128" s="109"/>
      <c r="K128" s="109"/>
    </row>
    <row r="129" spans="2:11">
      <c r="B129" s="108"/>
      <c r="C129" s="109"/>
      <c r="D129" s="117"/>
      <c r="E129" s="117"/>
      <c r="F129" s="117"/>
      <c r="G129" s="117"/>
      <c r="H129" s="117"/>
      <c r="I129" s="109"/>
      <c r="J129" s="109"/>
      <c r="K129" s="109"/>
    </row>
    <row r="130" spans="2:11">
      <c r="B130" s="108"/>
      <c r="C130" s="109"/>
      <c r="D130" s="117"/>
      <c r="E130" s="117"/>
      <c r="F130" s="117"/>
      <c r="G130" s="117"/>
      <c r="H130" s="117"/>
      <c r="I130" s="109"/>
      <c r="J130" s="109"/>
      <c r="K130" s="109"/>
    </row>
    <row r="131" spans="2:11">
      <c r="B131" s="108"/>
      <c r="C131" s="109"/>
      <c r="D131" s="117"/>
      <c r="E131" s="117"/>
      <c r="F131" s="117"/>
      <c r="G131" s="117"/>
      <c r="H131" s="117"/>
      <c r="I131" s="109"/>
      <c r="J131" s="109"/>
      <c r="K131" s="109"/>
    </row>
    <row r="132" spans="2:11">
      <c r="B132" s="108"/>
      <c r="C132" s="109"/>
      <c r="D132" s="117"/>
      <c r="E132" s="117"/>
      <c r="F132" s="117"/>
      <c r="G132" s="117"/>
      <c r="H132" s="117"/>
      <c r="I132" s="109"/>
      <c r="J132" s="109"/>
      <c r="K132" s="109"/>
    </row>
    <row r="133" spans="2:11">
      <c r="B133" s="108"/>
      <c r="C133" s="109"/>
      <c r="D133" s="117"/>
      <c r="E133" s="117"/>
      <c r="F133" s="117"/>
      <c r="G133" s="117"/>
      <c r="H133" s="117"/>
      <c r="I133" s="109"/>
      <c r="J133" s="109"/>
      <c r="K133" s="109"/>
    </row>
    <row r="134" spans="2:11">
      <c r="B134" s="108"/>
      <c r="C134" s="109"/>
      <c r="D134" s="117"/>
      <c r="E134" s="117"/>
      <c r="F134" s="117"/>
      <c r="G134" s="117"/>
      <c r="H134" s="117"/>
      <c r="I134" s="109"/>
      <c r="J134" s="109"/>
      <c r="K134" s="109"/>
    </row>
    <row r="135" spans="2:11">
      <c r="B135" s="108"/>
      <c r="C135" s="109"/>
      <c r="D135" s="117"/>
      <c r="E135" s="117"/>
      <c r="F135" s="117"/>
      <c r="G135" s="117"/>
      <c r="H135" s="117"/>
      <c r="I135" s="109"/>
      <c r="J135" s="109"/>
      <c r="K135" s="109"/>
    </row>
    <row r="136" spans="2:11">
      <c r="B136" s="108"/>
      <c r="C136" s="109"/>
      <c r="D136" s="117"/>
      <c r="E136" s="117"/>
      <c r="F136" s="117"/>
      <c r="G136" s="117"/>
      <c r="H136" s="117"/>
      <c r="I136" s="109"/>
      <c r="J136" s="109"/>
      <c r="K136" s="109"/>
    </row>
    <row r="137" spans="2:11">
      <c r="B137" s="108"/>
      <c r="C137" s="109"/>
      <c r="D137" s="117"/>
      <c r="E137" s="117"/>
      <c r="F137" s="117"/>
      <c r="G137" s="117"/>
      <c r="H137" s="117"/>
      <c r="I137" s="109"/>
      <c r="J137" s="109"/>
      <c r="K137" s="109"/>
    </row>
    <row r="138" spans="2:11">
      <c r="B138" s="108"/>
      <c r="C138" s="109"/>
      <c r="D138" s="117"/>
      <c r="E138" s="117"/>
      <c r="F138" s="117"/>
      <c r="G138" s="117"/>
      <c r="H138" s="117"/>
      <c r="I138" s="109"/>
      <c r="J138" s="109"/>
      <c r="K138" s="109"/>
    </row>
    <row r="139" spans="2:11">
      <c r="B139" s="108"/>
      <c r="C139" s="109"/>
      <c r="D139" s="117"/>
      <c r="E139" s="117"/>
      <c r="F139" s="117"/>
      <c r="G139" s="117"/>
      <c r="H139" s="117"/>
      <c r="I139" s="109"/>
      <c r="J139" s="109"/>
      <c r="K139" s="109"/>
    </row>
    <row r="140" spans="2:11">
      <c r="B140" s="108"/>
      <c r="C140" s="109"/>
      <c r="D140" s="117"/>
      <c r="E140" s="117"/>
      <c r="F140" s="117"/>
      <c r="G140" s="117"/>
      <c r="H140" s="117"/>
      <c r="I140" s="109"/>
      <c r="J140" s="109"/>
      <c r="K140" s="109"/>
    </row>
    <row r="141" spans="2:11">
      <c r="B141" s="108"/>
      <c r="C141" s="109"/>
      <c r="D141" s="117"/>
      <c r="E141" s="117"/>
      <c r="F141" s="117"/>
      <c r="G141" s="117"/>
      <c r="H141" s="117"/>
      <c r="I141" s="109"/>
      <c r="J141" s="109"/>
      <c r="K141" s="109"/>
    </row>
    <row r="142" spans="2:11">
      <c r="B142" s="108"/>
      <c r="C142" s="109"/>
      <c r="D142" s="117"/>
      <c r="E142" s="117"/>
      <c r="F142" s="117"/>
      <c r="G142" s="117"/>
      <c r="H142" s="117"/>
      <c r="I142" s="109"/>
      <c r="J142" s="109"/>
      <c r="K142" s="109"/>
    </row>
    <row r="143" spans="2:11">
      <c r="B143" s="108"/>
      <c r="C143" s="109"/>
      <c r="D143" s="117"/>
      <c r="E143" s="117"/>
      <c r="F143" s="117"/>
      <c r="G143" s="117"/>
      <c r="H143" s="117"/>
      <c r="I143" s="109"/>
      <c r="J143" s="109"/>
      <c r="K143" s="109"/>
    </row>
    <row r="144" spans="2:11">
      <c r="B144" s="108"/>
      <c r="C144" s="109"/>
      <c r="D144" s="117"/>
      <c r="E144" s="117"/>
      <c r="F144" s="117"/>
      <c r="G144" s="117"/>
      <c r="H144" s="117"/>
      <c r="I144" s="109"/>
      <c r="J144" s="109"/>
      <c r="K144" s="109"/>
    </row>
    <row r="145" spans="2:11">
      <c r="B145" s="108"/>
      <c r="C145" s="109"/>
      <c r="D145" s="117"/>
      <c r="E145" s="117"/>
      <c r="F145" s="117"/>
      <c r="G145" s="117"/>
      <c r="H145" s="117"/>
      <c r="I145" s="109"/>
      <c r="J145" s="109"/>
      <c r="K145" s="109"/>
    </row>
    <row r="146" spans="2:11">
      <c r="B146" s="108"/>
      <c r="C146" s="109"/>
      <c r="D146" s="117"/>
      <c r="E146" s="117"/>
      <c r="F146" s="117"/>
      <c r="G146" s="117"/>
      <c r="H146" s="117"/>
      <c r="I146" s="109"/>
      <c r="J146" s="109"/>
      <c r="K146" s="109"/>
    </row>
    <row r="147" spans="2:11">
      <c r="B147" s="108"/>
      <c r="C147" s="109"/>
      <c r="D147" s="117"/>
      <c r="E147" s="117"/>
      <c r="F147" s="117"/>
      <c r="G147" s="117"/>
      <c r="H147" s="117"/>
      <c r="I147" s="109"/>
      <c r="J147" s="109"/>
      <c r="K147" s="109"/>
    </row>
    <row r="148" spans="2:11">
      <c r="B148" s="108"/>
      <c r="C148" s="109"/>
      <c r="D148" s="117"/>
      <c r="E148" s="117"/>
      <c r="F148" s="117"/>
      <c r="G148" s="117"/>
      <c r="H148" s="117"/>
      <c r="I148" s="109"/>
      <c r="J148" s="109"/>
      <c r="K148" s="109"/>
    </row>
    <row r="149" spans="2:11">
      <c r="B149" s="108"/>
      <c r="C149" s="109"/>
      <c r="D149" s="117"/>
      <c r="E149" s="117"/>
      <c r="F149" s="117"/>
      <c r="G149" s="117"/>
      <c r="H149" s="117"/>
      <c r="I149" s="109"/>
      <c r="J149" s="109"/>
      <c r="K149" s="109"/>
    </row>
    <row r="150" spans="2:11">
      <c r="B150" s="108"/>
      <c r="C150" s="109"/>
      <c r="D150" s="117"/>
      <c r="E150" s="117"/>
      <c r="F150" s="117"/>
      <c r="G150" s="117"/>
      <c r="H150" s="117"/>
      <c r="I150" s="109"/>
      <c r="J150" s="109"/>
      <c r="K150" s="109"/>
    </row>
    <row r="151" spans="2:11">
      <c r="B151" s="108"/>
      <c r="C151" s="109"/>
      <c r="D151" s="117"/>
      <c r="E151" s="117"/>
      <c r="F151" s="117"/>
      <c r="G151" s="117"/>
      <c r="H151" s="117"/>
      <c r="I151" s="109"/>
      <c r="J151" s="109"/>
      <c r="K151" s="109"/>
    </row>
    <row r="152" spans="2:11">
      <c r="B152" s="108"/>
      <c r="C152" s="109"/>
      <c r="D152" s="117"/>
      <c r="E152" s="117"/>
      <c r="F152" s="117"/>
      <c r="G152" s="117"/>
      <c r="H152" s="117"/>
      <c r="I152" s="109"/>
      <c r="J152" s="109"/>
      <c r="K152" s="109"/>
    </row>
    <row r="153" spans="2:11">
      <c r="B153" s="108"/>
      <c r="C153" s="109"/>
      <c r="D153" s="117"/>
      <c r="E153" s="117"/>
      <c r="F153" s="117"/>
      <c r="G153" s="117"/>
      <c r="H153" s="117"/>
      <c r="I153" s="109"/>
      <c r="J153" s="109"/>
      <c r="K153" s="109"/>
    </row>
    <row r="154" spans="2:11">
      <c r="B154" s="108"/>
      <c r="C154" s="109"/>
      <c r="D154" s="117"/>
      <c r="E154" s="117"/>
      <c r="F154" s="117"/>
      <c r="G154" s="117"/>
      <c r="H154" s="117"/>
      <c r="I154" s="109"/>
      <c r="J154" s="109"/>
      <c r="K154" s="109"/>
    </row>
    <row r="155" spans="2:11">
      <c r="B155" s="108"/>
      <c r="C155" s="109"/>
      <c r="D155" s="117"/>
      <c r="E155" s="117"/>
      <c r="F155" s="117"/>
      <c r="G155" s="117"/>
      <c r="H155" s="117"/>
      <c r="I155" s="109"/>
      <c r="J155" s="109"/>
      <c r="K155" s="109"/>
    </row>
    <row r="156" spans="2:11">
      <c r="B156" s="108"/>
      <c r="C156" s="109"/>
      <c r="D156" s="117"/>
      <c r="E156" s="117"/>
      <c r="F156" s="117"/>
      <c r="G156" s="117"/>
      <c r="H156" s="117"/>
      <c r="I156" s="109"/>
      <c r="J156" s="109"/>
      <c r="K156" s="109"/>
    </row>
    <row r="157" spans="2:11">
      <c r="B157" s="108"/>
      <c r="C157" s="109"/>
      <c r="D157" s="117"/>
      <c r="E157" s="117"/>
      <c r="F157" s="117"/>
      <c r="G157" s="117"/>
      <c r="H157" s="117"/>
      <c r="I157" s="109"/>
      <c r="J157" s="109"/>
      <c r="K157" s="109"/>
    </row>
    <row r="158" spans="2:11">
      <c r="B158" s="108"/>
      <c r="C158" s="109"/>
      <c r="D158" s="117"/>
      <c r="E158" s="117"/>
      <c r="F158" s="117"/>
      <c r="G158" s="117"/>
      <c r="H158" s="117"/>
      <c r="I158" s="109"/>
      <c r="J158" s="109"/>
      <c r="K158" s="109"/>
    </row>
    <row r="159" spans="2:11">
      <c r="B159" s="108"/>
      <c r="C159" s="109"/>
      <c r="D159" s="117"/>
      <c r="E159" s="117"/>
      <c r="F159" s="117"/>
      <c r="G159" s="117"/>
      <c r="H159" s="117"/>
      <c r="I159" s="109"/>
      <c r="J159" s="109"/>
      <c r="K159" s="109"/>
    </row>
    <row r="160" spans="2:11">
      <c r="B160" s="108"/>
      <c r="C160" s="109"/>
      <c r="D160" s="117"/>
      <c r="E160" s="117"/>
      <c r="F160" s="117"/>
      <c r="G160" s="117"/>
      <c r="H160" s="117"/>
      <c r="I160" s="109"/>
      <c r="J160" s="109"/>
      <c r="K160" s="109"/>
    </row>
    <row r="161" spans="2:11">
      <c r="B161" s="108"/>
      <c r="C161" s="109"/>
      <c r="D161" s="117"/>
      <c r="E161" s="117"/>
      <c r="F161" s="117"/>
      <c r="G161" s="117"/>
      <c r="H161" s="117"/>
      <c r="I161" s="109"/>
      <c r="J161" s="109"/>
      <c r="K161" s="109"/>
    </row>
    <row r="162" spans="2:11">
      <c r="B162" s="108"/>
      <c r="C162" s="109"/>
      <c r="D162" s="117"/>
      <c r="E162" s="117"/>
      <c r="F162" s="117"/>
      <c r="G162" s="117"/>
      <c r="H162" s="117"/>
      <c r="I162" s="109"/>
      <c r="J162" s="109"/>
      <c r="K162" s="109"/>
    </row>
    <row r="163" spans="2:11">
      <c r="B163" s="108"/>
      <c r="C163" s="109"/>
      <c r="D163" s="117"/>
      <c r="E163" s="117"/>
      <c r="F163" s="117"/>
      <c r="G163" s="117"/>
      <c r="H163" s="117"/>
      <c r="I163" s="109"/>
      <c r="J163" s="109"/>
      <c r="K163" s="109"/>
    </row>
    <row r="164" spans="2:11">
      <c r="B164" s="108"/>
      <c r="C164" s="109"/>
      <c r="D164" s="117"/>
      <c r="E164" s="117"/>
      <c r="F164" s="117"/>
      <c r="G164" s="117"/>
      <c r="H164" s="117"/>
      <c r="I164" s="109"/>
      <c r="J164" s="109"/>
      <c r="K164" s="109"/>
    </row>
    <row r="165" spans="2:11">
      <c r="B165" s="108"/>
      <c r="C165" s="109"/>
      <c r="D165" s="117"/>
      <c r="E165" s="117"/>
      <c r="F165" s="117"/>
      <c r="G165" s="117"/>
      <c r="H165" s="117"/>
      <c r="I165" s="109"/>
      <c r="J165" s="109"/>
      <c r="K165" s="109"/>
    </row>
    <row r="166" spans="2:11">
      <c r="B166" s="108"/>
      <c r="C166" s="109"/>
      <c r="D166" s="117"/>
      <c r="E166" s="117"/>
      <c r="F166" s="117"/>
      <c r="G166" s="117"/>
      <c r="H166" s="117"/>
      <c r="I166" s="109"/>
      <c r="J166" s="109"/>
      <c r="K166" s="109"/>
    </row>
    <row r="167" spans="2:11">
      <c r="B167" s="108"/>
      <c r="C167" s="109"/>
      <c r="D167" s="117"/>
      <c r="E167" s="117"/>
      <c r="F167" s="117"/>
      <c r="G167" s="117"/>
      <c r="H167" s="117"/>
      <c r="I167" s="109"/>
      <c r="J167" s="109"/>
      <c r="K167" s="109"/>
    </row>
    <row r="168" spans="2:11">
      <c r="B168" s="108"/>
      <c r="C168" s="109"/>
      <c r="D168" s="117"/>
      <c r="E168" s="117"/>
      <c r="F168" s="117"/>
      <c r="G168" s="117"/>
      <c r="H168" s="117"/>
      <c r="I168" s="109"/>
      <c r="J168" s="109"/>
      <c r="K168" s="109"/>
    </row>
    <row r="169" spans="2:11">
      <c r="B169" s="108"/>
      <c r="C169" s="109"/>
      <c r="D169" s="117"/>
      <c r="E169" s="117"/>
      <c r="F169" s="117"/>
      <c r="G169" s="117"/>
      <c r="H169" s="117"/>
      <c r="I169" s="109"/>
      <c r="J169" s="109"/>
      <c r="K169" s="109"/>
    </row>
    <row r="170" spans="2:11">
      <c r="B170" s="108"/>
      <c r="C170" s="109"/>
      <c r="D170" s="117"/>
      <c r="E170" s="117"/>
      <c r="F170" s="117"/>
      <c r="G170" s="117"/>
      <c r="H170" s="117"/>
      <c r="I170" s="109"/>
      <c r="J170" s="109"/>
      <c r="K170" s="109"/>
    </row>
    <row r="171" spans="2:11">
      <c r="B171" s="108"/>
      <c r="C171" s="109"/>
      <c r="D171" s="117"/>
      <c r="E171" s="117"/>
      <c r="F171" s="117"/>
      <c r="G171" s="117"/>
      <c r="H171" s="117"/>
      <c r="I171" s="109"/>
      <c r="J171" s="109"/>
      <c r="K171" s="109"/>
    </row>
    <row r="172" spans="2:11">
      <c r="B172" s="108"/>
      <c r="C172" s="109"/>
      <c r="D172" s="117"/>
      <c r="E172" s="117"/>
      <c r="F172" s="117"/>
      <c r="G172" s="117"/>
      <c r="H172" s="117"/>
      <c r="I172" s="109"/>
      <c r="J172" s="109"/>
      <c r="K172" s="109"/>
    </row>
    <row r="173" spans="2:11">
      <c r="B173" s="108"/>
      <c r="C173" s="109"/>
      <c r="D173" s="117"/>
      <c r="E173" s="117"/>
      <c r="F173" s="117"/>
      <c r="G173" s="117"/>
      <c r="H173" s="117"/>
      <c r="I173" s="109"/>
      <c r="J173" s="109"/>
      <c r="K173" s="109"/>
    </row>
    <row r="174" spans="2:11">
      <c r="B174" s="108"/>
      <c r="C174" s="109"/>
      <c r="D174" s="117"/>
      <c r="E174" s="117"/>
      <c r="F174" s="117"/>
      <c r="G174" s="117"/>
      <c r="H174" s="117"/>
      <c r="I174" s="109"/>
      <c r="J174" s="109"/>
      <c r="K174" s="109"/>
    </row>
    <row r="175" spans="2:11">
      <c r="B175" s="108"/>
      <c r="C175" s="109"/>
      <c r="D175" s="117"/>
      <c r="E175" s="117"/>
      <c r="F175" s="117"/>
      <c r="G175" s="117"/>
      <c r="H175" s="117"/>
      <c r="I175" s="109"/>
      <c r="J175" s="109"/>
      <c r="K175" s="109"/>
    </row>
    <row r="176" spans="2:11">
      <c r="B176" s="108"/>
      <c r="C176" s="109"/>
      <c r="D176" s="117"/>
      <c r="E176" s="117"/>
      <c r="F176" s="117"/>
      <c r="G176" s="117"/>
      <c r="H176" s="117"/>
      <c r="I176" s="109"/>
      <c r="J176" s="109"/>
      <c r="K176" s="109"/>
    </row>
    <row r="177" spans="2:11">
      <c r="B177" s="108"/>
      <c r="C177" s="109"/>
      <c r="D177" s="117"/>
      <c r="E177" s="117"/>
      <c r="F177" s="117"/>
      <c r="G177" s="117"/>
      <c r="H177" s="117"/>
      <c r="I177" s="109"/>
      <c r="J177" s="109"/>
      <c r="K177" s="109"/>
    </row>
    <row r="178" spans="2:11">
      <c r="B178" s="108"/>
      <c r="C178" s="109"/>
      <c r="D178" s="117"/>
      <c r="E178" s="117"/>
      <c r="F178" s="117"/>
      <c r="G178" s="117"/>
      <c r="H178" s="117"/>
      <c r="I178" s="109"/>
      <c r="J178" s="109"/>
      <c r="K178" s="109"/>
    </row>
    <row r="179" spans="2:11">
      <c r="B179" s="108"/>
      <c r="C179" s="109"/>
      <c r="D179" s="117"/>
      <c r="E179" s="117"/>
      <c r="F179" s="117"/>
      <c r="G179" s="117"/>
      <c r="H179" s="117"/>
      <c r="I179" s="109"/>
      <c r="J179" s="109"/>
      <c r="K179" s="109"/>
    </row>
    <row r="180" spans="2:11">
      <c r="B180" s="108"/>
      <c r="C180" s="109"/>
      <c r="D180" s="117"/>
      <c r="E180" s="117"/>
      <c r="F180" s="117"/>
      <c r="G180" s="117"/>
      <c r="H180" s="117"/>
      <c r="I180" s="109"/>
      <c r="J180" s="109"/>
      <c r="K180" s="109"/>
    </row>
    <row r="181" spans="2:11">
      <c r="B181" s="108"/>
      <c r="C181" s="109"/>
      <c r="D181" s="117"/>
      <c r="E181" s="117"/>
      <c r="F181" s="117"/>
      <c r="G181" s="117"/>
      <c r="H181" s="117"/>
      <c r="I181" s="109"/>
      <c r="J181" s="109"/>
      <c r="K181" s="109"/>
    </row>
    <row r="182" spans="2:11">
      <c r="B182" s="108"/>
      <c r="C182" s="109"/>
      <c r="D182" s="117"/>
      <c r="E182" s="117"/>
      <c r="F182" s="117"/>
      <c r="G182" s="117"/>
      <c r="H182" s="117"/>
      <c r="I182" s="109"/>
      <c r="J182" s="109"/>
      <c r="K182" s="109"/>
    </row>
    <row r="183" spans="2:11">
      <c r="B183" s="108"/>
      <c r="C183" s="109"/>
      <c r="D183" s="117"/>
      <c r="E183" s="117"/>
      <c r="F183" s="117"/>
      <c r="G183" s="117"/>
      <c r="H183" s="117"/>
      <c r="I183" s="109"/>
      <c r="J183" s="109"/>
      <c r="K183" s="109"/>
    </row>
    <row r="184" spans="2:11">
      <c r="B184" s="108"/>
      <c r="C184" s="109"/>
      <c r="D184" s="117"/>
      <c r="E184" s="117"/>
      <c r="F184" s="117"/>
      <c r="G184" s="117"/>
      <c r="H184" s="117"/>
      <c r="I184" s="109"/>
      <c r="J184" s="109"/>
      <c r="K184" s="109"/>
    </row>
    <row r="185" spans="2:11">
      <c r="B185" s="108"/>
      <c r="C185" s="109"/>
      <c r="D185" s="117"/>
      <c r="E185" s="117"/>
      <c r="F185" s="117"/>
      <c r="G185" s="117"/>
      <c r="H185" s="117"/>
      <c r="I185" s="109"/>
      <c r="J185" s="109"/>
      <c r="K185" s="109"/>
    </row>
    <row r="186" spans="2:11">
      <c r="B186" s="108"/>
      <c r="C186" s="109"/>
      <c r="D186" s="117"/>
      <c r="E186" s="117"/>
      <c r="F186" s="117"/>
      <c r="G186" s="117"/>
      <c r="H186" s="117"/>
      <c r="I186" s="109"/>
      <c r="J186" s="109"/>
      <c r="K186" s="109"/>
    </row>
    <row r="187" spans="2:11">
      <c r="B187" s="108"/>
      <c r="C187" s="109"/>
      <c r="D187" s="117"/>
      <c r="E187" s="117"/>
      <c r="F187" s="117"/>
      <c r="G187" s="117"/>
      <c r="H187" s="117"/>
      <c r="I187" s="109"/>
      <c r="J187" s="109"/>
      <c r="K187" s="109"/>
    </row>
    <row r="188" spans="2:11">
      <c r="B188" s="108"/>
      <c r="C188" s="109"/>
      <c r="D188" s="117"/>
      <c r="E188" s="117"/>
      <c r="F188" s="117"/>
      <c r="G188" s="117"/>
      <c r="H188" s="117"/>
      <c r="I188" s="109"/>
      <c r="J188" s="109"/>
      <c r="K188" s="109"/>
    </row>
    <row r="189" spans="2:11">
      <c r="B189" s="108"/>
      <c r="C189" s="109"/>
      <c r="D189" s="117"/>
      <c r="E189" s="117"/>
      <c r="F189" s="117"/>
      <c r="G189" s="117"/>
      <c r="H189" s="117"/>
      <c r="I189" s="109"/>
      <c r="J189" s="109"/>
      <c r="K189" s="109"/>
    </row>
    <row r="190" spans="2:11">
      <c r="B190" s="108"/>
      <c r="C190" s="109"/>
      <c r="D190" s="117"/>
      <c r="E190" s="117"/>
      <c r="F190" s="117"/>
      <c r="G190" s="117"/>
      <c r="H190" s="117"/>
      <c r="I190" s="109"/>
      <c r="J190" s="109"/>
      <c r="K190" s="109"/>
    </row>
    <row r="191" spans="2:11">
      <c r="B191" s="108"/>
      <c r="C191" s="109"/>
      <c r="D191" s="117"/>
      <c r="E191" s="117"/>
      <c r="F191" s="117"/>
      <c r="G191" s="117"/>
      <c r="H191" s="117"/>
      <c r="I191" s="109"/>
      <c r="J191" s="109"/>
      <c r="K191" s="109"/>
    </row>
    <row r="192" spans="2:11">
      <c r="B192" s="108"/>
      <c r="C192" s="109"/>
      <c r="D192" s="117"/>
      <c r="E192" s="117"/>
      <c r="F192" s="117"/>
      <c r="G192" s="117"/>
      <c r="H192" s="117"/>
      <c r="I192" s="109"/>
      <c r="J192" s="109"/>
      <c r="K192" s="109"/>
    </row>
    <row r="193" spans="2:11">
      <c r="B193" s="108"/>
      <c r="C193" s="109"/>
      <c r="D193" s="117"/>
      <c r="E193" s="117"/>
      <c r="F193" s="117"/>
      <c r="G193" s="117"/>
      <c r="H193" s="117"/>
      <c r="I193" s="109"/>
      <c r="J193" s="109"/>
      <c r="K193" s="109"/>
    </row>
    <row r="194" spans="2:11">
      <c r="B194" s="108"/>
      <c r="C194" s="109"/>
      <c r="D194" s="117"/>
      <c r="E194" s="117"/>
      <c r="F194" s="117"/>
      <c r="G194" s="117"/>
      <c r="H194" s="117"/>
      <c r="I194" s="109"/>
      <c r="J194" s="109"/>
      <c r="K194" s="109"/>
    </row>
    <row r="195" spans="2:11">
      <c r="B195" s="108"/>
      <c r="C195" s="109"/>
      <c r="D195" s="117"/>
      <c r="E195" s="117"/>
      <c r="F195" s="117"/>
      <c r="G195" s="117"/>
      <c r="H195" s="117"/>
      <c r="I195" s="109"/>
      <c r="J195" s="109"/>
      <c r="K195" s="109"/>
    </row>
    <row r="196" spans="2:11">
      <c r="B196" s="108"/>
      <c r="C196" s="109"/>
      <c r="D196" s="117"/>
      <c r="E196" s="117"/>
      <c r="F196" s="117"/>
      <c r="G196" s="117"/>
      <c r="H196" s="117"/>
      <c r="I196" s="109"/>
      <c r="J196" s="109"/>
      <c r="K196" s="109"/>
    </row>
    <row r="197" spans="2:11">
      <c r="B197" s="108"/>
      <c r="C197" s="109"/>
      <c r="D197" s="117"/>
      <c r="E197" s="117"/>
      <c r="F197" s="117"/>
      <c r="G197" s="117"/>
      <c r="H197" s="117"/>
      <c r="I197" s="109"/>
      <c r="J197" s="109"/>
      <c r="K197" s="109"/>
    </row>
    <row r="198" spans="2:11">
      <c r="B198" s="108"/>
      <c r="C198" s="109"/>
      <c r="D198" s="117"/>
      <c r="E198" s="117"/>
      <c r="F198" s="117"/>
      <c r="G198" s="117"/>
      <c r="H198" s="117"/>
      <c r="I198" s="109"/>
      <c r="J198" s="109"/>
      <c r="K198" s="109"/>
    </row>
    <row r="199" spans="2:11">
      <c r="B199" s="108"/>
      <c r="C199" s="109"/>
      <c r="D199" s="117"/>
      <c r="E199" s="117"/>
      <c r="F199" s="117"/>
      <c r="G199" s="117"/>
      <c r="H199" s="117"/>
      <c r="I199" s="109"/>
      <c r="J199" s="109"/>
      <c r="K199" s="109"/>
    </row>
    <row r="200" spans="2:11">
      <c r="B200" s="108"/>
      <c r="C200" s="109"/>
      <c r="D200" s="117"/>
      <c r="E200" s="117"/>
      <c r="F200" s="117"/>
      <c r="G200" s="117"/>
      <c r="H200" s="117"/>
      <c r="I200" s="109"/>
      <c r="J200" s="109"/>
      <c r="K200" s="109"/>
    </row>
    <row r="201" spans="2:11">
      <c r="B201" s="108"/>
      <c r="C201" s="109"/>
      <c r="D201" s="117"/>
      <c r="E201" s="117"/>
      <c r="F201" s="117"/>
      <c r="G201" s="117"/>
      <c r="H201" s="117"/>
      <c r="I201" s="109"/>
      <c r="J201" s="109"/>
      <c r="K201" s="109"/>
    </row>
    <row r="202" spans="2:11">
      <c r="B202" s="108"/>
      <c r="C202" s="109"/>
      <c r="D202" s="117"/>
      <c r="E202" s="117"/>
      <c r="F202" s="117"/>
      <c r="G202" s="117"/>
      <c r="H202" s="117"/>
      <c r="I202" s="109"/>
      <c r="J202" s="109"/>
      <c r="K202" s="109"/>
    </row>
    <row r="203" spans="2:11">
      <c r="B203" s="108"/>
      <c r="C203" s="109"/>
      <c r="D203" s="117"/>
      <c r="E203" s="117"/>
      <c r="F203" s="117"/>
      <c r="G203" s="117"/>
      <c r="H203" s="117"/>
      <c r="I203" s="109"/>
      <c r="J203" s="109"/>
      <c r="K203" s="109"/>
    </row>
    <row r="204" spans="2:11">
      <c r="B204" s="108"/>
      <c r="C204" s="109"/>
      <c r="D204" s="117"/>
      <c r="E204" s="117"/>
      <c r="F204" s="117"/>
      <c r="G204" s="117"/>
      <c r="H204" s="117"/>
      <c r="I204" s="109"/>
      <c r="J204" s="109"/>
      <c r="K204" s="109"/>
    </row>
    <row r="205" spans="2:11">
      <c r="B205" s="108"/>
      <c r="C205" s="109"/>
      <c r="D205" s="117"/>
      <c r="E205" s="117"/>
      <c r="F205" s="117"/>
      <c r="G205" s="117"/>
      <c r="H205" s="117"/>
      <c r="I205" s="109"/>
      <c r="J205" s="109"/>
      <c r="K205" s="109"/>
    </row>
    <row r="206" spans="2:11">
      <c r="B206" s="108"/>
      <c r="C206" s="109"/>
      <c r="D206" s="117"/>
      <c r="E206" s="117"/>
      <c r="F206" s="117"/>
      <c r="G206" s="117"/>
      <c r="H206" s="117"/>
      <c r="I206" s="109"/>
      <c r="J206" s="109"/>
      <c r="K206" s="109"/>
    </row>
    <row r="207" spans="2:11">
      <c r="B207" s="108"/>
      <c r="C207" s="109"/>
      <c r="D207" s="117"/>
      <c r="E207" s="117"/>
      <c r="F207" s="117"/>
      <c r="G207" s="117"/>
      <c r="H207" s="117"/>
      <c r="I207" s="109"/>
      <c r="J207" s="109"/>
      <c r="K207" s="109"/>
    </row>
    <row r="208" spans="2:11">
      <c r="B208" s="108"/>
      <c r="C208" s="109"/>
      <c r="D208" s="117"/>
      <c r="E208" s="117"/>
      <c r="F208" s="117"/>
      <c r="G208" s="117"/>
      <c r="H208" s="117"/>
      <c r="I208" s="109"/>
      <c r="J208" s="109"/>
      <c r="K208" s="109"/>
    </row>
    <row r="209" spans="2:11">
      <c r="B209" s="108"/>
      <c r="C209" s="109"/>
      <c r="D209" s="117"/>
      <c r="E209" s="117"/>
      <c r="F209" s="117"/>
      <c r="G209" s="117"/>
      <c r="H209" s="117"/>
      <c r="I209" s="109"/>
      <c r="J209" s="109"/>
      <c r="K209" s="109"/>
    </row>
    <row r="210" spans="2:11">
      <c r="B210" s="108"/>
      <c r="C210" s="109"/>
      <c r="D210" s="117"/>
      <c r="E210" s="117"/>
      <c r="F210" s="117"/>
      <c r="G210" s="117"/>
      <c r="H210" s="117"/>
      <c r="I210" s="109"/>
      <c r="J210" s="109"/>
      <c r="K210" s="109"/>
    </row>
    <row r="211" spans="2:11">
      <c r="B211" s="108"/>
      <c r="C211" s="109"/>
      <c r="D211" s="117"/>
      <c r="E211" s="117"/>
      <c r="F211" s="117"/>
      <c r="G211" s="117"/>
      <c r="H211" s="117"/>
      <c r="I211" s="109"/>
      <c r="J211" s="109"/>
      <c r="K211" s="109"/>
    </row>
    <row r="212" spans="2:11">
      <c r="B212" s="108"/>
      <c r="C212" s="109"/>
      <c r="D212" s="117"/>
      <c r="E212" s="117"/>
      <c r="F212" s="117"/>
      <c r="G212" s="117"/>
      <c r="H212" s="117"/>
      <c r="I212" s="109"/>
      <c r="J212" s="109"/>
      <c r="K212" s="109"/>
    </row>
    <row r="213" spans="2:11">
      <c r="B213" s="108"/>
      <c r="C213" s="109"/>
      <c r="D213" s="117"/>
      <c r="E213" s="117"/>
      <c r="F213" s="117"/>
      <c r="G213" s="117"/>
      <c r="H213" s="117"/>
      <c r="I213" s="109"/>
      <c r="J213" s="109"/>
      <c r="K213" s="109"/>
    </row>
    <row r="214" spans="2:11">
      <c r="B214" s="108"/>
      <c r="C214" s="109"/>
      <c r="D214" s="117"/>
      <c r="E214" s="117"/>
      <c r="F214" s="117"/>
      <c r="G214" s="117"/>
      <c r="H214" s="117"/>
      <c r="I214" s="109"/>
      <c r="J214" s="109"/>
      <c r="K214" s="109"/>
    </row>
    <row r="215" spans="2:11">
      <c r="B215" s="108"/>
      <c r="C215" s="109"/>
      <c r="D215" s="117"/>
      <c r="E215" s="117"/>
      <c r="F215" s="117"/>
      <c r="G215" s="117"/>
      <c r="H215" s="117"/>
      <c r="I215" s="109"/>
      <c r="J215" s="109"/>
      <c r="K215" s="109"/>
    </row>
    <row r="216" spans="2:11">
      <c r="B216" s="108"/>
      <c r="C216" s="109"/>
      <c r="D216" s="117"/>
      <c r="E216" s="117"/>
      <c r="F216" s="117"/>
      <c r="G216" s="117"/>
      <c r="H216" s="117"/>
      <c r="I216" s="109"/>
      <c r="J216" s="109"/>
      <c r="K216" s="109"/>
    </row>
    <row r="217" spans="2:11">
      <c r="B217" s="108"/>
      <c r="C217" s="109"/>
      <c r="D217" s="117"/>
      <c r="E217" s="117"/>
      <c r="F217" s="117"/>
      <c r="G217" s="117"/>
      <c r="H217" s="117"/>
      <c r="I217" s="109"/>
      <c r="J217" s="109"/>
      <c r="K217" s="109"/>
    </row>
    <row r="218" spans="2:11">
      <c r="B218" s="108"/>
      <c r="C218" s="109"/>
      <c r="D218" s="117"/>
      <c r="E218" s="117"/>
      <c r="F218" s="117"/>
      <c r="G218" s="117"/>
      <c r="H218" s="117"/>
      <c r="I218" s="109"/>
      <c r="J218" s="109"/>
      <c r="K218" s="109"/>
    </row>
    <row r="219" spans="2:11">
      <c r="B219" s="108"/>
      <c r="C219" s="109"/>
      <c r="D219" s="117"/>
      <c r="E219" s="117"/>
      <c r="F219" s="117"/>
      <c r="G219" s="117"/>
      <c r="H219" s="117"/>
      <c r="I219" s="109"/>
      <c r="J219" s="109"/>
      <c r="K219" s="109"/>
    </row>
    <row r="220" spans="2:11">
      <c r="B220" s="108"/>
      <c r="C220" s="109"/>
      <c r="D220" s="117"/>
      <c r="E220" s="117"/>
      <c r="F220" s="117"/>
      <c r="G220" s="117"/>
      <c r="H220" s="117"/>
      <c r="I220" s="109"/>
      <c r="J220" s="109"/>
      <c r="K220" s="109"/>
    </row>
    <row r="221" spans="2:11">
      <c r="B221" s="108"/>
      <c r="C221" s="109"/>
      <c r="D221" s="117"/>
      <c r="E221" s="117"/>
      <c r="F221" s="117"/>
      <c r="G221" s="117"/>
      <c r="H221" s="117"/>
      <c r="I221" s="109"/>
      <c r="J221" s="109"/>
      <c r="K221" s="109"/>
    </row>
    <row r="222" spans="2:11">
      <c r="B222" s="108"/>
      <c r="C222" s="109"/>
      <c r="D222" s="117"/>
      <c r="E222" s="117"/>
      <c r="F222" s="117"/>
      <c r="G222" s="117"/>
      <c r="H222" s="117"/>
      <c r="I222" s="109"/>
      <c r="J222" s="109"/>
      <c r="K222" s="109"/>
    </row>
    <row r="223" spans="2:11">
      <c r="B223" s="108"/>
      <c r="C223" s="109"/>
      <c r="D223" s="117"/>
      <c r="E223" s="117"/>
      <c r="F223" s="117"/>
      <c r="G223" s="117"/>
      <c r="H223" s="117"/>
      <c r="I223" s="109"/>
      <c r="J223" s="109"/>
      <c r="K223" s="109"/>
    </row>
    <row r="224" spans="2:11">
      <c r="B224" s="108"/>
      <c r="C224" s="109"/>
      <c r="D224" s="117"/>
      <c r="E224" s="117"/>
      <c r="F224" s="117"/>
      <c r="G224" s="117"/>
      <c r="H224" s="117"/>
      <c r="I224" s="109"/>
      <c r="J224" s="109"/>
      <c r="K224" s="109"/>
    </row>
    <row r="225" spans="2:11">
      <c r="B225" s="108"/>
      <c r="C225" s="109"/>
      <c r="D225" s="117"/>
      <c r="E225" s="117"/>
      <c r="F225" s="117"/>
      <c r="G225" s="117"/>
      <c r="H225" s="117"/>
      <c r="I225" s="109"/>
      <c r="J225" s="109"/>
      <c r="K225" s="109"/>
    </row>
    <row r="226" spans="2:11">
      <c r="B226" s="108"/>
      <c r="C226" s="109"/>
      <c r="D226" s="117"/>
      <c r="E226" s="117"/>
      <c r="F226" s="117"/>
      <c r="G226" s="117"/>
      <c r="H226" s="117"/>
      <c r="I226" s="109"/>
      <c r="J226" s="109"/>
      <c r="K226" s="109"/>
    </row>
    <row r="227" spans="2:11">
      <c r="B227" s="108"/>
      <c r="C227" s="109"/>
      <c r="D227" s="117"/>
      <c r="E227" s="117"/>
      <c r="F227" s="117"/>
      <c r="G227" s="117"/>
      <c r="H227" s="117"/>
      <c r="I227" s="109"/>
      <c r="J227" s="109"/>
      <c r="K227" s="109"/>
    </row>
    <row r="228" spans="2:11">
      <c r="B228" s="108"/>
      <c r="C228" s="109"/>
      <c r="D228" s="117"/>
      <c r="E228" s="117"/>
      <c r="F228" s="117"/>
      <c r="G228" s="117"/>
      <c r="H228" s="117"/>
      <c r="I228" s="109"/>
      <c r="J228" s="109"/>
      <c r="K228" s="109"/>
    </row>
    <row r="229" spans="2:11">
      <c r="B229" s="108"/>
      <c r="C229" s="109"/>
      <c r="D229" s="117"/>
      <c r="E229" s="117"/>
      <c r="F229" s="117"/>
      <c r="G229" s="117"/>
      <c r="H229" s="117"/>
      <c r="I229" s="109"/>
      <c r="J229" s="109"/>
      <c r="K229" s="109"/>
    </row>
    <row r="230" spans="2:11">
      <c r="B230" s="108"/>
      <c r="C230" s="109"/>
      <c r="D230" s="117"/>
      <c r="E230" s="117"/>
      <c r="F230" s="117"/>
      <c r="G230" s="117"/>
      <c r="H230" s="117"/>
      <c r="I230" s="109"/>
      <c r="J230" s="109"/>
      <c r="K230" s="109"/>
    </row>
    <row r="231" spans="2:11">
      <c r="B231" s="108"/>
      <c r="C231" s="109"/>
      <c r="D231" s="117"/>
      <c r="E231" s="117"/>
      <c r="F231" s="117"/>
      <c r="G231" s="117"/>
      <c r="H231" s="117"/>
      <c r="I231" s="109"/>
      <c r="J231" s="109"/>
      <c r="K231" s="109"/>
    </row>
    <row r="232" spans="2:11">
      <c r="B232" s="108"/>
      <c r="C232" s="109"/>
      <c r="D232" s="117"/>
      <c r="E232" s="117"/>
      <c r="F232" s="117"/>
      <c r="G232" s="117"/>
      <c r="H232" s="117"/>
      <c r="I232" s="109"/>
      <c r="J232" s="109"/>
      <c r="K232" s="109"/>
    </row>
    <row r="233" spans="2:11">
      <c r="B233" s="108"/>
      <c r="C233" s="109"/>
      <c r="D233" s="117"/>
      <c r="E233" s="117"/>
      <c r="F233" s="117"/>
      <c r="G233" s="117"/>
      <c r="H233" s="117"/>
      <c r="I233" s="109"/>
      <c r="J233" s="109"/>
      <c r="K233" s="109"/>
    </row>
    <row r="234" spans="2:11">
      <c r="B234" s="108"/>
      <c r="C234" s="109"/>
      <c r="D234" s="117"/>
      <c r="E234" s="117"/>
      <c r="F234" s="117"/>
      <c r="G234" s="117"/>
      <c r="H234" s="117"/>
      <c r="I234" s="109"/>
      <c r="J234" s="109"/>
      <c r="K234" s="109"/>
    </row>
    <row r="235" spans="2:11">
      <c r="B235" s="108"/>
      <c r="C235" s="109"/>
      <c r="D235" s="117"/>
      <c r="E235" s="117"/>
      <c r="F235" s="117"/>
      <c r="G235" s="117"/>
      <c r="H235" s="117"/>
      <c r="I235" s="109"/>
      <c r="J235" s="109"/>
      <c r="K235" s="109"/>
    </row>
    <row r="236" spans="2:11">
      <c r="B236" s="108"/>
      <c r="C236" s="109"/>
      <c r="D236" s="117"/>
      <c r="E236" s="117"/>
      <c r="F236" s="117"/>
      <c r="G236" s="117"/>
      <c r="H236" s="117"/>
      <c r="I236" s="109"/>
      <c r="J236" s="109"/>
      <c r="K236" s="109"/>
    </row>
    <row r="237" spans="2:11">
      <c r="B237" s="108"/>
      <c r="C237" s="109"/>
      <c r="D237" s="117"/>
      <c r="E237" s="117"/>
      <c r="F237" s="117"/>
      <c r="G237" s="117"/>
      <c r="H237" s="117"/>
      <c r="I237" s="109"/>
      <c r="J237" s="109"/>
      <c r="K237" s="109"/>
    </row>
    <row r="238" spans="2:11">
      <c r="B238" s="108"/>
      <c r="C238" s="109"/>
      <c r="D238" s="117"/>
      <c r="E238" s="117"/>
      <c r="F238" s="117"/>
      <c r="G238" s="117"/>
      <c r="H238" s="117"/>
      <c r="I238" s="109"/>
      <c r="J238" s="109"/>
      <c r="K238" s="109"/>
    </row>
    <row r="239" spans="2:11">
      <c r="B239" s="108"/>
      <c r="C239" s="109"/>
      <c r="D239" s="117"/>
      <c r="E239" s="117"/>
      <c r="F239" s="117"/>
      <c r="G239" s="117"/>
      <c r="H239" s="117"/>
      <c r="I239" s="109"/>
      <c r="J239" s="109"/>
      <c r="K239" s="109"/>
    </row>
    <row r="240" spans="2:11">
      <c r="B240" s="108"/>
      <c r="C240" s="109"/>
      <c r="D240" s="117"/>
      <c r="E240" s="117"/>
      <c r="F240" s="117"/>
      <c r="G240" s="117"/>
      <c r="H240" s="117"/>
      <c r="I240" s="109"/>
      <c r="J240" s="109"/>
      <c r="K240" s="109"/>
    </row>
    <row r="241" spans="2:11">
      <c r="B241" s="108"/>
      <c r="C241" s="109"/>
      <c r="D241" s="117"/>
      <c r="E241" s="117"/>
      <c r="F241" s="117"/>
      <c r="G241" s="117"/>
      <c r="H241" s="117"/>
      <c r="I241" s="109"/>
      <c r="J241" s="109"/>
      <c r="K241" s="109"/>
    </row>
    <row r="242" spans="2:11">
      <c r="B242" s="108"/>
      <c r="C242" s="109"/>
      <c r="D242" s="117"/>
      <c r="E242" s="117"/>
      <c r="F242" s="117"/>
      <c r="G242" s="117"/>
      <c r="H242" s="117"/>
      <c r="I242" s="109"/>
      <c r="J242" s="109"/>
      <c r="K242" s="109"/>
    </row>
    <row r="243" spans="2:11">
      <c r="B243" s="108"/>
      <c r="C243" s="109"/>
      <c r="D243" s="117"/>
      <c r="E243" s="117"/>
      <c r="F243" s="117"/>
      <c r="G243" s="117"/>
      <c r="H243" s="117"/>
      <c r="I243" s="109"/>
      <c r="J243" s="109"/>
      <c r="K243" s="109"/>
    </row>
    <row r="244" spans="2:11">
      <c r="B244" s="108"/>
      <c r="C244" s="109"/>
      <c r="D244" s="117"/>
      <c r="E244" s="117"/>
      <c r="F244" s="117"/>
      <c r="G244" s="117"/>
      <c r="H244" s="117"/>
      <c r="I244" s="109"/>
      <c r="J244" s="109"/>
      <c r="K244" s="109"/>
    </row>
    <row r="245" spans="2:11">
      <c r="B245" s="108"/>
      <c r="C245" s="109"/>
      <c r="D245" s="117"/>
      <c r="E245" s="117"/>
      <c r="F245" s="117"/>
      <c r="G245" s="117"/>
      <c r="H245" s="117"/>
      <c r="I245" s="109"/>
      <c r="J245" s="109"/>
      <c r="K245" s="109"/>
    </row>
    <row r="246" spans="2:11">
      <c r="B246" s="108"/>
      <c r="C246" s="109"/>
      <c r="D246" s="117"/>
      <c r="E246" s="117"/>
      <c r="F246" s="117"/>
      <c r="G246" s="117"/>
      <c r="H246" s="117"/>
      <c r="I246" s="109"/>
      <c r="J246" s="109"/>
      <c r="K246" s="109"/>
    </row>
    <row r="247" spans="2:11">
      <c r="B247" s="108"/>
      <c r="C247" s="109"/>
      <c r="D247" s="117"/>
      <c r="E247" s="117"/>
      <c r="F247" s="117"/>
      <c r="G247" s="117"/>
      <c r="H247" s="117"/>
      <c r="I247" s="109"/>
      <c r="J247" s="109"/>
      <c r="K247" s="109"/>
    </row>
    <row r="248" spans="2:11">
      <c r="B248" s="108"/>
      <c r="C248" s="109"/>
      <c r="D248" s="117"/>
      <c r="E248" s="117"/>
      <c r="F248" s="117"/>
      <c r="G248" s="117"/>
      <c r="H248" s="117"/>
      <c r="I248" s="109"/>
      <c r="J248" s="109"/>
      <c r="K248" s="109"/>
    </row>
    <row r="249" spans="2:11">
      <c r="B249" s="108"/>
      <c r="C249" s="109"/>
      <c r="D249" s="117"/>
      <c r="E249" s="117"/>
      <c r="F249" s="117"/>
      <c r="G249" s="117"/>
      <c r="H249" s="117"/>
      <c r="I249" s="109"/>
      <c r="J249" s="109"/>
      <c r="K249" s="109"/>
    </row>
    <row r="250" spans="2:11">
      <c r="B250" s="108"/>
      <c r="C250" s="109"/>
      <c r="D250" s="117"/>
      <c r="E250" s="117"/>
      <c r="F250" s="117"/>
      <c r="G250" s="117"/>
      <c r="H250" s="117"/>
      <c r="I250" s="109"/>
      <c r="J250" s="109"/>
      <c r="K250" s="109"/>
    </row>
    <row r="251" spans="2:11">
      <c r="B251" s="108"/>
      <c r="C251" s="109"/>
      <c r="D251" s="117"/>
      <c r="E251" s="117"/>
      <c r="F251" s="117"/>
      <c r="G251" s="117"/>
      <c r="H251" s="117"/>
      <c r="I251" s="109"/>
      <c r="J251" s="109"/>
      <c r="K251" s="109"/>
    </row>
    <row r="252" spans="2:11">
      <c r="B252" s="108"/>
      <c r="C252" s="109"/>
      <c r="D252" s="117"/>
      <c r="E252" s="117"/>
      <c r="F252" s="117"/>
      <c r="G252" s="117"/>
      <c r="H252" s="117"/>
      <c r="I252" s="109"/>
      <c r="J252" s="109"/>
      <c r="K252" s="109"/>
    </row>
    <row r="253" spans="2:11">
      <c r="B253" s="108"/>
      <c r="C253" s="109"/>
      <c r="D253" s="117"/>
      <c r="E253" s="117"/>
      <c r="F253" s="117"/>
      <c r="G253" s="117"/>
      <c r="H253" s="117"/>
      <c r="I253" s="109"/>
      <c r="J253" s="109"/>
      <c r="K253" s="109"/>
    </row>
    <row r="254" spans="2:11">
      <c r="B254" s="108"/>
      <c r="C254" s="109"/>
      <c r="D254" s="117"/>
      <c r="E254" s="117"/>
      <c r="F254" s="117"/>
      <c r="G254" s="117"/>
      <c r="H254" s="117"/>
      <c r="I254" s="109"/>
      <c r="J254" s="109"/>
      <c r="K254" s="109"/>
    </row>
    <row r="255" spans="2:11">
      <c r="B255" s="108"/>
      <c r="C255" s="109"/>
      <c r="D255" s="117"/>
      <c r="E255" s="117"/>
      <c r="F255" s="117"/>
      <c r="G255" s="117"/>
      <c r="H255" s="117"/>
      <c r="I255" s="109"/>
      <c r="J255" s="109"/>
      <c r="K255" s="109"/>
    </row>
    <row r="256" spans="2:11">
      <c r="B256" s="108"/>
      <c r="C256" s="109"/>
      <c r="D256" s="117"/>
      <c r="E256" s="117"/>
      <c r="F256" s="117"/>
      <c r="G256" s="117"/>
      <c r="H256" s="117"/>
      <c r="I256" s="109"/>
      <c r="J256" s="109"/>
      <c r="K256" s="109"/>
    </row>
    <row r="257" spans="2:11">
      <c r="B257" s="108"/>
      <c r="C257" s="109"/>
      <c r="D257" s="117"/>
      <c r="E257" s="117"/>
      <c r="F257" s="117"/>
      <c r="G257" s="117"/>
      <c r="H257" s="117"/>
      <c r="I257" s="109"/>
      <c r="J257" s="109"/>
      <c r="K257" s="109"/>
    </row>
    <row r="258" spans="2:11">
      <c r="B258" s="108"/>
      <c r="C258" s="109"/>
      <c r="D258" s="117"/>
      <c r="E258" s="117"/>
      <c r="F258" s="117"/>
      <c r="G258" s="117"/>
      <c r="H258" s="117"/>
      <c r="I258" s="109"/>
      <c r="J258" s="109"/>
      <c r="K258" s="109"/>
    </row>
    <row r="259" spans="2:11">
      <c r="B259" s="108"/>
      <c r="C259" s="109"/>
      <c r="D259" s="117"/>
      <c r="E259" s="117"/>
      <c r="F259" s="117"/>
      <c r="G259" s="117"/>
      <c r="H259" s="117"/>
      <c r="I259" s="109"/>
      <c r="J259" s="109"/>
      <c r="K259" s="109"/>
    </row>
    <row r="260" spans="2:11">
      <c r="B260" s="108"/>
      <c r="C260" s="109"/>
      <c r="D260" s="117"/>
      <c r="E260" s="117"/>
      <c r="F260" s="117"/>
      <c r="G260" s="117"/>
      <c r="H260" s="117"/>
      <c r="I260" s="109"/>
      <c r="J260" s="109"/>
      <c r="K260" s="109"/>
    </row>
    <row r="261" spans="2:11">
      <c r="B261" s="108"/>
      <c r="C261" s="109"/>
      <c r="D261" s="117"/>
      <c r="E261" s="117"/>
      <c r="F261" s="117"/>
      <c r="G261" s="117"/>
      <c r="H261" s="117"/>
      <c r="I261" s="109"/>
      <c r="J261" s="109"/>
      <c r="K261" s="109"/>
    </row>
    <row r="262" spans="2:11">
      <c r="B262" s="108"/>
      <c r="C262" s="109"/>
      <c r="D262" s="117"/>
      <c r="E262" s="117"/>
      <c r="F262" s="117"/>
      <c r="G262" s="117"/>
      <c r="H262" s="117"/>
      <c r="I262" s="109"/>
      <c r="J262" s="109"/>
      <c r="K262" s="109"/>
    </row>
    <row r="263" spans="2:11">
      <c r="B263" s="108"/>
      <c r="C263" s="109"/>
      <c r="D263" s="117"/>
      <c r="E263" s="117"/>
      <c r="F263" s="117"/>
      <c r="G263" s="117"/>
      <c r="H263" s="117"/>
      <c r="I263" s="109"/>
      <c r="J263" s="109"/>
      <c r="K263" s="109"/>
    </row>
    <row r="264" spans="2:11">
      <c r="B264" s="108"/>
      <c r="C264" s="109"/>
      <c r="D264" s="117"/>
      <c r="E264" s="117"/>
      <c r="F264" s="117"/>
      <c r="G264" s="117"/>
      <c r="H264" s="117"/>
      <c r="I264" s="109"/>
      <c r="J264" s="109"/>
      <c r="K264" s="109"/>
    </row>
    <row r="265" spans="2:11">
      <c r="B265" s="108"/>
      <c r="C265" s="109"/>
      <c r="D265" s="117"/>
      <c r="E265" s="117"/>
      <c r="F265" s="117"/>
      <c r="G265" s="117"/>
      <c r="H265" s="117"/>
      <c r="I265" s="109"/>
      <c r="J265" s="109"/>
      <c r="K265" s="109"/>
    </row>
    <row r="266" spans="2:11">
      <c r="B266" s="108"/>
      <c r="C266" s="109"/>
      <c r="D266" s="117"/>
      <c r="E266" s="117"/>
      <c r="F266" s="117"/>
      <c r="G266" s="117"/>
      <c r="H266" s="117"/>
      <c r="I266" s="109"/>
      <c r="J266" s="109"/>
      <c r="K266" s="109"/>
    </row>
    <row r="267" spans="2:11">
      <c r="B267" s="108"/>
      <c r="C267" s="109"/>
      <c r="D267" s="117"/>
      <c r="E267" s="117"/>
      <c r="F267" s="117"/>
      <c r="G267" s="117"/>
      <c r="H267" s="117"/>
      <c r="I267" s="109"/>
      <c r="J267" s="109"/>
      <c r="K267" s="109"/>
    </row>
    <row r="268" spans="2:11">
      <c r="B268" s="108"/>
      <c r="C268" s="109"/>
      <c r="D268" s="117"/>
      <c r="E268" s="117"/>
      <c r="F268" s="117"/>
      <c r="G268" s="117"/>
      <c r="H268" s="117"/>
      <c r="I268" s="109"/>
      <c r="J268" s="109"/>
      <c r="K268" s="109"/>
    </row>
    <row r="269" spans="2:11">
      <c r="B269" s="108"/>
      <c r="C269" s="109"/>
      <c r="D269" s="117"/>
      <c r="E269" s="117"/>
      <c r="F269" s="117"/>
      <c r="G269" s="117"/>
      <c r="H269" s="117"/>
      <c r="I269" s="109"/>
      <c r="J269" s="109"/>
      <c r="K269" s="109"/>
    </row>
    <row r="270" spans="2:11">
      <c r="B270" s="108"/>
      <c r="C270" s="109"/>
      <c r="D270" s="117"/>
      <c r="E270" s="117"/>
      <c r="F270" s="117"/>
      <c r="G270" s="117"/>
      <c r="H270" s="117"/>
      <c r="I270" s="109"/>
      <c r="J270" s="109"/>
      <c r="K270" s="109"/>
    </row>
    <row r="271" spans="2:11">
      <c r="B271" s="108"/>
      <c r="C271" s="109"/>
      <c r="D271" s="117"/>
      <c r="E271" s="117"/>
      <c r="F271" s="117"/>
      <c r="G271" s="117"/>
      <c r="H271" s="117"/>
      <c r="I271" s="109"/>
      <c r="J271" s="109"/>
      <c r="K271" s="109"/>
    </row>
    <row r="272" spans="2:11">
      <c r="B272" s="108"/>
      <c r="C272" s="109"/>
      <c r="D272" s="117"/>
      <c r="E272" s="117"/>
      <c r="F272" s="117"/>
      <c r="G272" s="117"/>
      <c r="H272" s="117"/>
      <c r="I272" s="109"/>
      <c r="J272" s="109"/>
      <c r="K272" s="109"/>
    </row>
    <row r="273" spans="2:11">
      <c r="B273" s="108"/>
      <c r="C273" s="109"/>
      <c r="D273" s="117"/>
      <c r="E273" s="117"/>
      <c r="F273" s="117"/>
      <c r="G273" s="117"/>
      <c r="H273" s="117"/>
      <c r="I273" s="109"/>
      <c r="J273" s="109"/>
      <c r="K273" s="109"/>
    </row>
    <row r="274" spans="2:11">
      <c r="B274" s="108"/>
      <c r="C274" s="109"/>
      <c r="D274" s="117"/>
      <c r="E274" s="117"/>
      <c r="F274" s="117"/>
      <c r="G274" s="117"/>
      <c r="H274" s="117"/>
      <c r="I274" s="109"/>
      <c r="J274" s="109"/>
      <c r="K274" s="109"/>
    </row>
    <row r="275" spans="2:11">
      <c r="B275" s="108"/>
      <c r="C275" s="109"/>
      <c r="D275" s="117"/>
      <c r="E275" s="117"/>
      <c r="F275" s="117"/>
      <c r="G275" s="117"/>
      <c r="H275" s="117"/>
      <c r="I275" s="109"/>
      <c r="J275" s="109"/>
      <c r="K275" s="109"/>
    </row>
    <row r="276" spans="2:11">
      <c r="B276" s="108"/>
      <c r="C276" s="109"/>
      <c r="D276" s="117"/>
      <c r="E276" s="117"/>
      <c r="F276" s="117"/>
      <c r="G276" s="117"/>
      <c r="H276" s="117"/>
      <c r="I276" s="109"/>
      <c r="J276" s="109"/>
      <c r="K276" s="109"/>
    </row>
    <row r="277" spans="2:11">
      <c r="B277" s="108"/>
      <c r="C277" s="109"/>
      <c r="D277" s="117"/>
      <c r="E277" s="117"/>
      <c r="F277" s="117"/>
      <c r="G277" s="117"/>
      <c r="H277" s="117"/>
      <c r="I277" s="109"/>
      <c r="J277" s="109"/>
      <c r="K277" s="109"/>
    </row>
    <row r="278" spans="2:11">
      <c r="B278" s="108"/>
      <c r="C278" s="109"/>
      <c r="D278" s="117"/>
      <c r="E278" s="117"/>
      <c r="F278" s="117"/>
      <c r="G278" s="117"/>
      <c r="H278" s="117"/>
      <c r="I278" s="109"/>
      <c r="J278" s="109"/>
      <c r="K278" s="109"/>
    </row>
    <row r="279" spans="2:11">
      <c r="B279" s="108"/>
      <c r="C279" s="109"/>
      <c r="D279" s="117"/>
      <c r="E279" s="117"/>
      <c r="F279" s="117"/>
      <c r="G279" s="117"/>
      <c r="H279" s="117"/>
      <c r="I279" s="109"/>
      <c r="J279" s="109"/>
      <c r="K279" s="109"/>
    </row>
    <row r="280" spans="2:11">
      <c r="B280" s="108"/>
      <c r="C280" s="109"/>
      <c r="D280" s="117"/>
      <c r="E280" s="117"/>
      <c r="F280" s="117"/>
      <c r="G280" s="117"/>
      <c r="H280" s="117"/>
      <c r="I280" s="109"/>
      <c r="J280" s="109"/>
      <c r="K280" s="109"/>
    </row>
    <row r="281" spans="2:11">
      <c r="B281" s="108"/>
      <c r="C281" s="109"/>
      <c r="D281" s="117"/>
      <c r="E281" s="117"/>
      <c r="F281" s="117"/>
      <c r="G281" s="117"/>
      <c r="H281" s="117"/>
      <c r="I281" s="109"/>
      <c r="J281" s="109"/>
      <c r="K281" s="109"/>
    </row>
    <row r="282" spans="2:11">
      <c r="B282" s="108"/>
      <c r="C282" s="109"/>
      <c r="D282" s="117"/>
      <c r="E282" s="117"/>
      <c r="F282" s="117"/>
      <c r="G282" s="117"/>
      <c r="H282" s="117"/>
      <c r="I282" s="109"/>
      <c r="J282" s="109"/>
      <c r="K282" s="109"/>
    </row>
    <row r="283" spans="2:11">
      <c r="B283" s="108"/>
      <c r="C283" s="109"/>
      <c r="D283" s="117"/>
      <c r="E283" s="117"/>
      <c r="F283" s="117"/>
      <c r="G283" s="117"/>
      <c r="H283" s="117"/>
      <c r="I283" s="109"/>
      <c r="J283" s="109"/>
      <c r="K283" s="109"/>
    </row>
    <row r="284" spans="2:11">
      <c r="B284" s="108"/>
      <c r="C284" s="109"/>
      <c r="D284" s="117"/>
      <c r="E284" s="117"/>
      <c r="F284" s="117"/>
      <c r="G284" s="117"/>
      <c r="H284" s="117"/>
      <c r="I284" s="109"/>
      <c r="J284" s="109"/>
      <c r="K284" s="109"/>
    </row>
    <row r="285" spans="2:11">
      <c r="B285" s="108"/>
      <c r="C285" s="109"/>
      <c r="D285" s="117"/>
      <c r="E285" s="117"/>
      <c r="F285" s="117"/>
      <c r="G285" s="117"/>
      <c r="H285" s="117"/>
      <c r="I285" s="109"/>
      <c r="J285" s="109"/>
      <c r="K285" s="109"/>
    </row>
    <row r="286" spans="2:11">
      <c r="B286" s="108"/>
      <c r="C286" s="109"/>
      <c r="D286" s="117"/>
      <c r="E286" s="117"/>
      <c r="F286" s="117"/>
      <c r="G286" s="117"/>
      <c r="H286" s="117"/>
      <c r="I286" s="109"/>
      <c r="J286" s="109"/>
      <c r="K286" s="109"/>
    </row>
    <row r="287" spans="2:11">
      <c r="B287" s="108"/>
      <c r="C287" s="109"/>
      <c r="D287" s="117"/>
      <c r="E287" s="117"/>
      <c r="F287" s="117"/>
      <c r="G287" s="117"/>
      <c r="H287" s="117"/>
      <c r="I287" s="109"/>
      <c r="J287" s="109"/>
      <c r="K287" s="109"/>
    </row>
    <row r="288" spans="2:11">
      <c r="B288" s="108"/>
      <c r="C288" s="109"/>
      <c r="D288" s="117"/>
      <c r="E288" s="117"/>
      <c r="F288" s="117"/>
      <c r="G288" s="117"/>
      <c r="H288" s="117"/>
      <c r="I288" s="109"/>
      <c r="J288" s="109"/>
      <c r="K288" s="109"/>
    </row>
    <row r="289" spans="2:11">
      <c r="B289" s="108"/>
      <c r="C289" s="109"/>
      <c r="D289" s="117"/>
      <c r="E289" s="117"/>
      <c r="F289" s="117"/>
      <c r="G289" s="117"/>
      <c r="H289" s="117"/>
      <c r="I289" s="109"/>
      <c r="J289" s="109"/>
      <c r="K289" s="109"/>
    </row>
    <row r="290" spans="2:11">
      <c r="B290" s="108"/>
      <c r="C290" s="109"/>
      <c r="D290" s="117"/>
      <c r="E290" s="117"/>
      <c r="F290" s="117"/>
      <c r="G290" s="117"/>
      <c r="H290" s="117"/>
      <c r="I290" s="109"/>
      <c r="J290" s="109"/>
      <c r="K290" s="109"/>
    </row>
    <row r="291" spans="2:11">
      <c r="B291" s="108"/>
      <c r="C291" s="109"/>
      <c r="D291" s="117"/>
      <c r="E291" s="117"/>
      <c r="F291" s="117"/>
      <c r="G291" s="117"/>
      <c r="H291" s="117"/>
      <c r="I291" s="109"/>
      <c r="J291" s="109"/>
      <c r="K291" s="109"/>
    </row>
    <row r="292" spans="2:11">
      <c r="B292" s="108"/>
      <c r="C292" s="109"/>
      <c r="D292" s="117"/>
      <c r="E292" s="117"/>
      <c r="F292" s="117"/>
      <c r="G292" s="117"/>
      <c r="H292" s="117"/>
      <c r="I292" s="109"/>
      <c r="J292" s="109"/>
      <c r="K292" s="109"/>
    </row>
    <row r="293" spans="2:11">
      <c r="B293" s="108"/>
      <c r="C293" s="109"/>
      <c r="D293" s="117"/>
      <c r="E293" s="117"/>
      <c r="F293" s="117"/>
      <c r="G293" s="117"/>
      <c r="H293" s="117"/>
      <c r="I293" s="109"/>
      <c r="J293" s="109"/>
      <c r="K293" s="109"/>
    </row>
    <row r="294" spans="2:11">
      <c r="B294" s="108"/>
      <c r="C294" s="109"/>
      <c r="D294" s="117"/>
      <c r="E294" s="117"/>
      <c r="F294" s="117"/>
      <c r="G294" s="117"/>
      <c r="H294" s="117"/>
      <c r="I294" s="109"/>
      <c r="J294" s="109"/>
      <c r="K294" s="109"/>
    </row>
    <row r="295" spans="2:11">
      <c r="B295" s="108"/>
      <c r="C295" s="109"/>
      <c r="D295" s="117"/>
      <c r="E295" s="117"/>
      <c r="F295" s="117"/>
      <c r="G295" s="117"/>
      <c r="H295" s="117"/>
      <c r="I295" s="109"/>
      <c r="J295" s="109"/>
      <c r="K295" s="109"/>
    </row>
    <row r="296" spans="2:11">
      <c r="B296" s="108"/>
      <c r="C296" s="109"/>
      <c r="D296" s="117"/>
      <c r="E296" s="117"/>
      <c r="F296" s="117"/>
      <c r="G296" s="117"/>
      <c r="H296" s="117"/>
      <c r="I296" s="109"/>
      <c r="J296" s="109"/>
      <c r="K296" s="109"/>
    </row>
    <row r="297" spans="2:11">
      <c r="B297" s="108"/>
      <c r="C297" s="109"/>
      <c r="D297" s="117"/>
      <c r="E297" s="117"/>
      <c r="F297" s="117"/>
      <c r="G297" s="117"/>
      <c r="H297" s="117"/>
      <c r="I297" s="109"/>
      <c r="J297" s="109"/>
      <c r="K297" s="109"/>
    </row>
    <row r="298" spans="2:11">
      <c r="B298" s="108"/>
      <c r="C298" s="109"/>
      <c r="D298" s="117"/>
      <c r="E298" s="117"/>
      <c r="F298" s="117"/>
      <c r="G298" s="117"/>
      <c r="H298" s="117"/>
      <c r="I298" s="109"/>
      <c r="J298" s="109"/>
      <c r="K298" s="109"/>
    </row>
    <row r="299" spans="2:11">
      <c r="B299" s="108"/>
      <c r="C299" s="109"/>
      <c r="D299" s="117"/>
      <c r="E299" s="117"/>
      <c r="F299" s="117"/>
      <c r="G299" s="117"/>
      <c r="H299" s="117"/>
      <c r="I299" s="109"/>
      <c r="J299" s="109"/>
      <c r="K299" s="109"/>
    </row>
    <row r="300" spans="2:11">
      <c r="B300" s="108"/>
      <c r="C300" s="109"/>
      <c r="D300" s="117"/>
      <c r="E300" s="117"/>
      <c r="F300" s="117"/>
      <c r="G300" s="117"/>
      <c r="H300" s="117"/>
      <c r="I300" s="109"/>
      <c r="J300" s="109"/>
      <c r="K300" s="109"/>
    </row>
    <row r="301" spans="2:11">
      <c r="B301" s="108"/>
      <c r="C301" s="109"/>
      <c r="D301" s="117"/>
      <c r="E301" s="117"/>
      <c r="F301" s="117"/>
      <c r="G301" s="117"/>
      <c r="H301" s="117"/>
      <c r="I301" s="109"/>
      <c r="J301" s="109"/>
      <c r="K301" s="109"/>
    </row>
    <row r="302" spans="2:11">
      <c r="B302" s="108"/>
      <c r="C302" s="109"/>
      <c r="D302" s="117"/>
      <c r="E302" s="117"/>
      <c r="F302" s="117"/>
      <c r="G302" s="117"/>
      <c r="H302" s="117"/>
      <c r="I302" s="109"/>
      <c r="J302" s="109"/>
      <c r="K302" s="109"/>
    </row>
    <row r="303" spans="2:11">
      <c r="B303" s="108"/>
      <c r="C303" s="109"/>
      <c r="D303" s="117"/>
      <c r="E303" s="117"/>
      <c r="F303" s="117"/>
      <c r="G303" s="117"/>
      <c r="H303" s="117"/>
      <c r="I303" s="109"/>
      <c r="J303" s="109"/>
      <c r="K303" s="109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E605" s="20"/>
      <c r="G605" s="20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</sheetData>
  <sheetProtection sheet="1" objects="1" scenarios="1"/>
  <mergeCells count="1">
    <mergeCell ref="B6:K6"/>
  </mergeCells>
  <phoneticPr fontId="3" type="noConversion"/>
  <conditionalFormatting sqref="B13">
    <cfRule type="cellIs" dxfId="1" priority="2" operator="equal">
      <formula>"NR3"</formula>
    </cfRule>
  </conditionalFormatting>
  <conditionalFormatting sqref="B13">
    <cfRule type="containsText" dxfId="0" priority="1" operator="containsText" text="הפרשה ">
      <formula>NOT(ISERROR(SEARCH("הפרשה ",B13)))</formula>
    </cfRule>
  </conditionalFormatting>
  <dataValidations count="1">
    <dataValidation allowBlank="1" showInputMessage="1" showErrorMessage="1" sqref="C5:C12 A1:A14 B1:B12 D1:D12 E1:E11 I1:I12 F1:H14 J1:XFD14 A15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35.140625" style="2" customWidth="1"/>
    <col min="3" max="3" width="71.42578125" style="1" bestFit="1" customWidth="1"/>
    <col min="4" max="4" width="11.85546875" style="1" customWidth="1"/>
    <col min="5" max="16384" width="9.140625" style="1"/>
  </cols>
  <sheetData>
    <row r="1" spans="2:6">
      <c r="B1" s="46" t="s">
        <v>139</v>
      </c>
      <c r="C1" s="67" t="s" vm="1">
        <v>220</v>
      </c>
    </row>
    <row r="2" spans="2:6">
      <c r="B2" s="46" t="s">
        <v>138</v>
      </c>
      <c r="C2" s="67" t="s">
        <v>221</v>
      </c>
    </row>
    <row r="3" spans="2:6">
      <c r="B3" s="46" t="s">
        <v>140</v>
      </c>
      <c r="C3" s="67" t="s">
        <v>222</v>
      </c>
    </row>
    <row r="4" spans="2:6">
      <c r="B4" s="46" t="s">
        <v>141</v>
      </c>
      <c r="C4" s="67">
        <v>2208</v>
      </c>
    </row>
    <row r="6" spans="2:6" ht="26.25" customHeight="1">
      <c r="B6" s="122" t="s">
        <v>174</v>
      </c>
      <c r="C6" s="123"/>
      <c r="D6" s="124"/>
    </row>
    <row r="7" spans="2:6" s="3" customFormat="1" ht="47.25">
      <c r="B7" s="47" t="s">
        <v>109</v>
      </c>
      <c r="C7" s="52" t="s">
        <v>101</v>
      </c>
      <c r="D7" s="53" t="s">
        <v>100</v>
      </c>
    </row>
    <row r="8" spans="2:6" s="3" customFormat="1">
      <c r="B8" s="14"/>
      <c r="C8" s="31" t="s">
        <v>200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3" t="s">
        <v>2094</v>
      </c>
      <c r="C10" s="79">
        <v>1887.0350584229459</v>
      </c>
      <c r="D10" s="93"/>
    </row>
    <row r="11" spans="2:6">
      <c r="B11" s="70" t="s">
        <v>24</v>
      </c>
      <c r="C11" s="79">
        <v>605.23224534127496</v>
      </c>
      <c r="D11" s="100"/>
    </row>
    <row r="12" spans="2:6">
      <c r="B12" s="75" t="s">
        <v>2098</v>
      </c>
      <c r="C12" s="76">
        <v>23.345486613019503</v>
      </c>
      <c r="D12" s="99">
        <v>47467</v>
      </c>
      <c r="E12" s="3"/>
      <c r="F12" s="3"/>
    </row>
    <row r="13" spans="2:6">
      <c r="B13" s="75" t="s">
        <v>2124</v>
      </c>
      <c r="C13" s="76">
        <v>69.365380000000002</v>
      </c>
      <c r="D13" s="99">
        <v>44255</v>
      </c>
      <c r="E13" s="3"/>
      <c r="F13" s="3"/>
    </row>
    <row r="14" spans="2:6">
      <c r="B14" s="75" t="s">
        <v>2099</v>
      </c>
      <c r="C14" s="76">
        <v>40.001794337881783</v>
      </c>
      <c r="D14" s="99">
        <v>46132</v>
      </c>
    </row>
    <row r="15" spans="2:6">
      <c r="B15" s="75" t="s">
        <v>2100</v>
      </c>
      <c r="C15" s="76">
        <v>75.979625794499484</v>
      </c>
      <c r="D15" s="99">
        <v>46631</v>
      </c>
      <c r="E15" s="3"/>
      <c r="F15" s="3"/>
    </row>
    <row r="16" spans="2:6">
      <c r="B16" s="75" t="s">
        <v>2125</v>
      </c>
      <c r="C16" s="76">
        <v>43.065620000000003</v>
      </c>
      <c r="D16" s="99">
        <v>44561</v>
      </c>
      <c r="E16" s="3"/>
      <c r="F16" s="3"/>
    </row>
    <row r="17" spans="2:4">
      <c r="B17" s="75" t="s">
        <v>2126</v>
      </c>
      <c r="C17" s="76">
        <v>18.554218127029849</v>
      </c>
      <c r="D17" s="99">
        <v>44196</v>
      </c>
    </row>
    <row r="18" spans="2:4">
      <c r="B18" s="75" t="s">
        <v>2127</v>
      </c>
      <c r="C18" s="76">
        <v>185.39028827187337</v>
      </c>
      <c r="D18" s="99">
        <v>46100</v>
      </c>
    </row>
    <row r="19" spans="2:4">
      <c r="B19" s="75" t="s">
        <v>2128</v>
      </c>
      <c r="C19" s="76">
        <v>100.92409219697103</v>
      </c>
      <c r="D19" s="99">
        <v>44545</v>
      </c>
    </row>
    <row r="20" spans="2:4">
      <c r="B20" s="75" t="s">
        <v>2129</v>
      </c>
      <c r="C20" s="76">
        <v>4.7580799999999996</v>
      </c>
      <c r="D20" s="99">
        <v>44926</v>
      </c>
    </row>
    <row r="21" spans="2:4">
      <c r="B21" s="75" t="s">
        <v>2130</v>
      </c>
      <c r="C21" s="76">
        <v>43.847660000000005</v>
      </c>
      <c r="D21" s="99">
        <v>44739</v>
      </c>
    </row>
    <row r="22" spans="2:4">
      <c r="B22" s="70" t="s">
        <v>2101</v>
      </c>
      <c r="C22" s="79">
        <v>1281.802813081671</v>
      </c>
      <c r="D22" s="100"/>
    </row>
    <row r="23" spans="2:4">
      <c r="B23" s="75" t="s">
        <v>2102</v>
      </c>
      <c r="C23" s="76">
        <v>48.680066273873464</v>
      </c>
      <c r="D23" s="99">
        <v>44429</v>
      </c>
    </row>
    <row r="24" spans="2:4">
      <c r="B24" s="75" t="s">
        <v>2103</v>
      </c>
      <c r="C24" s="76">
        <v>155.53027775760197</v>
      </c>
      <c r="D24" s="99">
        <v>46601</v>
      </c>
    </row>
    <row r="25" spans="2:4">
      <c r="B25" s="75" t="s">
        <v>2104</v>
      </c>
      <c r="C25" s="76">
        <v>78.735134381627063</v>
      </c>
      <c r="D25" s="99">
        <v>45382</v>
      </c>
    </row>
    <row r="26" spans="2:4">
      <c r="B26" s="75" t="s">
        <v>2105</v>
      </c>
      <c r="C26" s="76">
        <v>68.459993926704797</v>
      </c>
      <c r="D26" s="99">
        <v>44722</v>
      </c>
    </row>
    <row r="27" spans="2:4">
      <c r="B27" s="75" t="s">
        <v>1665</v>
      </c>
      <c r="C27" s="76">
        <v>144.61548646195143</v>
      </c>
      <c r="D27" s="99">
        <v>46971</v>
      </c>
    </row>
    <row r="28" spans="2:4">
      <c r="B28" s="75" t="s">
        <v>2106</v>
      </c>
      <c r="C28" s="76">
        <v>76.86138811329198</v>
      </c>
      <c r="D28" s="99">
        <v>46012</v>
      </c>
    </row>
    <row r="29" spans="2:4">
      <c r="B29" s="75" t="s">
        <v>1668</v>
      </c>
      <c r="C29" s="76">
        <v>5.1358525065</v>
      </c>
      <c r="D29" s="99">
        <v>46199</v>
      </c>
    </row>
    <row r="30" spans="2:4">
      <c r="B30" s="75" t="s">
        <v>1670</v>
      </c>
      <c r="C30" s="76">
        <v>8.4830336509665702</v>
      </c>
      <c r="D30" s="99">
        <v>46998</v>
      </c>
    </row>
    <row r="31" spans="2:4">
      <c r="B31" s="75" t="s">
        <v>2107</v>
      </c>
      <c r="C31" s="76">
        <v>34.155826667564433</v>
      </c>
      <c r="D31" s="99">
        <v>47026</v>
      </c>
    </row>
    <row r="32" spans="2:4">
      <c r="B32" s="75" t="s">
        <v>2108</v>
      </c>
      <c r="C32" s="76">
        <v>3.6776768382881824</v>
      </c>
      <c r="D32" s="99">
        <v>46663</v>
      </c>
    </row>
    <row r="33" spans="2:4">
      <c r="B33" s="75" t="s">
        <v>2109</v>
      </c>
      <c r="C33" s="76">
        <v>2.7733771799999967</v>
      </c>
      <c r="D33" s="99">
        <v>46938</v>
      </c>
    </row>
    <row r="34" spans="2:4">
      <c r="B34" s="75" t="s">
        <v>2110</v>
      </c>
      <c r="C34" s="76">
        <v>21.403548981825544</v>
      </c>
      <c r="D34" s="99">
        <v>46201</v>
      </c>
    </row>
    <row r="35" spans="2:4">
      <c r="B35" s="75" t="s">
        <v>2111</v>
      </c>
      <c r="C35" s="76">
        <v>0.49564347976527406</v>
      </c>
      <c r="D35" s="99">
        <v>46938</v>
      </c>
    </row>
    <row r="36" spans="2:4">
      <c r="B36" s="75" t="s">
        <v>1675</v>
      </c>
      <c r="C36" s="76">
        <v>2.4992671200000025</v>
      </c>
      <c r="D36" s="99">
        <v>46938</v>
      </c>
    </row>
    <row r="37" spans="2:4">
      <c r="B37" s="75" t="s">
        <v>1676</v>
      </c>
      <c r="C37" s="76">
        <v>0.16556295024001294</v>
      </c>
      <c r="D37" s="99">
        <v>46938</v>
      </c>
    </row>
    <row r="38" spans="2:4">
      <c r="B38" s="75" t="s">
        <v>2112</v>
      </c>
      <c r="C38" s="76">
        <v>6.7355262460957501</v>
      </c>
      <c r="D38" s="99">
        <v>46938</v>
      </c>
    </row>
    <row r="39" spans="2:4">
      <c r="B39" s="75" t="s">
        <v>1677</v>
      </c>
      <c r="C39" s="76">
        <v>33.940222916572694</v>
      </c>
      <c r="D39" s="99">
        <v>46201</v>
      </c>
    </row>
    <row r="40" spans="2:4">
      <c r="B40" s="75" t="s">
        <v>1655</v>
      </c>
      <c r="C40" s="76">
        <v>49.204056802214112</v>
      </c>
      <c r="D40" s="99">
        <v>47262</v>
      </c>
    </row>
    <row r="41" spans="2:4">
      <c r="B41" s="75" t="s">
        <v>2113</v>
      </c>
      <c r="C41" s="76">
        <v>55.947521814657847</v>
      </c>
      <c r="D41" s="99">
        <v>45485</v>
      </c>
    </row>
    <row r="42" spans="2:4">
      <c r="B42" s="75" t="s">
        <v>1678</v>
      </c>
      <c r="C42" s="76">
        <v>12.130329900601483</v>
      </c>
      <c r="D42" s="99">
        <v>46734</v>
      </c>
    </row>
    <row r="43" spans="2:4">
      <c r="B43" s="75" t="s">
        <v>1680</v>
      </c>
      <c r="C43" s="76">
        <v>2.3149671600000006</v>
      </c>
      <c r="D43" s="99">
        <v>46201</v>
      </c>
    </row>
    <row r="44" spans="2:4">
      <c r="B44" s="75" t="s">
        <v>1681</v>
      </c>
      <c r="C44" s="76">
        <v>27.428984559164842</v>
      </c>
      <c r="D44" s="99">
        <v>47363</v>
      </c>
    </row>
    <row r="45" spans="2:4">
      <c r="B45" s="75" t="s">
        <v>2114</v>
      </c>
      <c r="C45" s="76">
        <v>27.646671409937461</v>
      </c>
      <c r="D45" s="99">
        <v>45710</v>
      </c>
    </row>
    <row r="46" spans="2:4">
      <c r="B46" s="75" t="s">
        <v>2115</v>
      </c>
      <c r="C46" s="76">
        <v>25.383223916140196</v>
      </c>
      <c r="D46" s="99">
        <v>46734</v>
      </c>
    </row>
    <row r="47" spans="2:4">
      <c r="B47" s="75" t="s">
        <v>1688</v>
      </c>
      <c r="C47" s="76">
        <v>2.3673383799290861</v>
      </c>
      <c r="D47" s="99">
        <v>46938</v>
      </c>
    </row>
    <row r="48" spans="2:4">
      <c r="B48" s="75" t="s">
        <v>1689</v>
      </c>
      <c r="C48" s="76">
        <v>5.2561837751954809E-3</v>
      </c>
      <c r="D48" s="99">
        <v>46938</v>
      </c>
    </row>
    <row r="49" spans="2:4">
      <c r="B49" s="75" t="s">
        <v>2116</v>
      </c>
      <c r="C49" s="76">
        <v>2.0994757218361539</v>
      </c>
      <c r="D49" s="99">
        <v>46938</v>
      </c>
    </row>
    <row r="50" spans="2:4">
      <c r="B50" s="75" t="s">
        <v>2117</v>
      </c>
      <c r="C50" s="76">
        <v>5.5323688211048865E-3</v>
      </c>
      <c r="D50" s="99">
        <v>46938</v>
      </c>
    </row>
    <row r="51" spans="2:4">
      <c r="B51" s="75" t="s">
        <v>1693</v>
      </c>
      <c r="C51" s="76">
        <v>150.37689590999997</v>
      </c>
      <c r="D51" s="99">
        <v>47992</v>
      </c>
    </row>
    <row r="52" spans="2:4">
      <c r="B52" s="75" t="s">
        <v>1694</v>
      </c>
      <c r="C52" s="76">
        <v>13.823942873843443</v>
      </c>
      <c r="D52" s="99">
        <v>47212</v>
      </c>
    </row>
    <row r="53" spans="2:4">
      <c r="B53" s="75" t="s">
        <v>1695</v>
      </c>
      <c r="C53" s="76">
        <v>26.785742794614798</v>
      </c>
      <c r="D53" s="99">
        <v>46722</v>
      </c>
    </row>
    <row r="54" spans="2:4">
      <c r="B54" s="75" t="s">
        <v>2118</v>
      </c>
      <c r="C54" s="76">
        <v>69.357958040599584</v>
      </c>
      <c r="D54" s="99">
        <v>48213</v>
      </c>
    </row>
    <row r="55" spans="2:4">
      <c r="B55" s="75" t="s">
        <v>1657</v>
      </c>
      <c r="C55" s="76">
        <v>5.6024985600000097</v>
      </c>
      <c r="D55" s="99">
        <v>45939</v>
      </c>
    </row>
    <row r="56" spans="2:4">
      <c r="B56" s="75" t="s">
        <v>1700</v>
      </c>
      <c r="C56" s="76">
        <v>22.962343560000004</v>
      </c>
      <c r="D56" s="99">
        <v>46827</v>
      </c>
    </row>
    <row r="57" spans="2:4">
      <c r="B57" s="75" t="s">
        <v>2119</v>
      </c>
      <c r="C57" s="76">
        <v>28.851568839694057</v>
      </c>
      <c r="D57" s="99">
        <v>47031</v>
      </c>
    </row>
    <row r="58" spans="2:4">
      <c r="B58" s="75" t="s">
        <v>1702</v>
      </c>
      <c r="C58" s="76">
        <v>12.074159310000001</v>
      </c>
      <c r="D58" s="99">
        <v>46734</v>
      </c>
    </row>
    <row r="59" spans="2:4">
      <c r="B59" s="75" t="s">
        <v>2120</v>
      </c>
      <c r="C59" s="76">
        <v>4.5987473899999758</v>
      </c>
      <c r="D59" s="99">
        <v>46054</v>
      </c>
    </row>
    <row r="60" spans="2:4">
      <c r="B60" s="75" t="s">
        <v>2121</v>
      </c>
      <c r="C60" s="76">
        <v>6.6161251750448287</v>
      </c>
      <c r="D60" s="99">
        <v>47102</v>
      </c>
    </row>
    <row r="61" spans="2:4">
      <c r="B61" s="75" t="s">
        <v>2122</v>
      </c>
      <c r="C61" s="76">
        <v>25.742895386725213</v>
      </c>
      <c r="D61" s="99">
        <v>46482</v>
      </c>
    </row>
    <row r="62" spans="2:4">
      <c r="B62" s="75" t="s">
        <v>1705</v>
      </c>
      <c r="C62" s="76">
        <v>7.1093124600000017</v>
      </c>
      <c r="D62" s="99">
        <v>47009</v>
      </c>
    </row>
    <row r="63" spans="2:4">
      <c r="B63" s="75" t="s">
        <v>1706</v>
      </c>
      <c r="C63" s="76">
        <v>11.019379111202833</v>
      </c>
      <c r="D63" s="99">
        <v>46933</v>
      </c>
    </row>
    <row r="64" spans="2:4">
      <c r="B64" s="75"/>
      <c r="C64" s="76"/>
      <c r="D64" s="99"/>
    </row>
    <row r="65" spans="2:4">
      <c r="B65" s="75"/>
      <c r="C65" s="76"/>
      <c r="D65" s="99"/>
    </row>
    <row r="66" spans="2:4">
      <c r="B66" s="75"/>
      <c r="C66" s="76"/>
      <c r="D66" s="99"/>
    </row>
    <row r="67" spans="2:4">
      <c r="B67" s="75"/>
      <c r="C67" s="76"/>
      <c r="D67" s="99"/>
    </row>
    <row r="68" spans="2:4">
      <c r="B68" s="75"/>
      <c r="C68" s="76"/>
      <c r="D68" s="99"/>
    </row>
    <row r="69" spans="2:4">
      <c r="B69" s="75"/>
      <c r="C69" s="76"/>
      <c r="D69" s="99"/>
    </row>
    <row r="70" spans="2:4">
      <c r="B70" s="75"/>
      <c r="C70" s="76"/>
      <c r="D70" s="99"/>
    </row>
    <row r="71" spans="2:4">
      <c r="B71" s="75"/>
      <c r="C71" s="76"/>
      <c r="D71" s="99"/>
    </row>
    <row r="72" spans="2:4">
      <c r="B72" s="75"/>
      <c r="C72" s="76"/>
      <c r="D72" s="99"/>
    </row>
    <row r="73" spans="2:4">
      <c r="B73" s="75"/>
      <c r="C73" s="76"/>
      <c r="D73" s="99"/>
    </row>
    <row r="74" spans="2:4">
      <c r="B74" s="75"/>
      <c r="C74" s="76"/>
      <c r="D74" s="99"/>
    </row>
    <row r="75" spans="2:4">
      <c r="B75" s="75"/>
      <c r="C75" s="76"/>
      <c r="D75" s="99"/>
    </row>
    <row r="76" spans="2:4">
      <c r="B76" s="75"/>
      <c r="C76" s="76"/>
      <c r="D76" s="99"/>
    </row>
    <row r="77" spans="2:4">
      <c r="B77" s="75"/>
      <c r="C77" s="76"/>
      <c r="D77" s="99"/>
    </row>
    <row r="78" spans="2:4">
      <c r="B78" s="75"/>
      <c r="C78" s="76"/>
      <c r="D78" s="99"/>
    </row>
    <row r="79" spans="2:4">
      <c r="B79" s="75"/>
      <c r="C79" s="76"/>
      <c r="D79" s="99"/>
    </row>
    <row r="80" spans="2:4">
      <c r="B80" s="75"/>
      <c r="C80" s="76"/>
      <c r="D80" s="99"/>
    </row>
    <row r="81" spans="2:4">
      <c r="B81" s="75"/>
      <c r="C81" s="76"/>
      <c r="D81" s="99"/>
    </row>
    <row r="82" spans="2:4">
      <c r="B82" s="75"/>
      <c r="C82" s="76"/>
      <c r="D82" s="99"/>
    </row>
    <row r="83" spans="2:4">
      <c r="B83" s="75"/>
      <c r="C83" s="76"/>
      <c r="D83" s="99"/>
    </row>
    <row r="84" spans="2:4">
      <c r="B84" s="75"/>
      <c r="C84" s="76"/>
      <c r="D84" s="99"/>
    </row>
    <row r="85" spans="2:4">
      <c r="B85" s="75"/>
      <c r="C85" s="76"/>
      <c r="D85" s="99"/>
    </row>
    <row r="86" spans="2:4">
      <c r="B86" s="75"/>
      <c r="C86" s="76"/>
      <c r="D86" s="99"/>
    </row>
    <row r="87" spans="2:4">
      <c r="B87" s="75"/>
      <c r="C87" s="76"/>
      <c r="D87" s="99"/>
    </row>
    <row r="88" spans="2:4">
      <c r="B88" s="75"/>
      <c r="C88" s="76"/>
      <c r="D88" s="99"/>
    </row>
    <row r="89" spans="2:4">
      <c r="B89" s="75"/>
      <c r="C89" s="76"/>
      <c r="D89" s="99"/>
    </row>
    <row r="90" spans="2:4">
      <c r="B90" s="75"/>
      <c r="C90" s="76"/>
      <c r="D90" s="99"/>
    </row>
    <row r="91" spans="2:4">
      <c r="B91" s="75"/>
      <c r="C91" s="76"/>
      <c r="D91" s="99"/>
    </row>
    <row r="92" spans="2:4">
      <c r="B92" s="75"/>
      <c r="C92" s="76"/>
      <c r="D92" s="99"/>
    </row>
    <row r="93" spans="2:4">
      <c r="B93" s="75"/>
      <c r="C93" s="76"/>
      <c r="D93" s="99"/>
    </row>
    <row r="94" spans="2:4">
      <c r="B94" s="75"/>
      <c r="C94" s="76"/>
      <c r="D94" s="99"/>
    </row>
    <row r="95" spans="2:4">
      <c r="B95" s="75"/>
      <c r="C95" s="76"/>
      <c r="D95" s="99"/>
    </row>
    <row r="96" spans="2:4">
      <c r="B96" s="75"/>
      <c r="C96" s="76"/>
      <c r="D96" s="99"/>
    </row>
    <row r="97" spans="2:4">
      <c r="B97" s="75"/>
      <c r="C97" s="76"/>
      <c r="D97" s="99"/>
    </row>
    <row r="98" spans="2:4">
      <c r="B98" s="75"/>
      <c r="C98" s="76"/>
      <c r="D98" s="99"/>
    </row>
    <row r="99" spans="2:4">
      <c r="B99" s="75"/>
      <c r="C99" s="76"/>
      <c r="D99" s="99"/>
    </row>
    <row r="100" spans="2:4">
      <c r="B100" s="75"/>
      <c r="C100" s="76"/>
      <c r="D100" s="99"/>
    </row>
    <row r="101" spans="2:4">
      <c r="B101" s="75"/>
      <c r="C101" s="76"/>
      <c r="D101" s="99"/>
    </row>
    <row r="102" spans="2:4">
      <c r="B102" s="75"/>
      <c r="C102" s="76"/>
      <c r="D102" s="99"/>
    </row>
    <row r="103" spans="2:4">
      <c r="B103" s="75"/>
      <c r="C103" s="76"/>
      <c r="D103" s="99"/>
    </row>
    <row r="104" spans="2:4">
      <c r="B104" s="75"/>
      <c r="C104" s="76"/>
      <c r="D104" s="99"/>
    </row>
    <row r="105" spans="2:4">
      <c r="B105" s="75"/>
      <c r="C105" s="76"/>
      <c r="D105" s="99"/>
    </row>
    <row r="106" spans="2:4">
      <c r="B106" s="75"/>
      <c r="C106" s="76"/>
      <c r="D106" s="99"/>
    </row>
    <row r="107" spans="2:4">
      <c r="B107" s="75"/>
      <c r="C107" s="76"/>
      <c r="D107" s="99"/>
    </row>
    <row r="108" spans="2:4">
      <c r="B108" s="75"/>
      <c r="C108" s="76"/>
      <c r="D108" s="99"/>
    </row>
    <row r="109" spans="2:4">
      <c r="B109" s="75"/>
      <c r="C109" s="76"/>
      <c r="D109" s="99"/>
    </row>
    <row r="110" spans="2:4">
      <c r="B110" s="75"/>
      <c r="C110" s="76"/>
      <c r="D110" s="99"/>
    </row>
    <row r="111" spans="2:4">
      <c r="B111" s="75"/>
      <c r="C111" s="76"/>
      <c r="D111" s="99"/>
    </row>
    <row r="112" spans="2:4">
      <c r="B112" s="75"/>
      <c r="C112" s="76"/>
      <c r="D112" s="99"/>
    </row>
    <row r="113" spans="2:4">
      <c r="B113" s="75"/>
      <c r="C113" s="76"/>
      <c r="D113" s="99"/>
    </row>
    <row r="114" spans="2:4">
      <c r="B114" s="75"/>
      <c r="C114" s="76"/>
      <c r="D114" s="99"/>
    </row>
    <row r="115" spans="2:4">
      <c r="B115" s="75"/>
      <c r="C115" s="76"/>
      <c r="D115" s="99"/>
    </row>
    <row r="116" spans="2:4">
      <c r="B116" s="75"/>
      <c r="C116" s="76"/>
      <c r="D116" s="99"/>
    </row>
    <row r="117" spans="2:4">
      <c r="B117" s="75"/>
      <c r="C117" s="76"/>
      <c r="D117" s="99"/>
    </row>
    <row r="118" spans="2:4">
      <c r="B118" s="75"/>
      <c r="C118" s="76"/>
      <c r="D118" s="99"/>
    </row>
    <row r="119" spans="2:4">
      <c r="B119" s="75"/>
      <c r="C119" s="76"/>
      <c r="D119" s="99"/>
    </row>
    <row r="120" spans="2:4">
      <c r="B120" s="75"/>
      <c r="C120" s="76"/>
      <c r="D120" s="99"/>
    </row>
    <row r="121" spans="2:4">
      <c r="B121" s="75"/>
      <c r="C121" s="76"/>
      <c r="D121" s="99"/>
    </row>
    <row r="122" spans="2:4">
      <c r="B122" s="75"/>
      <c r="C122" s="76"/>
      <c r="D122" s="99"/>
    </row>
    <row r="123" spans="2:4">
      <c r="B123" s="75"/>
      <c r="C123" s="76"/>
      <c r="D123" s="99"/>
    </row>
    <row r="124" spans="2:4">
      <c r="B124" s="75"/>
      <c r="C124" s="76"/>
      <c r="D124" s="99"/>
    </row>
    <row r="125" spans="2:4">
      <c r="B125" s="75"/>
      <c r="C125" s="76"/>
      <c r="D125" s="99"/>
    </row>
    <row r="126" spans="2:4">
      <c r="B126" s="75"/>
      <c r="C126" s="76"/>
      <c r="D126" s="99"/>
    </row>
    <row r="127" spans="2:4">
      <c r="B127" s="75"/>
      <c r="C127" s="76"/>
      <c r="D127" s="99"/>
    </row>
    <row r="128" spans="2:4">
      <c r="B128" s="75"/>
      <c r="C128" s="76"/>
      <c r="D128" s="99"/>
    </row>
    <row r="129" spans="2:4">
      <c r="B129" s="75"/>
      <c r="C129" s="76"/>
      <c r="D129" s="99"/>
    </row>
    <row r="130" spans="2:4">
      <c r="B130" s="75"/>
      <c r="C130" s="76"/>
      <c r="D130" s="99"/>
    </row>
    <row r="131" spans="2:4">
      <c r="B131" s="75"/>
      <c r="C131" s="76"/>
      <c r="D131" s="99"/>
    </row>
    <row r="132" spans="2:4">
      <c r="B132" s="75"/>
      <c r="C132" s="76"/>
      <c r="D132" s="99"/>
    </row>
    <row r="133" spans="2:4">
      <c r="B133" s="75"/>
      <c r="C133" s="76"/>
      <c r="D133" s="99"/>
    </row>
    <row r="134" spans="2:4">
      <c r="B134" s="75"/>
      <c r="C134" s="76"/>
      <c r="D134" s="99"/>
    </row>
    <row r="135" spans="2:4">
      <c r="B135" s="75"/>
      <c r="C135" s="76"/>
      <c r="D135" s="99"/>
    </row>
    <row r="136" spans="2:4">
      <c r="B136" s="75"/>
      <c r="C136" s="76"/>
      <c r="D136" s="99"/>
    </row>
    <row r="137" spans="2:4">
      <c r="B137" s="75"/>
      <c r="C137" s="76"/>
      <c r="D137" s="99"/>
    </row>
    <row r="138" spans="2:4">
      <c r="B138" s="75"/>
      <c r="C138" s="76"/>
      <c r="D138" s="99"/>
    </row>
    <row r="139" spans="2:4">
      <c r="B139" s="75"/>
      <c r="C139" s="76"/>
      <c r="D139" s="99"/>
    </row>
    <row r="140" spans="2:4">
      <c r="B140" s="75"/>
      <c r="C140" s="76"/>
      <c r="D140" s="99"/>
    </row>
    <row r="141" spans="2:4">
      <c r="B141" s="75"/>
      <c r="C141" s="76"/>
      <c r="D141" s="99"/>
    </row>
    <row r="142" spans="2:4">
      <c r="B142" s="75"/>
      <c r="C142" s="76"/>
      <c r="D142" s="99"/>
    </row>
    <row r="143" spans="2:4">
      <c r="B143" s="75"/>
      <c r="C143" s="76"/>
      <c r="D143" s="99"/>
    </row>
    <row r="144" spans="2:4">
      <c r="B144" s="75"/>
      <c r="C144" s="76"/>
      <c r="D144" s="99"/>
    </row>
    <row r="145" spans="2:4">
      <c r="B145" s="75"/>
      <c r="C145" s="76"/>
      <c r="D145" s="99"/>
    </row>
    <row r="146" spans="2:4">
      <c r="B146" s="108"/>
      <c r="C146" s="109"/>
      <c r="D146" s="109"/>
    </row>
    <row r="147" spans="2:4">
      <c r="B147" s="108"/>
      <c r="C147" s="109"/>
      <c r="D147" s="109"/>
    </row>
    <row r="148" spans="2:4">
      <c r="B148" s="108"/>
      <c r="C148" s="109"/>
      <c r="D148" s="109"/>
    </row>
    <row r="149" spans="2:4">
      <c r="B149" s="108"/>
      <c r="C149" s="109"/>
      <c r="D149" s="109"/>
    </row>
    <row r="150" spans="2:4">
      <c r="B150" s="108"/>
      <c r="C150" s="109"/>
      <c r="D150" s="109"/>
    </row>
    <row r="151" spans="2:4">
      <c r="B151" s="108"/>
      <c r="C151" s="109"/>
      <c r="D151" s="109"/>
    </row>
    <row r="152" spans="2:4">
      <c r="B152" s="108"/>
      <c r="C152" s="109"/>
      <c r="D152" s="109"/>
    </row>
    <row r="153" spans="2:4">
      <c r="B153" s="108"/>
      <c r="C153" s="109"/>
      <c r="D153" s="109"/>
    </row>
    <row r="154" spans="2:4">
      <c r="B154" s="108"/>
      <c r="C154" s="109"/>
      <c r="D154" s="109"/>
    </row>
    <row r="155" spans="2:4">
      <c r="B155" s="108"/>
      <c r="C155" s="109"/>
      <c r="D155" s="109"/>
    </row>
    <row r="156" spans="2:4">
      <c r="B156" s="108"/>
      <c r="C156" s="109"/>
      <c r="D156" s="109"/>
    </row>
    <row r="157" spans="2:4">
      <c r="B157" s="108"/>
      <c r="C157" s="109"/>
      <c r="D157" s="109"/>
    </row>
    <row r="158" spans="2:4">
      <c r="B158" s="108"/>
      <c r="C158" s="109"/>
      <c r="D158" s="109"/>
    </row>
    <row r="159" spans="2:4">
      <c r="B159" s="108"/>
      <c r="C159" s="109"/>
      <c r="D159" s="109"/>
    </row>
    <row r="160" spans="2:4">
      <c r="B160" s="108"/>
      <c r="C160" s="109"/>
      <c r="D160" s="109"/>
    </row>
    <row r="161" spans="2:4">
      <c r="B161" s="108"/>
      <c r="C161" s="109"/>
      <c r="D161" s="109"/>
    </row>
    <row r="162" spans="2:4">
      <c r="B162" s="108"/>
      <c r="C162" s="109"/>
      <c r="D162" s="109"/>
    </row>
    <row r="163" spans="2:4">
      <c r="B163" s="108"/>
      <c r="C163" s="109"/>
      <c r="D163" s="109"/>
    </row>
    <row r="164" spans="2:4">
      <c r="B164" s="108"/>
      <c r="C164" s="109"/>
      <c r="D164" s="109"/>
    </row>
    <row r="165" spans="2:4">
      <c r="B165" s="108"/>
      <c r="C165" s="109"/>
      <c r="D165" s="109"/>
    </row>
    <row r="166" spans="2:4">
      <c r="B166" s="108"/>
      <c r="C166" s="109"/>
      <c r="D166" s="109"/>
    </row>
    <row r="167" spans="2:4">
      <c r="B167" s="108"/>
      <c r="C167" s="109"/>
      <c r="D167" s="109"/>
    </row>
    <row r="168" spans="2:4">
      <c r="B168" s="108"/>
      <c r="C168" s="109"/>
      <c r="D168" s="109"/>
    </row>
    <row r="169" spans="2:4">
      <c r="B169" s="108"/>
      <c r="C169" s="109"/>
      <c r="D169" s="109"/>
    </row>
    <row r="170" spans="2:4">
      <c r="B170" s="108"/>
      <c r="C170" s="109"/>
      <c r="D170" s="109"/>
    </row>
    <row r="171" spans="2:4">
      <c r="B171" s="108"/>
      <c r="C171" s="109"/>
      <c r="D171" s="109"/>
    </row>
    <row r="172" spans="2:4">
      <c r="B172" s="108"/>
      <c r="C172" s="109"/>
      <c r="D172" s="109"/>
    </row>
    <row r="173" spans="2:4">
      <c r="B173" s="108"/>
      <c r="C173" s="109"/>
      <c r="D173" s="109"/>
    </row>
    <row r="174" spans="2:4">
      <c r="B174" s="108"/>
      <c r="C174" s="109"/>
      <c r="D174" s="109"/>
    </row>
    <row r="175" spans="2:4">
      <c r="B175" s="108"/>
      <c r="C175" s="109"/>
      <c r="D175" s="109"/>
    </row>
    <row r="176" spans="2:4">
      <c r="B176" s="108"/>
      <c r="C176" s="109"/>
      <c r="D176" s="109"/>
    </row>
    <row r="177" spans="2:4">
      <c r="B177" s="108"/>
      <c r="C177" s="109"/>
      <c r="D177" s="109"/>
    </row>
    <row r="178" spans="2:4">
      <c r="B178" s="108"/>
      <c r="C178" s="109"/>
      <c r="D178" s="109"/>
    </row>
    <row r="179" spans="2:4">
      <c r="B179" s="108"/>
      <c r="C179" s="109"/>
      <c r="D179" s="109"/>
    </row>
    <row r="180" spans="2:4">
      <c r="B180" s="108"/>
      <c r="C180" s="109"/>
      <c r="D180" s="109"/>
    </row>
    <row r="181" spans="2:4">
      <c r="B181" s="108"/>
      <c r="C181" s="109"/>
      <c r="D181" s="109"/>
    </row>
    <row r="182" spans="2:4">
      <c r="B182" s="108"/>
      <c r="C182" s="109"/>
      <c r="D182" s="109"/>
    </row>
    <row r="183" spans="2:4">
      <c r="B183" s="108"/>
      <c r="C183" s="109"/>
      <c r="D183" s="109"/>
    </row>
    <row r="184" spans="2:4">
      <c r="B184" s="108"/>
      <c r="C184" s="109"/>
      <c r="D184" s="109"/>
    </row>
    <row r="185" spans="2:4">
      <c r="B185" s="108"/>
      <c r="C185" s="109"/>
      <c r="D185" s="109"/>
    </row>
    <row r="186" spans="2:4">
      <c r="B186" s="108"/>
      <c r="C186" s="109"/>
      <c r="D186" s="109"/>
    </row>
    <row r="187" spans="2:4">
      <c r="B187" s="108"/>
      <c r="C187" s="109"/>
      <c r="D187" s="109"/>
    </row>
    <row r="188" spans="2:4">
      <c r="B188" s="108"/>
      <c r="C188" s="109"/>
      <c r="D188" s="109"/>
    </row>
    <row r="189" spans="2:4">
      <c r="B189" s="108"/>
      <c r="C189" s="109"/>
      <c r="D189" s="109"/>
    </row>
    <row r="190" spans="2:4">
      <c r="B190" s="108"/>
      <c r="C190" s="109"/>
      <c r="D190" s="109"/>
    </row>
    <row r="191" spans="2:4">
      <c r="B191" s="108"/>
      <c r="C191" s="109"/>
      <c r="D191" s="109"/>
    </row>
    <row r="192" spans="2:4">
      <c r="B192" s="108"/>
      <c r="C192" s="109"/>
      <c r="D192" s="109"/>
    </row>
    <row r="193" spans="2:4">
      <c r="B193" s="108"/>
      <c r="C193" s="109"/>
      <c r="D193" s="109"/>
    </row>
    <row r="194" spans="2:4">
      <c r="B194" s="108"/>
      <c r="C194" s="109"/>
      <c r="D194" s="109"/>
    </row>
    <row r="195" spans="2:4">
      <c r="B195" s="108"/>
      <c r="C195" s="109"/>
      <c r="D195" s="109"/>
    </row>
    <row r="196" spans="2:4">
      <c r="B196" s="108"/>
      <c r="C196" s="109"/>
      <c r="D196" s="109"/>
    </row>
    <row r="197" spans="2:4">
      <c r="B197" s="108"/>
      <c r="C197" s="109"/>
      <c r="D197" s="109"/>
    </row>
    <row r="198" spans="2:4">
      <c r="B198" s="108"/>
      <c r="C198" s="109"/>
      <c r="D198" s="109"/>
    </row>
    <row r="199" spans="2:4">
      <c r="B199" s="108"/>
      <c r="C199" s="109"/>
      <c r="D199" s="109"/>
    </row>
    <row r="200" spans="2:4">
      <c r="B200" s="108"/>
      <c r="C200" s="109"/>
      <c r="D200" s="109"/>
    </row>
    <row r="201" spans="2:4">
      <c r="B201" s="108"/>
      <c r="C201" s="109"/>
      <c r="D201" s="109"/>
    </row>
    <row r="202" spans="2:4">
      <c r="B202" s="108"/>
      <c r="C202" s="109"/>
      <c r="D202" s="109"/>
    </row>
    <row r="203" spans="2:4">
      <c r="B203" s="108"/>
      <c r="C203" s="109"/>
      <c r="D203" s="109"/>
    </row>
    <row r="204" spans="2:4">
      <c r="B204" s="108"/>
      <c r="C204" s="109"/>
      <c r="D204" s="109"/>
    </row>
    <row r="205" spans="2:4">
      <c r="B205" s="108"/>
      <c r="C205" s="109"/>
      <c r="D205" s="109"/>
    </row>
    <row r="206" spans="2:4">
      <c r="B206" s="108"/>
      <c r="C206" s="109"/>
      <c r="D206" s="109"/>
    </row>
    <row r="207" spans="2:4">
      <c r="B207" s="108"/>
      <c r="C207" s="109"/>
      <c r="D207" s="109"/>
    </row>
    <row r="208" spans="2:4">
      <c r="B208" s="108"/>
      <c r="C208" s="109"/>
      <c r="D208" s="109"/>
    </row>
    <row r="209" spans="2:4">
      <c r="B209" s="108"/>
      <c r="C209" s="109"/>
      <c r="D209" s="109"/>
    </row>
    <row r="210" spans="2:4">
      <c r="B210" s="108"/>
      <c r="C210" s="109"/>
      <c r="D210" s="109"/>
    </row>
    <row r="211" spans="2:4">
      <c r="B211" s="108"/>
      <c r="C211" s="109"/>
      <c r="D211" s="109"/>
    </row>
    <row r="212" spans="2:4">
      <c r="B212" s="108"/>
      <c r="C212" s="109"/>
      <c r="D212" s="109"/>
    </row>
    <row r="213" spans="2:4">
      <c r="B213" s="108"/>
      <c r="C213" s="109"/>
      <c r="D213" s="109"/>
    </row>
    <row r="214" spans="2:4">
      <c r="B214" s="108"/>
      <c r="C214" s="109"/>
      <c r="D214" s="109"/>
    </row>
    <row r="215" spans="2:4">
      <c r="B215" s="108"/>
      <c r="C215" s="109"/>
      <c r="D215" s="109"/>
    </row>
    <row r="216" spans="2:4">
      <c r="B216" s="108"/>
      <c r="C216" s="109"/>
      <c r="D216" s="109"/>
    </row>
    <row r="217" spans="2:4">
      <c r="B217" s="108"/>
      <c r="C217" s="109"/>
      <c r="D217" s="109"/>
    </row>
    <row r="218" spans="2:4">
      <c r="B218" s="108"/>
      <c r="C218" s="109"/>
      <c r="D218" s="109"/>
    </row>
    <row r="219" spans="2:4">
      <c r="B219" s="108"/>
      <c r="C219" s="109"/>
      <c r="D219" s="109"/>
    </row>
    <row r="220" spans="2:4">
      <c r="B220" s="108"/>
      <c r="C220" s="109"/>
      <c r="D220" s="109"/>
    </row>
    <row r="221" spans="2:4">
      <c r="B221" s="108"/>
      <c r="C221" s="109"/>
      <c r="D221" s="109"/>
    </row>
    <row r="222" spans="2:4">
      <c r="B222" s="108"/>
      <c r="C222" s="109"/>
      <c r="D222" s="109"/>
    </row>
    <row r="223" spans="2:4">
      <c r="B223" s="108"/>
      <c r="C223" s="109"/>
      <c r="D223" s="109"/>
    </row>
    <row r="224" spans="2:4">
      <c r="B224" s="108"/>
      <c r="C224" s="109"/>
      <c r="D224" s="109"/>
    </row>
    <row r="225" spans="2:4">
      <c r="B225" s="108"/>
      <c r="C225" s="109"/>
      <c r="D225" s="109"/>
    </row>
    <row r="226" spans="2:4">
      <c r="B226" s="108"/>
      <c r="C226" s="109"/>
      <c r="D226" s="109"/>
    </row>
    <row r="227" spans="2:4">
      <c r="B227" s="108"/>
      <c r="C227" s="109"/>
      <c r="D227" s="109"/>
    </row>
    <row r="228" spans="2:4">
      <c r="B228" s="108"/>
      <c r="C228" s="109"/>
      <c r="D228" s="109"/>
    </row>
    <row r="229" spans="2:4">
      <c r="B229" s="108"/>
      <c r="C229" s="109"/>
      <c r="D229" s="109"/>
    </row>
    <row r="230" spans="2:4">
      <c r="B230" s="108"/>
      <c r="C230" s="109"/>
      <c r="D230" s="109"/>
    </row>
    <row r="231" spans="2:4">
      <c r="B231" s="108"/>
      <c r="C231" s="109"/>
      <c r="D231" s="109"/>
    </row>
    <row r="232" spans="2:4">
      <c r="B232" s="108"/>
      <c r="C232" s="109"/>
      <c r="D232" s="109"/>
    </row>
    <row r="233" spans="2:4">
      <c r="B233" s="108"/>
      <c r="C233" s="109"/>
      <c r="D233" s="109"/>
    </row>
    <row r="234" spans="2:4">
      <c r="B234" s="108"/>
      <c r="C234" s="109"/>
      <c r="D234" s="109"/>
    </row>
    <row r="235" spans="2:4">
      <c r="B235" s="108"/>
      <c r="C235" s="109"/>
      <c r="D235" s="109"/>
    </row>
    <row r="236" spans="2:4">
      <c r="B236" s="108"/>
      <c r="C236" s="109"/>
      <c r="D236" s="109"/>
    </row>
    <row r="237" spans="2:4">
      <c r="B237" s="108"/>
      <c r="C237" s="109"/>
      <c r="D237" s="109"/>
    </row>
    <row r="238" spans="2:4">
      <c r="B238" s="108"/>
      <c r="C238" s="109"/>
      <c r="D238" s="109"/>
    </row>
    <row r="239" spans="2:4">
      <c r="B239" s="108"/>
      <c r="C239" s="109"/>
      <c r="D239" s="109"/>
    </row>
    <row r="240" spans="2:4">
      <c r="B240" s="108"/>
      <c r="C240" s="109"/>
      <c r="D240" s="109"/>
    </row>
    <row r="241" spans="2:4">
      <c r="B241" s="108"/>
      <c r="C241" s="109"/>
      <c r="D241" s="109"/>
    </row>
    <row r="242" spans="2:4">
      <c r="B242" s="108"/>
      <c r="C242" s="109"/>
      <c r="D242" s="109"/>
    </row>
    <row r="243" spans="2:4">
      <c r="B243" s="108"/>
      <c r="C243" s="109"/>
      <c r="D243" s="109"/>
    </row>
    <row r="244" spans="2:4">
      <c r="B244" s="108"/>
      <c r="C244" s="109"/>
      <c r="D244" s="109"/>
    </row>
    <row r="245" spans="2:4">
      <c r="B245" s="108"/>
      <c r="C245" s="109"/>
      <c r="D245" s="109"/>
    </row>
    <row r="246" spans="2:4">
      <c r="B246" s="108"/>
      <c r="C246" s="109"/>
      <c r="D246" s="109"/>
    </row>
    <row r="247" spans="2:4">
      <c r="B247" s="108"/>
      <c r="C247" s="109"/>
      <c r="D247" s="109"/>
    </row>
    <row r="248" spans="2:4">
      <c r="B248" s="108"/>
      <c r="C248" s="109"/>
      <c r="D248" s="109"/>
    </row>
    <row r="249" spans="2:4">
      <c r="B249" s="108"/>
      <c r="C249" s="109"/>
      <c r="D249" s="109"/>
    </row>
    <row r="250" spans="2:4">
      <c r="B250" s="108"/>
      <c r="C250" s="109"/>
      <c r="D250" s="109"/>
    </row>
    <row r="251" spans="2:4">
      <c r="B251" s="108"/>
      <c r="C251" s="109"/>
      <c r="D251" s="109"/>
    </row>
    <row r="252" spans="2:4">
      <c r="B252" s="108"/>
      <c r="C252" s="109"/>
      <c r="D252" s="109"/>
    </row>
    <row r="253" spans="2:4">
      <c r="B253" s="108"/>
      <c r="C253" s="109"/>
      <c r="D253" s="109"/>
    </row>
    <row r="254" spans="2:4">
      <c r="B254" s="108"/>
      <c r="C254" s="109"/>
      <c r="D254" s="109"/>
    </row>
    <row r="255" spans="2:4">
      <c r="B255" s="108"/>
      <c r="C255" s="109"/>
      <c r="D255" s="109"/>
    </row>
    <row r="256" spans="2:4">
      <c r="B256" s="108"/>
      <c r="C256" s="109"/>
      <c r="D256" s="109"/>
    </row>
    <row r="257" spans="2:4">
      <c r="B257" s="108"/>
      <c r="C257" s="109"/>
      <c r="D257" s="109"/>
    </row>
    <row r="258" spans="2:4">
      <c r="B258" s="108"/>
      <c r="C258" s="109"/>
      <c r="D258" s="109"/>
    </row>
    <row r="259" spans="2:4">
      <c r="B259" s="108"/>
      <c r="C259" s="109"/>
      <c r="D259" s="109"/>
    </row>
    <row r="260" spans="2:4">
      <c r="B260" s="108"/>
      <c r="C260" s="109"/>
      <c r="D260" s="109"/>
    </row>
    <row r="261" spans="2:4">
      <c r="B261" s="108"/>
      <c r="C261" s="109"/>
      <c r="D261" s="109"/>
    </row>
    <row r="262" spans="2:4">
      <c r="B262" s="108"/>
      <c r="C262" s="109"/>
      <c r="D262" s="109"/>
    </row>
    <row r="263" spans="2:4">
      <c r="B263" s="108"/>
      <c r="C263" s="109"/>
      <c r="D263" s="109"/>
    </row>
    <row r="264" spans="2:4">
      <c r="B264" s="108"/>
      <c r="C264" s="109"/>
      <c r="D264" s="109"/>
    </row>
    <row r="265" spans="2:4">
      <c r="B265" s="108"/>
      <c r="C265" s="109"/>
      <c r="D265" s="109"/>
    </row>
    <row r="266" spans="2:4">
      <c r="B266" s="108"/>
      <c r="C266" s="109"/>
      <c r="D266" s="109"/>
    </row>
    <row r="267" spans="2:4">
      <c r="B267" s="108"/>
      <c r="C267" s="109"/>
      <c r="D267" s="109"/>
    </row>
    <row r="268" spans="2:4">
      <c r="B268" s="108"/>
      <c r="C268" s="109"/>
      <c r="D268" s="109"/>
    </row>
    <row r="269" spans="2:4">
      <c r="B269" s="108"/>
      <c r="C269" s="109"/>
      <c r="D269" s="109"/>
    </row>
    <row r="270" spans="2:4">
      <c r="B270" s="108"/>
      <c r="C270" s="109"/>
      <c r="D270" s="109"/>
    </row>
    <row r="271" spans="2:4">
      <c r="B271" s="108"/>
      <c r="C271" s="109"/>
      <c r="D271" s="109"/>
    </row>
    <row r="272" spans="2:4">
      <c r="B272" s="108"/>
      <c r="C272" s="109"/>
      <c r="D272" s="109"/>
    </row>
    <row r="273" spans="2:4">
      <c r="B273" s="108"/>
      <c r="C273" s="109"/>
      <c r="D273" s="109"/>
    </row>
    <row r="274" spans="2:4">
      <c r="B274" s="108"/>
      <c r="C274" s="109"/>
      <c r="D274" s="109"/>
    </row>
    <row r="275" spans="2:4">
      <c r="B275" s="108"/>
      <c r="C275" s="109"/>
      <c r="D275" s="109"/>
    </row>
    <row r="276" spans="2:4">
      <c r="B276" s="108"/>
      <c r="C276" s="109"/>
      <c r="D276" s="109"/>
    </row>
    <row r="277" spans="2:4">
      <c r="B277" s="108"/>
      <c r="C277" s="109"/>
      <c r="D277" s="109"/>
    </row>
    <row r="278" spans="2:4">
      <c r="B278" s="108"/>
      <c r="C278" s="109"/>
      <c r="D278" s="109"/>
    </row>
    <row r="279" spans="2:4">
      <c r="B279" s="108"/>
      <c r="C279" s="109"/>
      <c r="D279" s="109"/>
    </row>
    <row r="280" spans="2:4">
      <c r="B280" s="108"/>
      <c r="C280" s="109"/>
      <c r="D280" s="109"/>
    </row>
    <row r="281" spans="2:4">
      <c r="B281" s="108"/>
      <c r="C281" s="109"/>
      <c r="D281" s="109"/>
    </row>
    <row r="282" spans="2:4">
      <c r="B282" s="108"/>
      <c r="C282" s="109"/>
      <c r="D282" s="109"/>
    </row>
    <row r="283" spans="2:4">
      <c r="B283" s="108"/>
      <c r="C283" s="109"/>
      <c r="D283" s="109"/>
    </row>
    <row r="284" spans="2:4">
      <c r="B284" s="108"/>
      <c r="C284" s="109"/>
      <c r="D284" s="109"/>
    </row>
    <row r="285" spans="2:4">
      <c r="B285" s="108"/>
      <c r="C285" s="109"/>
      <c r="D285" s="109"/>
    </row>
    <row r="286" spans="2:4">
      <c r="B286" s="108"/>
      <c r="C286" s="109"/>
      <c r="D286" s="109"/>
    </row>
    <row r="287" spans="2:4">
      <c r="B287" s="108"/>
      <c r="C287" s="109"/>
      <c r="D287" s="109"/>
    </row>
    <row r="288" spans="2:4">
      <c r="B288" s="108"/>
      <c r="C288" s="109"/>
      <c r="D288" s="109"/>
    </row>
    <row r="289" spans="2:4">
      <c r="B289" s="108"/>
      <c r="C289" s="109"/>
      <c r="D289" s="109"/>
    </row>
    <row r="290" spans="2:4">
      <c r="B290" s="108"/>
      <c r="C290" s="109"/>
      <c r="D290" s="109"/>
    </row>
    <row r="291" spans="2:4">
      <c r="B291" s="108"/>
      <c r="C291" s="109"/>
      <c r="D291" s="109"/>
    </row>
    <row r="292" spans="2:4">
      <c r="B292" s="108"/>
      <c r="C292" s="109"/>
      <c r="D292" s="109"/>
    </row>
    <row r="293" spans="2:4">
      <c r="B293" s="108"/>
      <c r="C293" s="109"/>
      <c r="D293" s="109"/>
    </row>
    <row r="294" spans="2:4">
      <c r="B294" s="108"/>
      <c r="C294" s="109"/>
      <c r="D294" s="109"/>
    </row>
    <row r="295" spans="2:4">
      <c r="B295" s="108"/>
      <c r="C295" s="109"/>
      <c r="D295" s="109"/>
    </row>
    <row r="296" spans="2:4">
      <c r="B296" s="108"/>
      <c r="C296" s="109"/>
      <c r="D296" s="109"/>
    </row>
    <row r="297" spans="2:4">
      <c r="B297" s="108"/>
      <c r="C297" s="109"/>
      <c r="D297" s="109"/>
    </row>
    <row r="298" spans="2:4">
      <c r="B298" s="108"/>
      <c r="C298" s="109"/>
      <c r="D298" s="109"/>
    </row>
    <row r="299" spans="2:4">
      <c r="B299" s="108"/>
      <c r="C299" s="109"/>
      <c r="D299" s="109"/>
    </row>
    <row r="300" spans="2:4">
      <c r="B300" s="108"/>
      <c r="C300" s="109"/>
      <c r="D300" s="109"/>
    </row>
    <row r="301" spans="2:4">
      <c r="B301" s="108"/>
      <c r="C301" s="109"/>
      <c r="D301" s="109"/>
    </row>
    <row r="302" spans="2:4">
      <c r="B302" s="108"/>
      <c r="C302" s="109"/>
      <c r="D302" s="109"/>
    </row>
    <row r="303" spans="2:4">
      <c r="B303" s="108"/>
      <c r="C303" s="109"/>
      <c r="D303" s="109"/>
    </row>
    <row r="304" spans="2:4">
      <c r="B304" s="108"/>
      <c r="C304" s="109"/>
      <c r="D304" s="109"/>
    </row>
    <row r="305" spans="2:4">
      <c r="B305" s="108"/>
      <c r="C305" s="109"/>
      <c r="D305" s="109"/>
    </row>
    <row r="306" spans="2:4">
      <c r="B306" s="108"/>
      <c r="C306" s="109"/>
      <c r="D306" s="109"/>
    </row>
    <row r="307" spans="2:4">
      <c r="B307" s="108"/>
      <c r="C307" s="109"/>
      <c r="D307" s="109"/>
    </row>
    <row r="308" spans="2:4">
      <c r="B308" s="108"/>
      <c r="C308" s="109"/>
      <c r="D308" s="109"/>
    </row>
    <row r="309" spans="2:4">
      <c r="B309" s="108"/>
      <c r="C309" s="109"/>
      <c r="D309" s="109"/>
    </row>
    <row r="310" spans="2:4">
      <c r="B310" s="108"/>
      <c r="C310" s="109"/>
      <c r="D310" s="109"/>
    </row>
    <row r="311" spans="2:4">
      <c r="B311" s="108"/>
      <c r="C311" s="109"/>
      <c r="D311" s="109"/>
    </row>
    <row r="312" spans="2:4">
      <c r="B312" s="108"/>
      <c r="C312" s="109"/>
      <c r="D312" s="109"/>
    </row>
    <row r="313" spans="2:4">
      <c r="B313" s="108"/>
      <c r="C313" s="109"/>
      <c r="D313" s="109"/>
    </row>
    <row r="314" spans="2:4">
      <c r="B314" s="108"/>
      <c r="C314" s="109"/>
      <c r="D314" s="109"/>
    </row>
    <row r="315" spans="2:4">
      <c r="B315" s="108"/>
      <c r="C315" s="109"/>
      <c r="D315" s="109"/>
    </row>
    <row r="316" spans="2:4">
      <c r="B316" s="108"/>
      <c r="C316" s="109"/>
      <c r="D316" s="109"/>
    </row>
    <row r="317" spans="2:4">
      <c r="B317" s="108"/>
      <c r="C317" s="109"/>
      <c r="D317" s="109"/>
    </row>
    <row r="318" spans="2:4">
      <c r="B318" s="108"/>
      <c r="C318" s="109"/>
      <c r="D318" s="109"/>
    </row>
    <row r="319" spans="2:4">
      <c r="B319" s="108"/>
      <c r="C319" s="109"/>
      <c r="D319" s="109"/>
    </row>
    <row r="320" spans="2:4">
      <c r="B320" s="108"/>
      <c r="C320" s="109"/>
      <c r="D320" s="109"/>
    </row>
    <row r="321" spans="2:4">
      <c r="B321" s="108"/>
      <c r="C321" s="109"/>
      <c r="D321" s="109"/>
    </row>
    <row r="322" spans="2:4">
      <c r="B322" s="108"/>
      <c r="C322" s="109"/>
      <c r="D322" s="109"/>
    </row>
    <row r="323" spans="2:4">
      <c r="B323" s="108"/>
      <c r="C323" s="109"/>
      <c r="D323" s="109"/>
    </row>
    <row r="324" spans="2:4">
      <c r="B324" s="108"/>
      <c r="C324" s="109"/>
      <c r="D324" s="109"/>
    </row>
    <row r="325" spans="2:4">
      <c r="B325" s="108"/>
      <c r="C325" s="109"/>
      <c r="D325" s="109"/>
    </row>
    <row r="326" spans="2:4">
      <c r="B326" s="108"/>
      <c r="C326" s="109"/>
      <c r="D326" s="109"/>
    </row>
    <row r="327" spans="2:4">
      <c r="B327" s="108"/>
      <c r="C327" s="109"/>
      <c r="D327" s="109"/>
    </row>
    <row r="328" spans="2:4">
      <c r="B328" s="108"/>
      <c r="C328" s="109"/>
      <c r="D328" s="109"/>
    </row>
    <row r="329" spans="2:4">
      <c r="B329" s="108"/>
      <c r="C329" s="109"/>
      <c r="D329" s="109"/>
    </row>
    <row r="330" spans="2:4">
      <c r="B330" s="108"/>
      <c r="C330" s="109"/>
      <c r="D330" s="109"/>
    </row>
    <row r="331" spans="2:4">
      <c r="B331" s="108"/>
      <c r="C331" s="109"/>
      <c r="D331" s="109"/>
    </row>
    <row r="332" spans="2:4">
      <c r="B332" s="108"/>
      <c r="C332" s="109"/>
      <c r="D332" s="109"/>
    </row>
    <row r="333" spans="2:4">
      <c r="B333" s="108"/>
      <c r="C333" s="109"/>
      <c r="D333" s="109"/>
    </row>
    <row r="334" spans="2:4">
      <c r="B334" s="108"/>
      <c r="C334" s="109"/>
      <c r="D334" s="109"/>
    </row>
    <row r="335" spans="2:4">
      <c r="B335" s="108"/>
      <c r="C335" s="109"/>
      <c r="D335" s="109"/>
    </row>
    <row r="336" spans="2:4">
      <c r="B336" s="108"/>
      <c r="C336" s="109"/>
      <c r="D336" s="109"/>
    </row>
    <row r="337" spans="2:4">
      <c r="B337" s="108"/>
      <c r="C337" s="109"/>
      <c r="D337" s="109"/>
    </row>
    <row r="338" spans="2:4">
      <c r="B338" s="108"/>
      <c r="C338" s="109"/>
      <c r="D338" s="109"/>
    </row>
    <row r="339" spans="2:4">
      <c r="B339" s="108"/>
      <c r="C339" s="109"/>
      <c r="D339" s="109"/>
    </row>
    <row r="340" spans="2:4">
      <c r="B340" s="108"/>
      <c r="C340" s="109"/>
      <c r="D340" s="109"/>
    </row>
    <row r="341" spans="2:4">
      <c r="B341" s="108"/>
      <c r="C341" s="109"/>
      <c r="D341" s="109"/>
    </row>
    <row r="342" spans="2:4">
      <c r="B342" s="108"/>
      <c r="C342" s="109"/>
      <c r="D342" s="109"/>
    </row>
    <row r="343" spans="2:4">
      <c r="B343" s="108"/>
      <c r="C343" s="109"/>
      <c r="D343" s="109"/>
    </row>
    <row r="344" spans="2:4">
      <c r="B344" s="108"/>
      <c r="C344" s="109"/>
      <c r="D344" s="109"/>
    </row>
    <row r="345" spans="2:4">
      <c r="B345" s="108"/>
      <c r="C345" s="109"/>
      <c r="D345" s="109"/>
    </row>
    <row r="346" spans="2:4">
      <c r="B346" s="108"/>
      <c r="C346" s="109"/>
      <c r="D346" s="109"/>
    </row>
    <row r="347" spans="2:4">
      <c r="B347" s="108"/>
      <c r="C347" s="109"/>
      <c r="D347" s="109"/>
    </row>
    <row r="348" spans="2:4">
      <c r="B348" s="108"/>
      <c r="C348" s="109"/>
      <c r="D348" s="109"/>
    </row>
    <row r="349" spans="2:4">
      <c r="B349" s="108"/>
      <c r="C349" s="109"/>
      <c r="D349" s="109"/>
    </row>
    <row r="350" spans="2:4">
      <c r="B350" s="108"/>
      <c r="C350" s="109"/>
      <c r="D350" s="109"/>
    </row>
    <row r="351" spans="2:4">
      <c r="B351" s="108"/>
      <c r="C351" s="109"/>
      <c r="D351" s="109"/>
    </row>
    <row r="352" spans="2:4">
      <c r="B352" s="108"/>
      <c r="C352" s="109"/>
      <c r="D352" s="109"/>
    </row>
    <row r="353" spans="2:4">
      <c r="B353" s="108"/>
      <c r="C353" s="109"/>
      <c r="D353" s="109"/>
    </row>
    <row r="354" spans="2:4">
      <c r="B354" s="108"/>
      <c r="C354" s="109"/>
      <c r="D354" s="109"/>
    </row>
    <row r="355" spans="2:4">
      <c r="B355" s="108"/>
      <c r="C355" s="109"/>
      <c r="D355" s="109"/>
    </row>
    <row r="356" spans="2:4">
      <c r="B356" s="108"/>
      <c r="C356" s="109"/>
      <c r="D356" s="109"/>
    </row>
    <row r="357" spans="2:4">
      <c r="B357" s="108"/>
      <c r="C357" s="109"/>
      <c r="D357" s="109"/>
    </row>
    <row r="358" spans="2:4">
      <c r="B358" s="108"/>
      <c r="C358" s="109"/>
      <c r="D358" s="109"/>
    </row>
    <row r="359" spans="2:4">
      <c r="B359" s="108"/>
      <c r="C359" s="109"/>
      <c r="D359" s="109"/>
    </row>
    <row r="360" spans="2:4">
      <c r="B360" s="108"/>
      <c r="C360" s="109"/>
      <c r="D360" s="109"/>
    </row>
    <row r="361" spans="2:4">
      <c r="B361" s="108"/>
      <c r="C361" s="109"/>
      <c r="D361" s="109"/>
    </row>
    <row r="362" spans="2:4">
      <c r="B362" s="108"/>
      <c r="C362" s="109"/>
      <c r="D362" s="109"/>
    </row>
    <row r="363" spans="2:4">
      <c r="B363" s="108"/>
      <c r="C363" s="109"/>
      <c r="D363" s="109"/>
    </row>
    <row r="364" spans="2:4">
      <c r="B364" s="108"/>
      <c r="C364" s="109"/>
      <c r="D364" s="109"/>
    </row>
    <row r="365" spans="2:4">
      <c r="B365" s="108"/>
      <c r="C365" s="109"/>
      <c r="D365" s="109"/>
    </row>
    <row r="366" spans="2:4">
      <c r="B366" s="108"/>
      <c r="C366" s="109"/>
      <c r="D366" s="109"/>
    </row>
    <row r="367" spans="2:4">
      <c r="B367" s="108"/>
      <c r="C367" s="109"/>
      <c r="D367" s="109"/>
    </row>
    <row r="368" spans="2:4">
      <c r="B368" s="108"/>
      <c r="C368" s="109"/>
      <c r="D368" s="109"/>
    </row>
    <row r="369" spans="2:4">
      <c r="B369" s="108"/>
      <c r="C369" s="109"/>
      <c r="D369" s="109"/>
    </row>
    <row r="370" spans="2:4">
      <c r="B370" s="108"/>
      <c r="C370" s="109"/>
      <c r="D370" s="109"/>
    </row>
    <row r="371" spans="2:4">
      <c r="B371" s="108"/>
      <c r="C371" s="109"/>
      <c r="D371" s="109"/>
    </row>
    <row r="372" spans="2:4">
      <c r="B372" s="108"/>
      <c r="C372" s="109"/>
      <c r="D372" s="109"/>
    </row>
    <row r="373" spans="2:4">
      <c r="B373" s="108"/>
      <c r="C373" s="109"/>
      <c r="D373" s="109"/>
    </row>
    <row r="374" spans="2:4">
      <c r="B374" s="108"/>
      <c r="C374" s="109"/>
      <c r="D374" s="109"/>
    </row>
    <row r="375" spans="2:4">
      <c r="B375" s="108"/>
      <c r="C375" s="109"/>
      <c r="D375" s="109"/>
    </row>
    <row r="376" spans="2:4">
      <c r="B376" s="108"/>
      <c r="C376" s="109"/>
      <c r="D376" s="109"/>
    </row>
    <row r="377" spans="2:4">
      <c r="B377" s="108"/>
      <c r="C377" s="109"/>
      <c r="D377" s="109"/>
    </row>
    <row r="378" spans="2:4">
      <c r="B378" s="108"/>
      <c r="C378" s="109"/>
      <c r="D378" s="109"/>
    </row>
    <row r="379" spans="2:4">
      <c r="B379" s="108"/>
      <c r="C379" s="109"/>
      <c r="D379" s="109"/>
    </row>
    <row r="380" spans="2:4">
      <c r="B380" s="108"/>
      <c r="C380" s="109"/>
      <c r="D380" s="109"/>
    </row>
    <row r="381" spans="2:4">
      <c r="B381" s="108"/>
      <c r="C381" s="109"/>
      <c r="D381" s="109"/>
    </row>
    <row r="382" spans="2:4">
      <c r="B382" s="108"/>
      <c r="C382" s="109"/>
      <c r="D382" s="109"/>
    </row>
    <row r="383" spans="2:4">
      <c r="B383" s="108"/>
      <c r="C383" s="109"/>
      <c r="D383" s="109"/>
    </row>
    <row r="384" spans="2:4">
      <c r="B384" s="108"/>
      <c r="C384" s="109"/>
      <c r="D384" s="109"/>
    </row>
    <row r="385" spans="2:4">
      <c r="B385" s="108"/>
      <c r="C385" s="109"/>
      <c r="D385" s="109"/>
    </row>
    <row r="386" spans="2:4">
      <c r="B386" s="108"/>
      <c r="C386" s="109"/>
      <c r="D386" s="109"/>
    </row>
    <row r="387" spans="2:4">
      <c r="B387" s="108"/>
      <c r="C387" s="109"/>
      <c r="D387" s="109"/>
    </row>
    <row r="388" spans="2:4">
      <c r="B388" s="108"/>
      <c r="C388" s="109"/>
      <c r="D388" s="109"/>
    </row>
    <row r="389" spans="2:4">
      <c r="B389" s="108"/>
      <c r="C389" s="109"/>
      <c r="D389" s="109"/>
    </row>
    <row r="390" spans="2:4">
      <c r="B390" s="108"/>
      <c r="C390" s="109"/>
      <c r="D390" s="109"/>
    </row>
    <row r="391" spans="2:4">
      <c r="B391" s="108"/>
      <c r="C391" s="109"/>
      <c r="D391" s="109"/>
    </row>
    <row r="392" spans="2:4">
      <c r="B392" s="108"/>
      <c r="C392" s="109"/>
      <c r="D392" s="109"/>
    </row>
    <row r="393" spans="2:4">
      <c r="B393" s="108"/>
      <c r="C393" s="109"/>
      <c r="D393" s="109"/>
    </row>
    <row r="394" spans="2:4">
      <c r="B394" s="108"/>
      <c r="C394" s="109"/>
      <c r="D394" s="109"/>
    </row>
    <row r="395" spans="2:4">
      <c r="B395" s="108"/>
      <c r="C395" s="109"/>
      <c r="D395" s="109"/>
    </row>
    <row r="396" spans="2:4">
      <c r="B396" s="108"/>
      <c r="C396" s="109"/>
      <c r="D396" s="109"/>
    </row>
    <row r="397" spans="2:4">
      <c r="B397" s="108"/>
      <c r="C397" s="109"/>
      <c r="D397" s="109"/>
    </row>
    <row r="398" spans="2:4">
      <c r="B398" s="108"/>
      <c r="C398" s="109"/>
      <c r="D398" s="109"/>
    </row>
    <row r="399" spans="2:4">
      <c r="B399" s="108"/>
      <c r="C399" s="109"/>
      <c r="D399" s="109"/>
    </row>
    <row r="400" spans="2:4">
      <c r="B400" s="108"/>
      <c r="C400" s="109"/>
      <c r="D400" s="109"/>
    </row>
    <row r="401" spans="2:4">
      <c r="B401" s="108"/>
      <c r="C401" s="109"/>
      <c r="D401" s="109"/>
    </row>
    <row r="402" spans="2:4">
      <c r="B402" s="108"/>
      <c r="C402" s="109"/>
      <c r="D402" s="109"/>
    </row>
    <row r="403" spans="2:4">
      <c r="B403" s="108"/>
      <c r="C403" s="109"/>
      <c r="D403" s="109"/>
    </row>
    <row r="404" spans="2:4">
      <c r="B404" s="108"/>
      <c r="C404" s="109"/>
      <c r="D404" s="109"/>
    </row>
    <row r="405" spans="2:4">
      <c r="B405" s="108"/>
      <c r="C405" s="109"/>
      <c r="D405" s="109"/>
    </row>
    <row r="406" spans="2:4">
      <c r="B406" s="108"/>
      <c r="C406" s="109"/>
      <c r="D406" s="109"/>
    </row>
    <row r="407" spans="2:4">
      <c r="B407" s="108"/>
      <c r="C407" s="109"/>
      <c r="D407" s="109"/>
    </row>
    <row r="408" spans="2:4">
      <c r="B408" s="108"/>
      <c r="C408" s="109"/>
      <c r="D408" s="109"/>
    </row>
    <row r="409" spans="2:4">
      <c r="B409" s="108"/>
      <c r="C409" s="109"/>
      <c r="D409" s="109"/>
    </row>
    <row r="410" spans="2:4">
      <c r="B410" s="108"/>
      <c r="C410" s="109"/>
      <c r="D410" s="109"/>
    </row>
    <row r="411" spans="2:4">
      <c r="B411" s="108"/>
      <c r="C411" s="109"/>
      <c r="D411" s="109"/>
    </row>
    <row r="412" spans="2:4">
      <c r="B412" s="108"/>
      <c r="C412" s="109"/>
      <c r="D412" s="109"/>
    </row>
    <row r="413" spans="2:4">
      <c r="B413" s="108"/>
      <c r="C413" s="109"/>
      <c r="D413" s="109"/>
    </row>
    <row r="414" spans="2:4">
      <c r="B414" s="108"/>
      <c r="C414" s="109"/>
      <c r="D414" s="109"/>
    </row>
    <row r="415" spans="2:4">
      <c r="B415" s="108"/>
      <c r="C415" s="109"/>
      <c r="D415" s="109"/>
    </row>
    <row r="416" spans="2:4">
      <c r="B416" s="108"/>
      <c r="C416" s="109"/>
      <c r="D416" s="109"/>
    </row>
    <row r="417" spans="2:4">
      <c r="B417" s="108"/>
      <c r="C417" s="109"/>
      <c r="D417" s="109"/>
    </row>
    <row r="418" spans="2:4">
      <c r="B418" s="108"/>
      <c r="C418" s="109"/>
      <c r="D418" s="109"/>
    </row>
    <row r="419" spans="2:4">
      <c r="B419" s="108"/>
      <c r="C419" s="109"/>
      <c r="D419" s="109"/>
    </row>
    <row r="420" spans="2:4">
      <c r="B420" s="108"/>
      <c r="C420" s="109"/>
      <c r="D420" s="109"/>
    </row>
    <row r="421" spans="2:4">
      <c r="B421" s="108"/>
      <c r="C421" s="109"/>
      <c r="D421" s="109"/>
    </row>
    <row r="422" spans="2:4">
      <c r="B422" s="108"/>
      <c r="C422" s="109"/>
      <c r="D422" s="109"/>
    </row>
    <row r="423" spans="2:4">
      <c r="B423" s="108"/>
      <c r="C423" s="109"/>
      <c r="D423" s="109"/>
    </row>
    <row r="424" spans="2:4">
      <c r="B424" s="108"/>
      <c r="C424" s="109"/>
      <c r="D424" s="109"/>
    </row>
    <row r="425" spans="2:4">
      <c r="B425" s="108"/>
      <c r="C425" s="109"/>
      <c r="D425" s="109"/>
    </row>
    <row r="426" spans="2:4">
      <c r="B426" s="108"/>
      <c r="C426" s="109"/>
      <c r="D426" s="109"/>
    </row>
    <row r="427" spans="2:4">
      <c r="B427" s="108"/>
      <c r="C427" s="109"/>
      <c r="D427" s="109"/>
    </row>
    <row r="428" spans="2:4">
      <c r="B428" s="108"/>
      <c r="C428" s="109"/>
      <c r="D428" s="109"/>
    </row>
    <row r="429" spans="2:4">
      <c r="B429" s="108"/>
      <c r="C429" s="109"/>
      <c r="D429" s="109"/>
    </row>
    <row r="430" spans="2:4">
      <c r="B430" s="108"/>
      <c r="C430" s="109"/>
      <c r="D430" s="109"/>
    </row>
    <row r="431" spans="2:4">
      <c r="B431" s="108"/>
      <c r="C431" s="109"/>
      <c r="D431" s="109"/>
    </row>
    <row r="432" spans="2:4">
      <c r="B432" s="108"/>
      <c r="C432" s="109"/>
      <c r="D432" s="109"/>
    </row>
    <row r="433" spans="2:4">
      <c r="B433" s="108"/>
      <c r="C433" s="109"/>
      <c r="D433" s="109"/>
    </row>
    <row r="434" spans="2:4">
      <c r="B434" s="108"/>
      <c r="C434" s="109"/>
      <c r="D434" s="109"/>
    </row>
    <row r="435" spans="2:4">
      <c r="B435" s="108"/>
      <c r="C435" s="109"/>
      <c r="D435" s="109"/>
    </row>
    <row r="436" spans="2:4">
      <c r="B436" s="108"/>
      <c r="C436" s="109"/>
      <c r="D436" s="109"/>
    </row>
    <row r="437" spans="2:4">
      <c r="B437" s="108"/>
      <c r="C437" s="109"/>
      <c r="D437" s="109"/>
    </row>
    <row r="438" spans="2:4">
      <c r="B438" s="108"/>
      <c r="C438" s="109"/>
      <c r="D438" s="109"/>
    </row>
    <row r="439" spans="2:4">
      <c r="B439" s="108"/>
      <c r="C439" s="109"/>
      <c r="D439" s="109"/>
    </row>
    <row r="440" spans="2:4">
      <c r="B440" s="108"/>
      <c r="C440" s="109"/>
      <c r="D440" s="109"/>
    </row>
    <row r="441" spans="2:4">
      <c r="B441" s="108"/>
      <c r="C441" s="109"/>
      <c r="D441" s="109"/>
    </row>
    <row r="442" spans="2:4">
      <c r="B442" s="108"/>
      <c r="C442" s="109"/>
      <c r="D442" s="109"/>
    </row>
    <row r="443" spans="2:4">
      <c r="B443" s="108"/>
      <c r="C443" s="109"/>
      <c r="D443" s="109"/>
    </row>
    <row r="444" spans="2:4">
      <c r="B444" s="108"/>
      <c r="C444" s="109"/>
      <c r="D444" s="109"/>
    </row>
    <row r="445" spans="2:4">
      <c r="B445" s="108"/>
      <c r="C445" s="109"/>
      <c r="D445" s="109"/>
    </row>
    <row r="446" spans="2:4">
      <c r="B446" s="108"/>
      <c r="C446" s="109"/>
      <c r="D446" s="109"/>
    </row>
    <row r="447" spans="2:4">
      <c r="B447" s="108"/>
      <c r="C447" s="109"/>
      <c r="D447" s="109"/>
    </row>
    <row r="448" spans="2:4">
      <c r="B448" s="108"/>
      <c r="C448" s="109"/>
      <c r="D448" s="109"/>
    </row>
    <row r="449" spans="2:4">
      <c r="B449" s="108"/>
      <c r="C449" s="109"/>
      <c r="D449" s="109"/>
    </row>
    <row r="450" spans="2:4">
      <c r="B450" s="108"/>
      <c r="C450" s="109"/>
      <c r="D450" s="109"/>
    </row>
    <row r="451" spans="2:4">
      <c r="B451" s="108"/>
      <c r="C451" s="109"/>
      <c r="D451" s="109"/>
    </row>
    <row r="452" spans="2:4">
      <c r="B452" s="108"/>
      <c r="C452" s="109"/>
      <c r="D452" s="109"/>
    </row>
    <row r="453" spans="2:4">
      <c r="B453" s="108"/>
      <c r="C453" s="109"/>
      <c r="D453" s="109"/>
    </row>
    <row r="454" spans="2:4">
      <c r="B454" s="108"/>
      <c r="C454" s="109"/>
      <c r="D454" s="109"/>
    </row>
    <row r="455" spans="2:4">
      <c r="B455" s="108"/>
      <c r="C455" s="109"/>
      <c r="D455" s="109"/>
    </row>
    <row r="456" spans="2:4">
      <c r="B456" s="108"/>
      <c r="C456" s="109"/>
      <c r="D456" s="109"/>
    </row>
    <row r="457" spans="2:4">
      <c r="B457" s="108"/>
      <c r="C457" s="109"/>
      <c r="D457" s="109"/>
    </row>
    <row r="458" spans="2:4">
      <c r="B458" s="108"/>
      <c r="C458" s="109"/>
      <c r="D458" s="109"/>
    </row>
    <row r="459" spans="2:4">
      <c r="B459" s="108"/>
      <c r="C459" s="109"/>
      <c r="D459" s="109"/>
    </row>
    <row r="460" spans="2:4">
      <c r="B460" s="108"/>
      <c r="C460" s="109"/>
      <c r="D460" s="109"/>
    </row>
    <row r="461" spans="2:4">
      <c r="B461" s="108"/>
      <c r="C461" s="109"/>
      <c r="D461" s="109"/>
    </row>
    <row r="462" spans="2:4">
      <c r="B462" s="108"/>
      <c r="C462" s="109"/>
      <c r="D462" s="109"/>
    </row>
    <row r="463" spans="2:4">
      <c r="B463" s="108"/>
      <c r="C463" s="109"/>
      <c r="D463" s="109"/>
    </row>
    <row r="464" spans="2:4">
      <c r="B464" s="108"/>
      <c r="C464" s="109"/>
      <c r="D464" s="109"/>
    </row>
    <row r="465" spans="2:4">
      <c r="B465" s="108"/>
      <c r="C465" s="109"/>
      <c r="D465" s="109"/>
    </row>
    <row r="466" spans="2:4">
      <c r="B466" s="108"/>
      <c r="C466" s="109"/>
      <c r="D466" s="109"/>
    </row>
    <row r="467" spans="2:4">
      <c r="B467" s="108"/>
      <c r="C467" s="109"/>
      <c r="D467" s="109"/>
    </row>
    <row r="468" spans="2:4">
      <c r="B468" s="108"/>
      <c r="C468" s="109"/>
      <c r="D468" s="109"/>
    </row>
    <row r="469" spans="2:4">
      <c r="B469" s="108"/>
      <c r="C469" s="109"/>
      <c r="D469" s="109"/>
    </row>
    <row r="470" spans="2:4">
      <c r="B470" s="108"/>
      <c r="C470" s="109"/>
      <c r="D470" s="109"/>
    </row>
    <row r="471" spans="2:4">
      <c r="B471" s="108"/>
      <c r="C471" s="109"/>
      <c r="D471" s="109"/>
    </row>
    <row r="472" spans="2:4">
      <c r="B472" s="108"/>
      <c r="C472" s="109"/>
      <c r="D472" s="109"/>
    </row>
    <row r="473" spans="2:4">
      <c r="B473" s="108"/>
      <c r="C473" s="109"/>
      <c r="D473" s="109"/>
    </row>
    <row r="474" spans="2:4">
      <c r="B474" s="108"/>
      <c r="C474" s="109"/>
      <c r="D474" s="109"/>
    </row>
    <row r="475" spans="2:4">
      <c r="B475" s="108"/>
      <c r="C475" s="109"/>
      <c r="D475" s="109"/>
    </row>
    <row r="476" spans="2:4">
      <c r="B476" s="108"/>
      <c r="C476" s="109"/>
      <c r="D476" s="109"/>
    </row>
    <row r="477" spans="2:4">
      <c r="B477" s="108"/>
      <c r="C477" s="109"/>
      <c r="D477" s="109"/>
    </row>
    <row r="478" spans="2:4">
      <c r="B478" s="108"/>
      <c r="C478" s="109"/>
      <c r="D478" s="109"/>
    </row>
    <row r="479" spans="2:4">
      <c r="B479" s="108"/>
      <c r="C479" s="109"/>
      <c r="D479" s="109"/>
    </row>
    <row r="480" spans="2:4">
      <c r="B480" s="108"/>
      <c r="C480" s="109"/>
      <c r="D480" s="109"/>
    </row>
    <row r="481" spans="2:4">
      <c r="B481" s="108"/>
      <c r="C481" s="109"/>
      <c r="D481" s="109"/>
    </row>
    <row r="482" spans="2:4">
      <c r="B482" s="108"/>
      <c r="C482" s="109"/>
      <c r="D482" s="109"/>
    </row>
    <row r="483" spans="2:4">
      <c r="B483" s="108"/>
      <c r="C483" s="109"/>
      <c r="D483" s="109"/>
    </row>
    <row r="484" spans="2:4">
      <c r="B484" s="108"/>
      <c r="C484" s="109"/>
      <c r="D484" s="109"/>
    </row>
    <row r="485" spans="2:4">
      <c r="B485" s="108"/>
      <c r="C485" s="109"/>
      <c r="D485" s="109"/>
    </row>
    <row r="486" spans="2:4">
      <c r="B486" s="108"/>
      <c r="C486" s="109"/>
      <c r="D486" s="109"/>
    </row>
    <row r="487" spans="2:4">
      <c r="B487" s="108"/>
      <c r="C487" s="109"/>
      <c r="D487" s="109"/>
    </row>
    <row r="488" spans="2:4">
      <c r="B488" s="108"/>
      <c r="C488" s="109"/>
      <c r="D488" s="109"/>
    </row>
    <row r="489" spans="2:4">
      <c r="B489" s="108"/>
      <c r="C489" s="109"/>
      <c r="D489" s="109"/>
    </row>
    <row r="490" spans="2:4">
      <c r="B490" s="108"/>
      <c r="C490" s="109"/>
      <c r="D490" s="109"/>
    </row>
    <row r="491" spans="2:4">
      <c r="B491" s="108"/>
      <c r="C491" s="109"/>
      <c r="D491" s="109"/>
    </row>
    <row r="492" spans="2:4">
      <c r="B492" s="108"/>
      <c r="C492" s="109"/>
      <c r="D492" s="109"/>
    </row>
    <row r="493" spans="2:4">
      <c r="B493" s="108"/>
      <c r="C493" s="109"/>
      <c r="D493" s="109"/>
    </row>
    <row r="494" spans="2:4">
      <c r="B494" s="108"/>
      <c r="C494" s="109"/>
      <c r="D494" s="109"/>
    </row>
    <row r="495" spans="2:4">
      <c r="B495" s="108"/>
      <c r="C495" s="109"/>
      <c r="D495" s="109"/>
    </row>
    <row r="496" spans="2:4">
      <c r="B496" s="108"/>
      <c r="C496" s="109"/>
      <c r="D496" s="109"/>
    </row>
    <row r="497" spans="2:4">
      <c r="B497" s="108"/>
      <c r="C497" s="109"/>
      <c r="D497" s="109"/>
    </row>
    <row r="498" spans="2:4">
      <c r="B498" s="108"/>
      <c r="C498" s="109"/>
      <c r="D498" s="109"/>
    </row>
    <row r="499" spans="2:4">
      <c r="B499" s="108"/>
      <c r="C499" s="109"/>
      <c r="D499" s="109"/>
    </row>
    <row r="500" spans="2:4">
      <c r="B500" s="108"/>
      <c r="C500" s="109"/>
      <c r="D500" s="109"/>
    </row>
    <row r="501" spans="2:4">
      <c r="B501" s="108"/>
      <c r="C501" s="109"/>
      <c r="D501" s="109"/>
    </row>
    <row r="502" spans="2:4">
      <c r="B502" s="108"/>
      <c r="C502" s="109"/>
      <c r="D502" s="109"/>
    </row>
    <row r="503" spans="2:4">
      <c r="B503" s="108"/>
      <c r="C503" s="109"/>
      <c r="D503" s="109"/>
    </row>
    <row r="504" spans="2:4">
      <c r="B504" s="108"/>
      <c r="C504" s="109"/>
      <c r="D504" s="109"/>
    </row>
    <row r="505" spans="2:4">
      <c r="B505" s="108"/>
      <c r="C505" s="109"/>
      <c r="D505" s="109"/>
    </row>
    <row r="506" spans="2:4">
      <c r="B506" s="108"/>
      <c r="C506" s="109"/>
      <c r="D506" s="109"/>
    </row>
    <row r="507" spans="2:4">
      <c r="B507" s="108"/>
      <c r="C507" s="109"/>
      <c r="D507" s="109"/>
    </row>
    <row r="508" spans="2:4">
      <c r="B508" s="108"/>
      <c r="C508" s="109"/>
      <c r="D508" s="109"/>
    </row>
    <row r="509" spans="2:4">
      <c r="B509" s="108"/>
      <c r="C509" s="109"/>
      <c r="D509" s="109"/>
    </row>
    <row r="510" spans="2:4">
      <c r="B510" s="108"/>
      <c r="C510" s="109"/>
      <c r="D510" s="109"/>
    </row>
    <row r="511" spans="2:4">
      <c r="B511" s="108"/>
      <c r="C511" s="109"/>
      <c r="D511" s="109"/>
    </row>
    <row r="512" spans="2:4">
      <c r="B512" s="108"/>
      <c r="C512" s="109"/>
      <c r="D512" s="109"/>
    </row>
    <row r="513" spans="2:4">
      <c r="B513" s="108"/>
      <c r="C513" s="109"/>
      <c r="D513" s="109"/>
    </row>
    <row r="514" spans="2:4">
      <c r="B514" s="108"/>
      <c r="C514" s="109"/>
      <c r="D514" s="109"/>
    </row>
    <row r="515" spans="2:4">
      <c r="B515" s="108"/>
      <c r="C515" s="109"/>
      <c r="D515" s="109"/>
    </row>
    <row r="516" spans="2:4">
      <c r="B516" s="108"/>
      <c r="C516" s="109"/>
      <c r="D516" s="109"/>
    </row>
    <row r="517" spans="2:4">
      <c r="B517" s="108"/>
      <c r="C517" s="109"/>
      <c r="D517" s="109"/>
    </row>
    <row r="518" spans="2:4">
      <c r="B518" s="108"/>
      <c r="C518" s="109"/>
      <c r="D518" s="109"/>
    </row>
    <row r="519" spans="2:4">
      <c r="B519" s="108"/>
      <c r="C519" s="109"/>
      <c r="D519" s="109"/>
    </row>
    <row r="520" spans="2:4">
      <c r="B520" s="108"/>
      <c r="C520" s="109"/>
      <c r="D520" s="109"/>
    </row>
    <row r="521" spans="2:4">
      <c r="B521" s="108"/>
      <c r="C521" s="109"/>
      <c r="D521" s="109"/>
    </row>
    <row r="522" spans="2:4">
      <c r="B522" s="108"/>
      <c r="C522" s="109"/>
      <c r="D522" s="109"/>
    </row>
    <row r="523" spans="2:4">
      <c r="B523" s="108"/>
      <c r="C523" s="109"/>
      <c r="D523" s="109"/>
    </row>
    <row r="524" spans="2:4">
      <c r="B524" s="108"/>
      <c r="C524" s="109"/>
      <c r="D524" s="109"/>
    </row>
    <row r="525" spans="2:4">
      <c r="B525" s="108"/>
      <c r="C525" s="109"/>
      <c r="D525" s="109"/>
    </row>
    <row r="526" spans="2:4">
      <c r="B526" s="108"/>
      <c r="C526" s="109"/>
      <c r="D526" s="109"/>
    </row>
    <row r="527" spans="2:4">
      <c r="B527" s="108"/>
      <c r="C527" s="109"/>
      <c r="D527" s="109"/>
    </row>
    <row r="528" spans="2:4">
      <c r="B528" s="108"/>
      <c r="C528" s="109"/>
      <c r="D528" s="109"/>
    </row>
    <row r="529" spans="2:4">
      <c r="B529" s="108"/>
      <c r="C529" s="109"/>
      <c r="D529" s="109"/>
    </row>
    <row r="530" spans="2:4">
      <c r="B530" s="108"/>
      <c r="C530" s="109"/>
      <c r="D530" s="109"/>
    </row>
    <row r="531" spans="2:4">
      <c r="B531" s="108"/>
      <c r="C531" s="109"/>
      <c r="D531" s="109"/>
    </row>
    <row r="532" spans="2:4">
      <c r="B532" s="108"/>
      <c r="C532" s="109"/>
      <c r="D532" s="109"/>
    </row>
    <row r="533" spans="2:4">
      <c r="B533" s="108"/>
      <c r="C533" s="109"/>
      <c r="D533" s="109"/>
    </row>
    <row r="534" spans="2:4">
      <c r="B534" s="108"/>
      <c r="C534" s="109"/>
      <c r="D534" s="109"/>
    </row>
    <row r="535" spans="2:4">
      <c r="B535" s="108"/>
      <c r="C535" s="109"/>
      <c r="D535" s="109"/>
    </row>
    <row r="536" spans="2:4">
      <c r="B536" s="108"/>
      <c r="C536" s="109"/>
      <c r="D536" s="109"/>
    </row>
    <row r="537" spans="2:4">
      <c r="B537" s="108"/>
      <c r="C537" s="109"/>
      <c r="D537" s="109"/>
    </row>
    <row r="538" spans="2:4">
      <c r="B538" s="108"/>
      <c r="C538" s="109"/>
      <c r="D538" s="109"/>
    </row>
    <row r="539" spans="2:4">
      <c r="B539" s="108"/>
      <c r="C539" s="109"/>
      <c r="D539" s="109"/>
    </row>
    <row r="540" spans="2:4">
      <c r="B540" s="108"/>
      <c r="C540" s="109"/>
      <c r="D540" s="109"/>
    </row>
    <row r="541" spans="2:4">
      <c r="B541" s="108"/>
      <c r="C541" s="109"/>
      <c r="D541" s="109"/>
    </row>
    <row r="542" spans="2:4">
      <c r="B542" s="108"/>
      <c r="C542" s="109"/>
      <c r="D542" s="109"/>
    </row>
    <row r="543" spans="2:4">
      <c r="B543" s="108"/>
      <c r="C543" s="109"/>
      <c r="D543" s="109"/>
    </row>
    <row r="544" spans="2:4">
      <c r="B544" s="108"/>
      <c r="C544" s="109"/>
      <c r="D544" s="109"/>
    </row>
    <row r="545" spans="2:4">
      <c r="B545" s="108"/>
      <c r="C545" s="109"/>
      <c r="D545" s="109"/>
    </row>
    <row r="546" spans="2:4">
      <c r="B546" s="108"/>
      <c r="C546" s="109"/>
      <c r="D546" s="109"/>
    </row>
    <row r="547" spans="2:4">
      <c r="B547" s="108"/>
      <c r="C547" s="109"/>
      <c r="D547" s="109"/>
    </row>
    <row r="548" spans="2:4">
      <c r="B548" s="108"/>
      <c r="C548" s="109"/>
      <c r="D548" s="109"/>
    </row>
    <row r="549" spans="2:4">
      <c r="B549" s="108"/>
      <c r="C549" s="109"/>
      <c r="D549" s="109"/>
    </row>
    <row r="550" spans="2:4">
      <c r="B550" s="108"/>
      <c r="C550" s="109"/>
      <c r="D550" s="109"/>
    </row>
    <row r="551" spans="2:4">
      <c r="B551" s="108"/>
      <c r="C551" s="109"/>
      <c r="D551" s="109"/>
    </row>
    <row r="552" spans="2:4">
      <c r="B552" s="108"/>
      <c r="C552" s="109"/>
      <c r="D552" s="109"/>
    </row>
    <row r="553" spans="2:4">
      <c r="B553" s="108"/>
      <c r="C553" s="109"/>
      <c r="D553" s="109"/>
    </row>
    <row r="554" spans="2:4">
      <c r="B554" s="108"/>
      <c r="C554" s="109"/>
      <c r="D554" s="109"/>
    </row>
    <row r="555" spans="2:4">
      <c r="B555" s="108"/>
      <c r="C555" s="109"/>
      <c r="D555" s="109"/>
    </row>
    <row r="556" spans="2:4">
      <c r="B556" s="108"/>
      <c r="C556" s="109"/>
      <c r="D556" s="109"/>
    </row>
    <row r="557" spans="2:4">
      <c r="B557" s="108"/>
      <c r="C557" s="109"/>
      <c r="D557" s="109"/>
    </row>
    <row r="558" spans="2:4">
      <c r="B558" s="108"/>
      <c r="C558" s="109"/>
      <c r="D558" s="109"/>
    </row>
    <row r="559" spans="2:4">
      <c r="B559" s="108"/>
      <c r="C559" s="109"/>
      <c r="D559" s="109"/>
    </row>
    <row r="560" spans="2:4">
      <c r="B560" s="108"/>
      <c r="C560" s="109"/>
      <c r="D560" s="109"/>
    </row>
    <row r="561" spans="2:4">
      <c r="B561" s="108"/>
      <c r="C561" s="109"/>
      <c r="D561" s="109"/>
    </row>
    <row r="562" spans="2:4">
      <c r="B562" s="108"/>
      <c r="C562" s="109"/>
      <c r="D562" s="109"/>
    </row>
    <row r="563" spans="2:4">
      <c r="B563" s="108"/>
      <c r="C563" s="109"/>
      <c r="D563" s="109"/>
    </row>
    <row r="564" spans="2:4">
      <c r="B564" s="108"/>
      <c r="C564" s="109"/>
      <c r="D564" s="109"/>
    </row>
    <row r="565" spans="2:4">
      <c r="B565" s="108"/>
      <c r="C565" s="109"/>
      <c r="D565" s="109"/>
    </row>
    <row r="566" spans="2:4">
      <c r="B566" s="108"/>
      <c r="C566" s="109"/>
      <c r="D566" s="109"/>
    </row>
    <row r="567" spans="2:4">
      <c r="B567" s="108"/>
      <c r="C567" s="109"/>
      <c r="D567" s="109"/>
    </row>
    <row r="568" spans="2:4">
      <c r="B568" s="108"/>
      <c r="C568" s="109"/>
      <c r="D568" s="109"/>
    </row>
    <row r="569" spans="2:4">
      <c r="B569" s="108"/>
      <c r="C569" s="109"/>
      <c r="D569" s="109"/>
    </row>
    <row r="570" spans="2:4">
      <c r="B570" s="108"/>
      <c r="C570" s="109"/>
      <c r="D570" s="109"/>
    </row>
    <row r="571" spans="2:4">
      <c r="B571" s="108"/>
      <c r="C571" s="109"/>
      <c r="D571" s="109"/>
    </row>
    <row r="572" spans="2:4">
      <c r="B572" s="108"/>
      <c r="C572" s="109"/>
      <c r="D572" s="109"/>
    </row>
    <row r="573" spans="2:4">
      <c r="B573" s="108"/>
      <c r="C573" s="109"/>
      <c r="D573" s="109"/>
    </row>
    <row r="574" spans="2:4">
      <c r="B574" s="108"/>
      <c r="C574" s="109"/>
      <c r="D574" s="109"/>
    </row>
    <row r="575" spans="2:4">
      <c r="B575" s="108"/>
      <c r="C575" s="109"/>
      <c r="D575" s="109"/>
    </row>
    <row r="576" spans="2:4">
      <c r="B576" s="108"/>
      <c r="C576" s="109"/>
      <c r="D576" s="109"/>
    </row>
    <row r="577" spans="2:4">
      <c r="B577" s="108"/>
      <c r="C577" s="109"/>
      <c r="D577" s="109"/>
    </row>
    <row r="578" spans="2:4">
      <c r="B578" s="108"/>
      <c r="C578" s="109"/>
      <c r="D578" s="109"/>
    </row>
    <row r="579" spans="2:4">
      <c r="B579" s="108"/>
      <c r="C579" s="109"/>
      <c r="D579" s="109"/>
    </row>
    <row r="580" spans="2:4">
      <c r="B580" s="108"/>
      <c r="C580" s="109"/>
      <c r="D580" s="109"/>
    </row>
    <row r="581" spans="2:4">
      <c r="B581" s="108"/>
      <c r="C581" s="109"/>
      <c r="D581" s="109"/>
    </row>
    <row r="582" spans="2:4">
      <c r="B582" s="108"/>
      <c r="C582" s="109"/>
      <c r="D582" s="109"/>
    </row>
    <row r="583" spans="2:4">
      <c r="B583" s="108"/>
      <c r="C583" s="109"/>
      <c r="D583" s="109"/>
    </row>
    <row r="584" spans="2:4">
      <c r="B584" s="108"/>
      <c r="C584" s="109"/>
      <c r="D584" s="109"/>
    </row>
    <row r="585" spans="2:4">
      <c r="B585" s="108"/>
      <c r="C585" s="109"/>
      <c r="D585" s="109"/>
    </row>
    <row r="586" spans="2:4">
      <c r="B586" s="108"/>
      <c r="C586" s="109"/>
      <c r="D586" s="109"/>
    </row>
    <row r="587" spans="2:4">
      <c r="B587" s="108"/>
      <c r="C587" s="109"/>
      <c r="D587" s="109"/>
    </row>
    <row r="588" spans="2:4">
      <c r="B588" s="108"/>
      <c r="C588" s="109"/>
      <c r="D588" s="109"/>
    </row>
    <row r="589" spans="2:4">
      <c r="B589" s="108"/>
      <c r="C589" s="109"/>
      <c r="D589" s="109"/>
    </row>
    <row r="590" spans="2:4">
      <c r="B590" s="108"/>
      <c r="C590" s="109"/>
      <c r="D590" s="109"/>
    </row>
    <row r="591" spans="2:4">
      <c r="B591" s="108"/>
      <c r="C591" s="109"/>
      <c r="D591" s="109"/>
    </row>
    <row r="592" spans="2:4">
      <c r="B592" s="108"/>
      <c r="C592" s="109"/>
      <c r="D592" s="109"/>
    </row>
    <row r="593" spans="2:4">
      <c r="B593" s="108"/>
      <c r="C593" s="109"/>
      <c r="D593" s="109"/>
    </row>
    <row r="594" spans="2:4">
      <c r="B594" s="108"/>
      <c r="C594" s="109"/>
      <c r="D594" s="109"/>
    </row>
    <row r="595" spans="2:4">
      <c r="B595" s="108"/>
      <c r="C595" s="109"/>
      <c r="D595" s="109"/>
    </row>
    <row r="596" spans="2:4">
      <c r="B596" s="108"/>
      <c r="C596" s="109"/>
      <c r="D596" s="109"/>
    </row>
    <row r="597" spans="2:4">
      <c r="B597" s="108"/>
      <c r="C597" s="109"/>
      <c r="D597" s="109"/>
    </row>
    <row r="598" spans="2:4">
      <c r="B598" s="108"/>
      <c r="C598" s="109"/>
      <c r="D598" s="109"/>
    </row>
    <row r="599" spans="2:4">
      <c r="B599" s="108"/>
      <c r="C599" s="109"/>
      <c r="D599" s="109"/>
    </row>
    <row r="600" spans="2:4">
      <c r="B600" s="108"/>
      <c r="C600" s="109"/>
      <c r="D600" s="109"/>
    </row>
    <row r="601" spans="2:4">
      <c r="B601" s="108"/>
      <c r="C601" s="109"/>
      <c r="D601" s="109"/>
    </row>
    <row r="602" spans="2:4">
      <c r="B602" s="108"/>
      <c r="C602" s="109"/>
      <c r="D602" s="109"/>
    </row>
    <row r="603" spans="2:4">
      <c r="B603" s="108"/>
      <c r="C603" s="109"/>
      <c r="D603" s="109"/>
    </row>
    <row r="604" spans="2:4">
      <c r="B604" s="108"/>
      <c r="C604" s="109"/>
      <c r="D604" s="109"/>
    </row>
    <row r="605" spans="2:4">
      <c r="B605" s="108"/>
      <c r="C605" s="109"/>
      <c r="D605" s="109"/>
    </row>
    <row r="606" spans="2:4">
      <c r="B606" s="108"/>
      <c r="C606" s="109"/>
      <c r="D606" s="109"/>
    </row>
    <row r="607" spans="2:4">
      <c r="B607" s="108"/>
      <c r="C607" s="109"/>
      <c r="D607" s="109"/>
    </row>
    <row r="608" spans="2:4">
      <c r="B608" s="108"/>
      <c r="C608" s="109"/>
      <c r="D608" s="109"/>
    </row>
    <row r="609" spans="2:4">
      <c r="B609" s="108"/>
      <c r="C609" s="109"/>
      <c r="D609" s="109"/>
    </row>
    <row r="610" spans="2:4">
      <c r="B610" s="108"/>
      <c r="C610" s="109"/>
      <c r="D610" s="109"/>
    </row>
    <row r="611" spans="2:4">
      <c r="B611" s="108"/>
      <c r="C611" s="109"/>
      <c r="D611" s="109"/>
    </row>
    <row r="612" spans="2:4">
      <c r="B612" s="108"/>
      <c r="C612" s="109"/>
      <c r="D612" s="109"/>
    </row>
    <row r="613" spans="2:4">
      <c r="B613" s="108"/>
      <c r="C613" s="109"/>
      <c r="D613" s="109"/>
    </row>
    <row r="614" spans="2:4">
      <c r="B614" s="108"/>
      <c r="C614" s="109"/>
      <c r="D614" s="109"/>
    </row>
    <row r="615" spans="2:4">
      <c r="B615" s="108"/>
      <c r="C615" s="109"/>
      <c r="D615" s="109"/>
    </row>
    <row r="616" spans="2:4">
      <c r="B616" s="108"/>
      <c r="C616" s="109"/>
      <c r="D616" s="109"/>
    </row>
    <row r="617" spans="2:4">
      <c r="B617" s="108"/>
      <c r="C617" s="109"/>
      <c r="D617" s="109"/>
    </row>
    <row r="618" spans="2:4">
      <c r="B618" s="108"/>
      <c r="C618" s="109"/>
      <c r="D618" s="109"/>
    </row>
    <row r="619" spans="2:4">
      <c r="B619" s="108"/>
      <c r="C619" s="109"/>
      <c r="D619" s="109"/>
    </row>
    <row r="620" spans="2:4">
      <c r="B620" s="108"/>
      <c r="C620" s="109"/>
      <c r="D620" s="109"/>
    </row>
    <row r="621" spans="2:4">
      <c r="B621" s="108"/>
      <c r="C621" s="109"/>
      <c r="D621" s="109"/>
    </row>
    <row r="622" spans="2:4">
      <c r="B622" s="108"/>
      <c r="C622" s="109"/>
      <c r="D622" s="109"/>
    </row>
    <row r="623" spans="2:4">
      <c r="B623" s="108"/>
      <c r="C623" s="109"/>
      <c r="D623" s="109"/>
    </row>
    <row r="624" spans="2:4">
      <c r="B624" s="108"/>
      <c r="C624" s="109"/>
      <c r="D624" s="109"/>
    </row>
    <row r="625" spans="2:4">
      <c r="B625" s="108"/>
      <c r="C625" s="109"/>
      <c r="D625" s="109"/>
    </row>
    <row r="626" spans="2:4">
      <c r="B626" s="108"/>
      <c r="C626" s="109"/>
      <c r="D626" s="109"/>
    </row>
    <row r="627" spans="2:4">
      <c r="B627" s="108"/>
      <c r="C627" s="109"/>
      <c r="D627" s="109"/>
    </row>
    <row r="628" spans="2:4">
      <c r="B628" s="108"/>
      <c r="C628" s="109"/>
      <c r="D628" s="109"/>
    </row>
    <row r="629" spans="2:4">
      <c r="B629" s="108"/>
      <c r="C629" s="109"/>
      <c r="D629" s="109"/>
    </row>
    <row r="630" spans="2:4">
      <c r="B630" s="108"/>
      <c r="C630" s="109"/>
      <c r="D630" s="109"/>
    </row>
    <row r="631" spans="2:4">
      <c r="B631" s="108"/>
      <c r="C631" s="109"/>
      <c r="D631" s="109"/>
    </row>
    <row r="632" spans="2:4">
      <c r="B632" s="108"/>
      <c r="C632" s="109"/>
      <c r="D632" s="109"/>
    </row>
    <row r="633" spans="2:4">
      <c r="B633" s="108"/>
      <c r="C633" s="109"/>
      <c r="D633" s="109"/>
    </row>
    <row r="634" spans="2:4">
      <c r="B634" s="108"/>
      <c r="C634" s="109"/>
      <c r="D634" s="109"/>
    </row>
    <row r="635" spans="2:4">
      <c r="B635" s="108"/>
      <c r="C635" s="109"/>
      <c r="D635" s="109"/>
    </row>
    <row r="636" spans="2:4">
      <c r="B636" s="108"/>
      <c r="C636" s="109"/>
      <c r="D636" s="109"/>
    </row>
    <row r="637" spans="2:4">
      <c r="B637" s="108"/>
      <c r="C637" s="109"/>
      <c r="D637" s="109"/>
    </row>
    <row r="638" spans="2:4">
      <c r="B638" s="108"/>
      <c r="C638" s="109"/>
      <c r="D638" s="109"/>
    </row>
    <row r="639" spans="2:4">
      <c r="B639" s="108"/>
      <c r="C639" s="109"/>
      <c r="D639" s="109"/>
    </row>
    <row r="640" spans="2:4">
      <c r="B640" s="108"/>
      <c r="C640" s="109"/>
      <c r="D640" s="109"/>
    </row>
    <row r="641" spans="2:4">
      <c r="B641" s="108"/>
      <c r="C641" s="109"/>
      <c r="D641" s="109"/>
    </row>
    <row r="642" spans="2:4">
      <c r="B642" s="108"/>
      <c r="C642" s="109"/>
      <c r="D642" s="109"/>
    </row>
    <row r="643" spans="2:4">
      <c r="B643" s="108"/>
      <c r="C643" s="109"/>
      <c r="D643" s="109"/>
    </row>
    <row r="644" spans="2:4">
      <c r="B644" s="108"/>
      <c r="C644" s="109"/>
      <c r="D644" s="109"/>
    </row>
    <row r="645" spans="2:4">
      <c r="B645" s="108"/>
      <c r="C645" s="109"/>
      <c r="D645" s="109"/>
    </row>
    <row r="646" spans="2:4">
      <c r="B646" s="108"/>
      <c r="C646" s="109"/>
      <c r="D646" s="109"/>
    </row>
    <row r="647" spans="2:4">
      <c r="B647" s="108"/>
      <c r="C647" s="109"/>
      <c r="D647" s="109"/>
    </row>
    <row r="648" spans="2:4">
      <c r="B648" s="108"/>
      <c r="C648" s="109"/>
      <c r="D648" s="109"/>
    </row>
    <row r="649" spans="2:4">
      <c r="B649" s="108"/>
      <c r="C649" s="109"/>
      <c r="D649" s="109"/>
    </row>
    <row r="650" spans="2:4">
      <c r="B650" s="108"/>
      <c r="C650" s="109"/>
      <c r="D650" s="109"/>
    </row>
    <row r="651" spans="2:4">
      <c r="B651" s="108"/>
      <c r="C651" s="109"/>
      <c r="D651" s="109"/>
    </row>
    <row r="652" spans="2:4">
      <c r="B652" s="108"/>
      <c r="C652" s="109"/>
      <c r="D652" s="109"/>
    </row>
    <row r="653" spans="2:4">
      <c r="B653" s="108"/>
      <c r="C653" s="109"/>
      <c r="D653" s="109"/>
    </row>
    <row r="654" spans="2:4">
      <c r="B654" s="108"/>
      <c r="C654" s="109"/>
      <c r="D654" s="109"/>
    </row>
    <row r="655" spans="2:4">
      <c r="B655" s="108"/>
      <c r="C655" s="109"/>
      <c r="D655" s="109"/>
    </row>
    <row r="656" spans="2:4">
      <c r="B656" s="108"/>
      <c r="C656" s="109"/>
      <c r="D656" s="109"/>
    </row>
    <row r="657" spans="2:4">
      <c r="B657" s="108"/>
      <c r="C657" s="109"/>
      <c r="D657" s="109"/>
    </row>
    <row r="658" spans="2:4">
      <c r="B658" s="108"/>
      <c r="C658" s="109"/>
      <c r="D658" s="109"/>
    </row>
    <row r="659" spans="2:4">
      <c r="B659" s="108"/>
      <c r="C659" s="109"/>
      <c r="D659" s="109"/>
    </row>
    <row r="660" spans="2:4">
      <c r="B660" s="108"/>
      <c r="C660" s="109"/>
      <c r="D660" s="109"/>
    </row>
    <row r="661" spans="2:4">
      <c r="B661" s="108"/>
      <c r="C661" s="109"/>
      <c r="D661" s="109"/>
    </row>
    <row r="662" spans="2:4">
      <c r="B662" s="108"/>
      <c r="C662" s="109"/>
      <c r="D662" s="109"/>
    </row>
    <row r="663" spans="2:4">
      <c r="B663" s="108"/>
      <c r="C663" s="109"/>
      <c r="D663" s="109"/>
    </row>
    <row r="664" spans="2:4">
      <c r="B664" s="108"/>
      <c r="C664" s="109"/>
      <c r="D664" s="109"/>
    </row>
    <row r="665" spans="2:4">
      <c r="B665" s="108"/>
      <c r="C665" s="109"/>
      <c r="D665" s="109"/>
    </row>
    <row r="666" spans="2:4">
      <c r="B666" s="108"/>
      <c r="C666" s="109"/>
      <c r="D666" s="109"/>
    </row>
    <row r="667" spans="2:4">
      <c r="B667" s="108"/>
      <c r="C667" s="109"/>
      <c r="D667" s="109"/>
    </row>
    <row r="668" spans="2:4">
      <c r="B668" s="108"/>
      <c r="C668" s="109"/>
      <c r="D668" s="109"/>
    </row>
    <row r="669" spans="2:4">
      <c r="B669" s="108"/>
      <c r="C669" s="109"/>
      <c r="D669" s="109"/>
    </row>
    <row r="670" spans="2:4">
      <c r="B670" s="108"/>
      <c r="C670" s="109"/>
      <c r="D670" s="109"/>
    </row>
    <row r="671" spans="2:4">
      <c r="B671" s="108"/>
      <c r="C671" s="109"/>
      <c r="D671" s="109"/>
    </row>
    <row r="672" spans="2:4">
      <c r="B672" s="108"/>
      <c r="C672" s="109"/>
      <c r="D672" s="109"/>
    </row>
    <row r="673" spans="2:4">
      <c r="B673" s="108"/>
      <c r="C673" s="109"/>
      <c r="D673" s="109"/>
    </row>
    <row r="674" spans="2:4">
      <c r="B674" s="108"/>
      <c r="C674" s="109"/>
      <c r="D674" s="109"/>
    </row>
    <row r="675" spans="2:4">
      <c r="B675" s="108"/>
      <c r="C675" s="109"/>
      <c r="D675" s="109"/>
    </row>
    <row r="676" spans="2:4">
      <c r="B676" s="108"/>
      <c r="C676" s="109"/>
      <c r="D676" s="109"/>
    </row>
    <row r="677" spans="2:4">
      <c r="B677" s="108"/>
      <c r="C677" s="109"/>
      <c r="D677" s="109"/>
    </row>
    <row r="678" spans="2:4">
      <c r="B678" s="108"/>
      <c r="C678" s="109"/>
      <c r="D678" s="109"/>
    </row>
    <row r="679" spans="2:4">
      <c r="B679" s="108"/>
      <c r="C679" s="109"/>
      <c r="D679" s="109"/>
    </row>
    <row r="680" spans="2:4">
      <c r="B680" s="108"/>
      <c r="C680" s="109"/>
      <c r="D680" s="109"/>
    </row>
    <row r="681" spans="2:4">
      <c r="B681" s="108"/>
      <c r="C681" s="109"/>
      <c r="D681" s="109"/>
    </row>
    <row r="682" spans="2:4">
      <c r="B682" s="108"/>
      <c r="C682" s="109"/>
      <c r="D682" s="109"/>
    </row>
    <row r="683" spans="2:4">
      <c r="B683" s="108"/>
      <c r="C683" s="109"/>
      <c r="D683" s="109"/>
    </row>
    <row r="684" spans="2:4">
      <c r="B684" s="108"/>
      <c r="C684" s="109"/>
      <c r="D684" s="109"/>
    </row>
    <row r="685" spans="2:4">
      <c r="B685" s="108"/>
      <c r="C685" s="109"/>
      <c r="D685" s="109"/>
    </row>
    <row r="686" spans="2:4">
      <c r="B686" s="108"/>
      <c r="C686" s="109"/>
      <c r="D686" s="109"/>
    </row>
    <row r="687" spans="2:4">
      <c r="B687" s="108"/>
      <c r="C687" s="109"/>
      <c r="D687" s="109"/>
    </row>
    <row r="688" spans="2:4">
      <c r="B688" s="108"/>
      <c r="C688" s="109"/>
      <c r="D688" s="109"/>
    </row>
    <row r="689" spans="2:4">
      <c r="B689" s="108"/>
      <c r="C689" s="109"/>
      <c r="D689" s="109"/>
    </row>
    <row r="690" spans="2:4">
      <c r="B690" s="108"/>
      <c r="C690" s="109"/>
      <c r="D690" s="109"/>
    </row>
    <row r="691" spans="2:4">
      <c r="B691" s="108"/>
      <c r="C691" s="109"/>
      <c r="D691" s="109"/>
    </row>
    <row r="692" spans="2:4">
      <c r="B692" s="108"/>
      <c r="C692" s="109"/>
      <c r="D692" s="109"/>
    </row>
    <row r="693" spans="2:4">
      <c r="B693" s="108"/>
      <c r="C693" s="109"/>
      <c r="D693" s="109"/>
    </row>
    <row r="694" spans="2:4">
      <c r="B694" s="108"/>
      <c r="C694" s="109"/>
      <c r="D694" s="109"/>
    </row>
    <row r="695" spans="2:4">
      <c r="B695" s="108"/>
      <c r="C695" s="109"/>
      <c r="D695" s="109"/>
    </row>
    <row r="696" spans="2:4">
      <c r="B696" s="108"/>
      <c r="C696" s="109"/>
      <c r="D696" s="109"/>
    </row>
    <row r="697" spans="2:4">
      <c r="B697" s="108"/>
      <c r="C697" s="109"/>
      <c r="D697" s="109"/>
    </row>
    <row r="698" spans="2:4">
      <c r="B698" s="108"/>
      <c r="C698" s="109"/>
      <c r="D698" s="109"/>
    </row>
    <row r="699" spans="2:4">
      <c r="B699" s="108"/>
      <c r="C699" s="109"/>
      <c r="D699" s="109"/>
    </row>
    <row r="700" spans="2:4">
      <c r="B700" s="108"/>
      <c r="C700" s="109"/>
      <c r="D700" s="109"/>
    </row>
    <row r="701" spans="2:4">
      <c r="B701" s="108"/>
      <c r="C701" s="109"/>
      <c r="D701" s="109"/>
    </row>
    <row r="702" spans="2:4">
      <c r="B702" s="108"/>
      <c r="C702" s="109"/>
      <c r="D702" s="109"/>
    </row>
    <row r="703" spans="2:4">
      <c r="B703" s="108"/>
      <c r="C703" s="109"/>
      <c r="D703" s="109"/>
    </row>
    <row r="704" spans="2:4">
      <c r="B704" s="108"/>
      <c r="C704" s="109"/>
      <c r="D704" s="109"/>
    </row>
    <row r="705" spans="2:4">
      <c r="B705" s="108"/>
      <c r="C705" s="109"/>
      <c r="D705" s="109"/>
    </row>
    <row r="706" spans="2:4">
      <c r="B706" s="108"/>
      <c r="C706" s="109"/>
      <c r="D706" s="109"/>
    </row>
    <row r="707" spans="2:4">
      <c r="B707" s="108"/>
      <c r="C707" s="109"/>
      <c r="D707" s="109"/>
    </row>
    <row r="708" spans="2:4">
      <c r="B708" s="108"/>
      <c r="C708" s="109"/>
      <c r="D708" s="109"/>
    </row>
    <row r="709" spans="2:4">
      <c r="B709" s="108"/>
      <c r="C709" s="109"/>
      <c r="D709" s="109"/>
    </row>
    <row r="710" spans="2:4">
      <c r="B710" s="108"/>
      <c r="C710" s="109"/>
      <c r="D710" s="109"/>
    </row>
    <row r="711" spans="2:4">
      <c r="B711" s="108"/>
      <c r="C711" s="109"/>
      <c r="D711" s="109"/>
    </row>
    <row r="712" spans="2:4">
      <c r="B712" s="108"/>
      <c r="C712" s="109"/>
      <c r="D712" s="109"/>
    </row>
    <row r="713" spans="2:4">
      <c r="B713" s="108"/>
      <c r="C713" s="109"/>
      <c r="D713" s="109"/>
    </row>
    <row r="714" spans="2:4">
      <c r="B714" s="108"/>
      <c r="C714" s="109"/>
      <c r="D714" s="109"/>
    </row>
    <row r="715" spans="2:4">
      <c r="B715" s="108"/>
      <c r="C715" s="109"/>
      <c r="D715" s="109"/>
    </row>
    <row r="716" spans="2:4">
      <c r="B716" s="108"/>
      <c r="C716" s="109"/>
      <c r="D716" s="109"/>
    </row>
    <row r="717" spans="2:4">
      <c r="B717" s="108"/>
      <c r="C717" s="109"/>
      <c r="D717" s="109"/>
    </row>
    <row r="718" spans="2:4">
      <c r="B718" s="108"/>
      <c r="C718" s="109"/>
      <c r="D718" s="109"/>
    </row>
    <row r="719" spans="2:4">
      <c r="B719" s="108"/>
      <c r="C719" s="109"/>
      <c r="D719" s="109"/>
    </row>
    <row r="720" spans="2:4">
      <c r="B720" s="108"/>
      <c r="C720" s="109"/>
      <c r="D720" s="109"/>
    </row>
    <row r="721" spans="2:4">
      <c r="B721" s="108"/>
      <c r="C721" s="109"/>
      <c r="D721" s="109"/>
    </row>
    <row r="722" spans="2:4">
      <c r="B722" s="108"/>
      <c r="C722" s="109"/>
      <c r="D722" s="109"/>
    </row>
    <row r="723" spans="2:4">
      <c r="B723" s="108"/>
      <c r="C723" s="109"/>
      <c r="D723" s="109"/>
    </row>
    <row r="724" spans="2:4">
      <c r="B724" s="108"/>
      <c r="C724" s="109"/>
      <c r="D724" s="109"/>
    </row>
    <row r="725" spans="2:4">
      <c r="B725" s="108"/>
      <c r="C725" s="109"/>
      <c r="D725" s="109"/>
    </row>
    <row r="726" spans="2:4">
      <c r="B726" s="108"/>
      <c r="C726" s="109"/>
      <c r="D726" s="109"/>
    </row>
    <row r="727" spans="2:4">
      <c r="B727" s="108"/>
      <c r="C727" s="109"/>
      <c r="D727" s="109"/>
    </row>
    <row r="728" spans="2:4">
      <c r="B728" s="108"/>
      <c r="C728" s="109"/>
      <c r="D728" s="109"/>
    </row>
    <row r="729" spans="2:4">
      <c r="B729" s="108"/>
      <c r="C729" s="109"/>
      <c r="D729" s="109"/>
    </row>
    <row r="730" spans="2:4">
      <c r="B730" s="108"/>
      <c r="C730" s="109"/>
      <c r="D730" s="109"/>
    </row>
    <row r="731" spans="2:4">
      <c r="B731" s="108"/>
      <c r="C731" s="109"/>
      <c r="D731" s="109"/>
    </row>
    <row r="732" spans="2:4">
      <c r="B732" s="108"/>
      <c r="C732" s="109"/>
      <c r="D732" s="109"/>
    </row>
    <row r="733" spans="2:4">
      <c r="B733" s="108"/>
      <c r="C733" s="109"/>
      <c r="D733" s="109"/>
    </row>
    <row r="734" spans="2:4">
      <c r="B734" s="108"/>
      <c r="C734" s="109"/>
      <c r="D734" s="109"/>
    </row>
    <row r="735" spans="2:4">
      <c r="B735" s="108"/>
      <c r="C735" s="109"/>
      <c r="D735" s="109"/>
    </row>
    <row r="736" spans="2:4">
      <c r="B736" s="108"/>
      <c r="C736" s="109"/>
      <c r="D736" s="109"/>
    </row>
    <row r="737" spans="2:4">
      <c r="B737" s="108"/>
      <c r="C737" s="109"/>
      <c r="D737" s="109"/>
    </row>
    <row r="738" spans="2:4">
      <c r="B738" s="108"/>
      <c r="C738" s="109"/>
      <c r="D738" s="109"/>
    </row>
    <row r="739" spans="2:4">
      <c r="B739" s="108"/>
      <c r="C739" s="109"/>
      <c r="D739" s="109"/>
    </row>
    <row r="740" spans="2:4">
      <c r="B740" s="108"/>
      <c r="C740" s="109"/>
      <c r="D740" s="109"/>
    </row>
    <row r="741" spans="2:4">
      <c r="B741" s="108"/>
      <c r="C741" s="109"/>
      <c r="D741" s="109"/>
    </row>
    <row r="742" spans="2:4">
      <c r="B742" s="108"/>
      <c r="C742" s="109"/>
      <c r="D742" s="109"/>
    </row>
    <row r="743" spans="2:4">
      <c r="B743" s="108"/>
      <c r="C743" s="109"/>
      <c r="D743" s="109"/>
    </row>
    <row r="744" spans="2:4">
      <c r="B744" s="108"/>
      <c r="C744" s="109"/>
      <c r="D744" s="109"/>
    </row>
    <row r="745" spans="2:4">
      <c r="B745" s="108"/>
      <c r="C745" s="109"/>
      <c r="D745" s="109"/>
    </row>
    <row r="746" spans="2:4">
      <c r="B746" s="108"/>
      <c r="C746" s="109"/>
      <c r="D746" s="109"/>
    </row>
    <row r="747" spans="2:4">
      <c r="B747" s="108"/>
      <c r="C747" s="109"/>
      <c r="D747" s="109"/>
    </row>
    <row r="748" spans="2:4">
      <c r="B748" s="108"/>
      <c r="C748" s="109"/>
      <c r="D748" s="109"/>
    </row>
    <row r="749" spans="2:4">
      <c r="B749" s="108"/>
      <c r="C749" s="109"/>
      <c r="D749" s="109"/>
    </row>
    <row r="750" spans="2:4">
      <c r="B750" s="108"/>
      <c r="C750" s="109"/>
      <c r="D750" s="109"/>
    </row>
    <row r="751" spans="2:4">
      <c r="B751" s="108"/>
      <c r="C751" s="109"/>
      <c r="D751" s="109"/>
    </row>
    <row r="752" spans="2:4">
      <c r="B752" s="108"/>
      <c r="C752" s="109"/>
      <c r="D752" s="109"/>
    </row>
    <row r="753" spans="2:4">
      <c r="B753" s="108"/>
      <c r="C753" s="109"/>
      <c r="D753" s="109"/>
    </row>
    <row r="754" spans="2:4">
      <c r="B754" s="108"/>
      <c r="C754" s="109"/>
      <c r="D754" s="109"/>
    </row>
    <row r="755" spans="2:4">
      <c r="B755" s="108"/>
      <c r="C755" s="109"/>
      <c r="D755" s="109"/>
    </row>
    <row r="756" spans="2:4">
      <c r="B756" s="108"/>
      <c r="C756" s="109"/>
      <c r="D756" s="109"/>
    </row>
    <row r="757" spans="2:4">
      <c r="B757" s="108"/>
      <c r="C757" s="109"/>
      <c r="D757" s="109"/>
    </row>
    <row r="758" spans="2:4">
      <c r="B758" s="108"/>
      <c r="C758" s="109"/>
      <c r="D758" s="109"/>
    </row>
    <row r="759" spans="2:4">
      <c r="B759" s="108"/>
      <c r="C759" s="109"/>
      <c r="D759" s="109"/>
    </row>
    <row r="760" spans="2:4">
      <c r="B760" s="108"/>
      <c r="C760" s="109"/>
      <c r="D760" s="109"/>
    </row>
    <row r="761" spans="2:4">
      <c r="B761" s="108"/>
      <c r="C761" s="109"/>
      <c r="D761" s="109"/>
    </row>
    <row r="762" spans="2:4">
      <c r="B762" s="108"/>
      <c r="C762" s="109"/>
      <c r="D762" s="109"/>
    </row>
    <row r="763" spans="2:4">
      <c r="B763" s="108"/>
      <c r="C763" s="109"/>
      <c r="D763" s="109"/>
    </row>
    <row r="764" spans="2:4">
      <c r="B764" s="108"/>
      <c r="C764" s="109"/>
      <c r="D764" s="109"/>
    </row>
    <row r="765" spans="2:4">
      <c r="B765" s="108"/>
      <c r="C765" s="109"/>
      <c r="D765" s="109"/>
    </row>
    <row r="766" spans="2:4">
      <c r="B766" s="108"/>
      <c r="C766" s="109"/>
      <c r="D766" s="109"/>
    </row>
    <row r="767" spans="2:4">
      <c r="B767" s="108"/>
      <c r="C767" s="109"/>
      <c r="D767" s="109"/>
    </row>
    <row r="768" spans="2:4">
      <c r="B768" s="108"/>
      <c r="C768" s="109"/>
      <c r="D768" s="109"/>
    </row>
    <row r="769" spans="2:4">
      <c r="B769" s="108"/>
      <c r="C769" s="109"/>
      <c r="D769" s="109"/>
    </row>
    <row r="770" spans="2:4">
      <c r="B770" s="108"/>
      <c r="C770" s="109"/>
      <c r="D770" s="109"/>
    </row>
    <row r="771" spans="2:4">
      <c r="B771" s="108"/>
      <c r="C771" s="109"/>
      <c r="D771" s="109"/>
    </row>
    <row r="772" spans="2:4">
      <c r="B772" s="108"/>
      <c r="C772" s="109"/>
      <c r="D772" s="109"/>
    </row>
    <row r="773" spans="2:4">
      <c r="B773" s="108"/>
      <c r="C773" s="109"/>
      <c r="D773" s="109"/>
    </row>
    <row r="774" spans="2:4">
      <c r="B774" s="108"/>
      <c r="C774" s="109"/>
      <c r="D774" s="109"/>
    </row>
    <row r="775" spans="2:4">
      <c r="B775" s="108"/>
      <c r="C775" s="109"/>
      <c r="D775" s="109"/>
    </row>
    <row r="776" spans="2:4">
      <c r="B776" s="108"/>
      <c r="C776" s="109"/>
      <c r="D776" s="109"/>
    </row>
    <row r="777" spans="2:4">
      <c r="B777" s="108"/>
      <c r="C777" s="109"/>
      <c r="D777" s="109"/>
    </row>
    <row r="778" spans="2:4">
      <c r="B778" s="108"/>
      <c r="C778" s="109"/>
      <c r="D778" s="109"/>
    </row>
    <row r="779" spans="2:4">
      <c r="B779" s="108"/>
      <c r="C779" s="109"/>
      <c r="D779" s="109"/>
    </row>
    <row r="780" spans="2:4">
      <c r="B780" s="108"/>
      <c r="C780" s="109"/>
      <c r="D780" s="109"/>
    </row>
    <row r="781" spans="2:4">
      <c r="B781" s="108"/>
      <c r="C781" s="109"/>
      <c r="D781" s="109"/>
    </row>
    <row r="782" spans="2:4">
      <c r="B782" s="108"/>
      <c r="C782" s="109"/>
      <c r="D782" s="109"/>
    </row>
    <row r="783" spans="2:4">
      <c r="B783" s="108"/>
      <c r="C783" s="109"/>
      <c r="D783" s="109"/>
    </row>
    <row r="784" spans="2:4">
      <c r="B784" s="108"/>
      <c r="C784" s="109"/>
      <c r="D784" s="109"/>
    </row>
    <row r="785" spans="2:4">
      <c r="B785" s="108"/>
      <c r="C785" s="109"/>
      <c r="D785" s="109"/>
    </row>
    <row r="786" spans="2:4">
      <c r="B786" s="108"/>
      <c r="C786" s="109"/>
      <c r="D786" s="109"/>
    </row>
    <row r="787" spans="2:4">
      <c r="B787" s="108"/>
      <c r="C787" s="109"/>
      <c r="D787" s="109"/>
    </row>
    <row r="788" spans="2:4">
      <c r="B788" s="108"/>
      <c r="C788" s="109"/>
      <c r="D788" s="109"/>
    </row>
    <row r="789" spans="2:4">
      <c r="B789" s="108"/>
      <c r="C789" s="109"/>
      <c r="D789" s="109"/>
    </row>
    <row r="790" spans="2:4">
      <c r="B790" s="108"/>
      <c r="C790" s="109"/>
      <c r="D790" s="109"/>
    </row>
    <row r="791" spans="2:4">
      <c r="B791" s="108"/>
      <c r="C791" s="109"/>
      <c r="D791" s="109"/>
    </row>
    <row r="792" spans="2:4">
      <c r="B792" s="108"/>
      <c r="C792" s="109"/>
      <c r="D792" s="109"/>
    </row>
    <row r="793" spans="2:4">
      <c r="B793" s="108"/>
      <c r="C793" s="109"/>
      <c r="D793" s="109"/>
    </row>
    <row r="794" spans="2:4">
      <c r="B794" s="108"/>
      <c r="C794" s="109"/>
      <c r="D794" s="109"/>
    </row>
    <row r="795" spans="2:4">
      <c r="B795" s="108"/>
      <c r="C795" s="109"/>
      <c r="D795" s="109"/>
    </row>
    <row r="796" spans="2:4">
      <c r="B796" s="108"/>
      <c r="C796" s="109"/>
      <c r="D796" s="109"/>
    </row>
    <row r="797" spans="2:4">
      <c r="B797" s="108"/>
      <c r="C797" s="109"/>
      <c r="D797" s="109"/>
    </row>
    <row r="798" spans="2:4">
      <c r="B798" s="108"/>
      <c r="C798" s="109"/>
      <c r="D798" s="109"/>
    </row>
    <row r="799" spans="2:4">
      <c r="B799" s="108"/>
      <c r="C799" s="109"/>
      <c r="D799" s="109"/>
    </row>
    <row r="800" spans="2:4">
      <c r="B800" s="108"/>
      <c r="C800" s="109"/>
      <c r="D800" s="109"/>
    </row>
    <row r="801" spans="2:4">
      <c r="B801" s="108"/>
      <c r="C801" s="109"/>
      <c r="D801" s="109"/>
    </row>
    <row r="802" spans="2:4">
      <c r="B802" s="108"/>
      <c r="C802" s="109"/>
      <c r="D802" s="109"/>
    </row>
    <row r="803" spans="2:4">
      <c r="B803" s="108"/>
      <c r="C803" s="109"/>
      <c r="D803" s="109"/>
    </row>
    <row r="804" spans="2:4">
      <c r="B804" s="108"/>
      <c r="C804" s="109"/>
      <c r="D804" s="109"/>
    </row>
    <row r="805" spans="2:4">
      <c r="B805" s="108"/>
      <c r="C805" s="109"/>
      <c r="D805" s="109"/>
    </row>
    <row r="806" spans="2:4">
      <c r="B806" s="108"/>
      <c r="C806" s="109"/>
      <c r="D806" s="109"/>
    </row>
    <row r="807" spans="2:4">
      <c r="B807" s="108"/>
      <c r="C807" s="109"/>
      <c r="D807" s="109"/>
    </row>
    <row r="808" spans="2:4">
      <c r="B808" s="108"/>
      <c r="C808" s="109"/>
      <c r="D808" s="109"/>
    </row>
    <row r="809" spans="2:4">
      <c r="B809" s="108"/>
      <c r="C809" s="109"/>
      <c r="D809" s="109"/>
    </row>
    <row r="810" spans="2:4">
      <c r="B810" s="108"/>
      <c r="C810" s="109"/>
      <c r="D810" s="109"/>
    </row>
    <row r="811" spans="2:4">
      <c r="B811" s="108"/>
      <c r="C811" s="109"/>
      <c r="D811" s="109"/>
    </row>
    <row r="812" spans="2:4">
      <c r="B812" s="108"/>
      <c r="C812" s="109"/>
      <c r="D812" s="109"/>
    </row>
    <row r="813" spans="2:4">
      <c r="B813" s="108"/>
      <c r="C813" s="109"/>
      <c r="D813" s="109"/>
    </row>
    <row r="814" spans="2:4">
      <c r="B814" s="108"/>
      <c r="C814" s="109"/>
      <c r="D814" s="109"/>
    </row>
    <row r="815" spans="2:4">
      <c r="B815" s="108"/>
      <c r="C815" s="109"/>
      <c r="D815" s="109"/>
    </row>
    <row r="816" spans="2:4">
      <c r="B816" s="108"/>
      <c r="C816" s="109"/>
      <c r="D816" s="109"/>
    </row>
    <row r="817" spans="2:4">
      <c r="B817" s="108"/>
      <c r="C817" s="109"/>
      <c r="D817" s="109"/>
    </row>
    <row r="818" spans="2:4">
      <c r="B818" s="108"/>
      <c r="C818" s="109"/>
      <c r="D818" s="109"/>
    </row>
    <row r="819" spans="2:4">
      <c r="B819" s="108"/>
      <c r="C819" s="109"/>
      <c r="D819" s="109"/>
    </row>
    <row r="820" spans="2:4">
      <c r="B820" s="108"/>
      <c r="C820" s="109"/>
      <c r="D820" s="109"/>
    </row>
    <row r="821" spans="2:4">
      <c r="B821" s="108"/>
      <c r="C821" s="109"/>
      <c r="D821" s="109"/>
    </row>
    <row r="822" spans="2:4">
      <c r="B822" s="108"/>
      <c r="C822" s="109"/>
      <c r="D822" s="109"/>
    </row>
    <row r="823" spans="2:4">
      <c r="B823" s="108"/>
      <c r="C823" s="109"/>
      <c r="D823" s="109"/>
    </row>
    <row r="824" spans="2:4">
      <c r="B824" s="108"/>
      <c r="C824" s="109"/>
      <c r="D824" s="109"/>
    </row>
    <row r="825" spans="2:4">
      <c r="B825" s="108"/>
      <c r="C825" s="109"/>
      <c r="D825" s="109"/>
    </row>
    <row r="826" spans="2:4">
      <c r="B826" s="108"/>
      <c r="C826" s="109"/>
      <c r="D826" s="109"/>
    </row>
    <row r="827" spans="2:4">
      <c r="B827" s="108"/>
      <c r="C827" s="109"/>
      <c r="D827" s="109"/>
    </row>
    <row r="828" spans="2:4">
      <c r="B828" s="108"/>
      <c r="C828" s="109"/>
      <c r="D828" s="109"/>
    </row>
    <row r="829" spans="2:4">
      <c r="B829" s="108"/>
      <c r="C829" s="109"/>
      <c r="D829" s="109"/>
    </row>
    <row r="830" spans="2:4">
      <c r="B830" s="108"/>
      <c r="C830" s="109"/>
      <c r="D830" s="109"/>
    </row>
    <row r="831" spans="2:4">
      <c r="B831" s="108"/>
      <c r="C831" s="109"/>
      <c r="D831" s="109"/>
    </row>
    <row r="832" spans="2:4">
      <c r="B832" s="108"/>
      <c r="C832" s="109"/>
      <c r="D832" s="109"/>
    </row>
    <row r="833" spans="2:4">
      <c r="B833" s="108"/>
      <c r="C833" s="109"/>
      <c r="D833" s="109"/>
    </row>
    <row r="834" spans="2:4">
      <c r="B834" s="108"/>
      <c r="C834" s="109"/>
      <c r="D834" s="109"/>
    </row>
    <row r="835" spans="2:4">
      <c r="B835" s="108"/>
      <c r="C835" s="109"/>
      <c r="D835" s="109"/>
    </row>
    <row r="836" spans="2:4">
      <c r="B836" s="108"/>
      <c r="C836" s="109"/>
      <c r="D836" s="109"/>
    </row>
    <row r="837" spans="2:4">
      <c r="B837" s="108"/>
      <c r="C837" s="109"/>
      <c r="D837" s="109"/>
    </row>
    <row r="838" spans="2:4">
      <c r="B838" s="108"/>
      <c r="C838" s="109"/>
      <c r="D838" s="109"/>
    </row>
    <row r="839" spans="2:4">
      <c r="B839" s="108"/>
      <c r="C839" s="109"/>
      <c r="D839" s="109"/>
    </row>
    <row r="840" spans="2:4">
      <c r="B840" s="108"/>
      <c r="C840" s="109"/>
      <c r="D840" s="109"/>
    </row>
    <row r="841" spans="2:4">
      <c r="B841" s="108"/>
      <c r="C841" s="109"/>
      <c r="D841" s="109"/>
    </row>
    <row r="842" spans="2:4">
      <c r="B842" s="108"/>
      <c r="C842" s="109"/>
      <c r="D842" s="109"/>
    </row>
    <row r="843" spans="2:4">
      <c r="B843" s="108"/>
      <c r="C843" s="109"/>
      <c r="D843" s="109"/>
    </row>
    <row r="844" spans="2:4">
      <c r="B844" s="108"/>
      <c r="C844" s="109"/>
      <c r="D844" s="109"/>
    </row>
    <row r="845" spans="2:4">
      <c r="B845" s="108"/>
      <c r="C845" s="109"/>
      <c r="D845" s="109"/>
    </row>
    <row r="846" spans="2:4">
      <c r="B846" s="108"/>
      <c r="C846" s="109"/>
      <c r="D846" s="109"/>
    </row>
    <row r="847" spans="2:4">
      <c r="B847" s="108"/>
      <c r="C847" s="109"/>
      <c r="D847" s="109"/>
    </row>
    <row r="848" spans="2:4">
      <c r="B848" s="108"/>
      <c r="C848" s="109"/>
      <c r="D848" s="109"/>
    </row>
    <row r="849" spans="2:4">
      <c r="B849" s="108"/>
      <c r="C849" s="109"/>
      <c r="D849" s="109"/>
    </row>
    <row r="850" spans="2:4">
      <c r="B850" s="108"/>
      <c r="C850" s="109"/>
      <c r="D850" s="109"/>
    </row>
    <row r="851" spans="2:4">
      <c r="B851" s="108"/>
      <c r="C851" s="109"/>
      <c r="D851" s="109"/>
    </row>
    <row r="852" spans="2:4">
      <c r="B852" s="108"/>
      <c r="C852" s="109"/>
      <c r="D852" s="109"/>
    </row>
    <row r="853" spans="2:4">
      <c r="B853" s="108"/>
      <c r="C853" s="109"/>
      <c r="D853" s="109"/>
    </row>
    <row r="854" spans="2:4">
      <c r="B854" s="108"/>
      <c r="C854" s="109"/>
      <c r="D854" s="109"/>
    </row>
    <row r="855" spans="2:4">
      <c r="B855" s="108"/>
      <c r="C855" s="109"/>
      <c r="D855" s="109"/>
    </row>
    <row r="856" spans="2:4">
      <c r="B856" s="108"/>
      <c r="C856" s="109"/>
      <c r="D856" s="109"/>
    </row>
    <row r="857" spans="2:4">
      <c r="B857" s="108"/>
      <c r="C857" s="109"/>
      <c r="D857" s="109"/>
    </row>
    <row r="858" spans="2:4">
      <c r="B858" s="108"/>
      <c r="C858" s="109"/>
      <c r="D858" s="109"/>
    </row>
    <row r="859" spans="2:4">
      <c r="B859" s="108"/>
      <c r="C859" s="109"/>
      <c r="D859" s="109"/>
    </row>
    <row r="860" spans="2:4">
      <c r="B860" s="108"/>
      <c r="C860" s="109"/>
      <c r="D860" s="109"/>
    </row>
    <row r="861" spans="2:4">
      <c r="B861" s="108"/>
      <c r="C861" s="109"/>
      <c r="D861" s="109"/>
    </row>
    <row r="862" spans="2:4">
      <c r="B862" s="108"/>
      <c r="C862" s="109"/>
      <c r="D862" s="109"/>
    </row>
    <row r="863" spans="2:4">
      <c r="B863" s="108"/>
      <c r="C863" s="109"/>
      <c r="D863" s="109"/>
    </row>
    <row r="864" spans="2:4">
      <c r="B864" s="108"/>
      <c r="C864" s="109"/>
      <c r="D864" s="109"/>
    </row>
    <row r="865" spans="2:4">
      <c r="B865" s="108"/>
      <c r="C865" s="109"/>
      <c r="D865" s="109"/>
    </row>
    <row r="866" spans="2:4">
      <c r="B866" s="108"/>
      <c r="C866" s="109"/>
      <c r="D866" s="109"/>
    </row>
    <row r="867" spans="2:4">
      <c r="B867" s="108"/>
      <c r="C867" s="109"/>
      <c r="D867" s="109"/>
    </row>
    <row r="868" spans="2:4">
      <c r="B868" s="108"/>
      <c r="C868" s="109"/>
      <c r="D868" s="109"/>
    </row>
    <row r="869" spans="2:4">
      <c r="B869" s="108"/>
      <c r="C869" s="109"/>
      <c r="D869" s="109"/>
    </row>
    <row r="870" spans="2:4">
      <c r="B870" s="108"/>
      <c r="C870" s="109"/>
      <c r="D870" s="109"/>
    </row>
    <row r="871" spans="2:4">
      <c r="B871" s="108"/>
      <c r="C871" s="109"/>
      <c r="D871" s="109"/>
    </row>
    <row r="872" spans="2:4">
      <c r="B872" s="108"/>
      <c r="C872" s="109"/>
      <c r="D872" s="109"/>
    </row>
    <row r="873" spans="2:4">
      <c r="B873" s="108"/>
      <c r="C873" s="109"/>
      <c r="D873" s="109"/>
    </row>
    <row r="874" spans="2:4">
      <c r="B874" s="108"/>
      <c r="C874" s="109"/>
      <c r="D874" s="109"/>
    </row>
    <row r="875" spans="2:4">
      <c r="B875" s="108"/>
      <c r="C875" s="109"/>
      <c r="D875" s="109"/>
    </row>
    <row r="876" spans="2:4">
      <c r="B876" s="108"/>
      <c r="C876" s="109"/>
      <c r="D876" s="109"/>
    </row>
    <row r="877" spans="2:4">
      <c r="B877" s="108"/>
      <c r="C877" s="109"/>
      <c r="D877" s="109"/>
    </row>
    <row r="878" spans="2:4">
      <c r="B878" s="108"/>
      <c r="C878" s="109"/>
      <c r="D878" s="109"/>
    </row>
    <row r="879" spans="2:4">
      <c r="B879" s="108"/>
      <c r="C879" s="109"/>
      <c r="D879" s="109"/>
    </row>
    <row r="880" spans="2:4">
      <c r="B880" s="108"/>
      <c r="C880" s="109"/>
      <c r="D880" s="109"/>
    </row>
    <row r="881" spans="2:4">
      <c r="B881" s="108"/>
      <c r="C881" s="109"/>
      <c r="D881" s="109"/>
    </row>
    <row r="882" spans="2:4">
      <c r="B882" s="108"/>
      <c r="C882" s="109"/>
      <c r="D882" s="109"/>
    </row>
    <row r="883" spans="2:4">
      <c r="B883" s="108"/>
      <c r="C883" s="109"/>
      <c r="D883" s="109"/>
    </row>
    <row r="884" spans="2:4">
      <c r="B884" s="108"/>
      <c r="C884" s="109"/>
      <c r="D884" s="109"/>
    </row>
    <row r="885" spans="2:4">
      <c r="B885" s="108"/>
      <c r="C885" s="109"/>
      <c r="D885" s="109"/>
    </row>
    <row r="886" spans="2:4">
      <c r="B886" s="108"/>
      <c r="C886" s="109"/>
      <c r="D886" s="109"/>
    </row>
    <row r="887" spans="2:4">
      <c r="B887" s="108"/>
      <c r="C887" s="109"/>
      <c r="D887" s="109"/>
    </row>
    <row r="888" spans="2:4">
      <c r="B888" s="108"/>
      <c r="C888" s="109"/>
      <c r="D888" s="109"/>
    </row>
    <row r="889" spans="2:4">
      <c r="B889" s="108"/>
      <c r="C889" s="109"/>
      <c r="D889" s="109"/>
    </row>
    <row r="890" spans="2:4">
      <c r="B890" s="108"/>
      <c r="C890" s="109"/>
      <c r="D890" s="109"/>
    </row>
    <row r="891" spans="2:4">
      <c r="B891" s="108"/>
      <c r="C891" s="109"/>
      <c r="D891" s="109"/>
    </row>
    <row r="892" spans="2:4">
      <c r="B892" s="108"/>
      <c r="C892" s="109"/>
      <c r="D892" s="109"/>
    </row>
    <row r="893" spans="2:4">
      <c r="B893" s="108"/>
      <c r="C893" s="109"/>
      <c r="D893" s="109"/>
    </row>
    <row r="894" spans="2:4">
      <c r="B894" s="108"/>
      <c r="C894" s="109"/>
      <c r="D894" s="109"/>
    </row>
    <row r="895" spans="2:4">
      <c r="B895" s="108"/>
      <c r="C895" s="109"/>
      <c r="D895" s="109"/>
    </row>
    <row r="896" spans="2:4">
      <c r="B896" s="108"/>
      <c r="C896" s="109"/>
      <c r="D896" s="109"/>
    </row>
    <row r="897" spans="2:4">
      <c r="B897" s="108"/>
      <c r="C897" s="109"/>
      <c r="D897" s="109"/>
    </row>
    <row r="898" spans="2:4">
      <c r="B898" s="108"/>
      <c r="C898" s="109"/>
      <c r="D898" s="109"/>
    </row>
    <row r="899" spans="2:4">
      <c r="B899" s="108"/>
      <c r="C899" s="109"/>
      <c r="D899" s="109"/>
    </row>
    <row r="900" spans="2:4">
      <c r="B900" s="108"/>
      <c r="C900" s="109"/>
      <c r="D900" s="109"/>
    </row>
    <row r="901" spans="2:4">
      <c r="B901" s="108"/>
      <c r="C901" s="109"/>
      <c r="D901" s="109"/>
    </row>
    <row r="902" spans="2:4">
      <c r="B902" s="108"/>
      <c r="C902" s="109"/>
      <c r="D902" s="109"/>
    </row>
    <row r="903" spans="2:4">
      <c r="B903" s="108"/>
      <c r="C903" s="109"/>
      <c r="D903" s="109"/>
    </row>
    <row r="904" spans="2:4">
      <c r="B904" s="108"/>
      <c r="C904" s="109"/>
      <c r="D904" s="109"/>
    </row>
    <row r="905" spans="2:4">
      <c r="B905" s="108"/>
      <c r="C905" s="109"/>
      <c r="D905" s="109"/>
    </row>
    <row r="906" spans="2:4">
      <c r="B906" s="108"/>
      <c r="C906" s="109"/>
      <c r="D906" s="109"/>
    </row>
    <row r="907" spans="2:4">
      <c r="B907" s="108"/>
      <c r="C907" s="109"/>
      <c r="D907" s="109"/>
    </row>
    <row r="908" spans="2:4">
      <c r="B908" s="108"/>
      <c r="C908" s="109"/>
      <c r="D908" s="109"/>
    </row>
    <row r="909" spans="2:4">
      <c r="B909" s="108"/>
      <c r="C909" s="109"/>
      <c r="D909" s="109"/>
    </row>
    <row r="910" spans="2:4">
      <c r="B910" s="108"/>
      <c r="C910" s="109"/>
      <c r="D910" s="109"/>
    </row>
    <row r="911" spans="2:4">
      <c r="B911" s="108"/>
      <c r="C911" s="109"/>
      <c r="D911" s="109"/>
    </row>
    <row r="912" spans="2:4">
      <c r="B912" s="108"/>
      <c r="C912" s="109"/>
      <c r="D912" s="109"/>
    </row>
    <row r="913" spans="2:4">
      <c r="B913" s="108"/>
      <c r="C913" s="109"/>
      <c r="D913" s="109"/>
    </row>
    <row r="914" spans="2:4">
      <c r="B914" s="108"/>
      <c r="C914" s="109"/>
      <c r="D914" s="109"/>
    </row>
    <row r="915" spans="2:4">
      <c r="B915" s="108"/>
      <c r="C915" s="109"/>
      <c r="D915" s="109"/>
    </row>
    <row r="916" spans="2:4">
      <c r="B916" s="108"/>
      <c r="C916" s="109"/>
      <c r="D916" s="109"/>
    </row>
    <row r="917" spans="2:4">
      <c r="B917" s="108"/>
      <c r="C917" s="109"/>
      <c r="D917" s="109"/>
    </row>
    <row r="918" spans="2:4">
      <c r="B918" s="108"/>
      <c r="C918" s="109"/>
      <c r="D918" s="109"/>
    </row>
    <row r="919" spans="2:4">
      <c r="B919" s="108"/>
      <c r="C919" s="109"/>
      <c r="D919" s="109"/>
    </row>
    <row r="920" spans="2:4">
      <c r="B920" s="108"/>
      <c r="C920" s="109"/>
      <c r="D920" s="109"/>
    </row>
    <row r="921" spans="2:4">
      <c r="B921" s="108"/>
      <c r="C921" s="109"/>
      <c r="D921" s="109"/>
    </row>
    <row r="922" spans="2:4">
      <c r="B922" s="108"/>
      <c r="C922" s="109"/>
      <c r="D922" s="109"/>
    </row>
    <row r="923" spans="2:4">
      <c r="B923" s="108"/>
      <c r="C923" s="109"/>
      <c r="D923" s="109"/>
    </row>
    <row r="924" spans="2:4">
      <c r="B924" s="108"/>
      <c r="C924" s="109"/>
      <c r="D924" s="109"/>
    </row>
    <row r="925" spans="2:4">
      <c r="B925" s="108"/>
      <c r="C925" s="109"/>
      <c r="D925" s="109"/>
    </row>
    <row r="926" spans="2:4">
      <c r="B926" s="108"/>
      <c r="C926" s="109"/>
      <c r="D926" s="109"/>
    </row>
    <row r="927" spans="2:4">
      <c r="B927" s="108"/>
      <c r="C927" s="109"/>
      <c r="D927" s="109"/>
    </row>
    <row r="928" spans="2:4">
      <c r="B928" s="108"/>
      <c r="C928" s="109"/>
      <c r="D928" s="109"/>
    </row>
    <row r="929" spans="2:4">
      <c r="B929" s="108"/>
      <c r="C929" s="109"/>
      <c r="D929" s="109"/>
    </row>
    <row r="930" spans="2:4">
      <c r="B930" s="108"/>
      <c r="C930" s="109"/>
      <c r="D930" s="109"/>
    </row>
    <row r="931" spans="2:4">
      <c r="B931" s="108"/>
      <c r="C931" s="109"/>
      <c r="D931" s="109"/>
    </row>
    <row r="932" spans="2:4">
      <c r="B932" s="108"/>
      <c r="C932" s="109"/>
      <c r="D932" s="109"/>
    </row>
    <row r="933" spans="2:4">
      <c r="B933" s="108"/>
      <c r="C933" s="109"/>
      <c r="D933" s="109"/>
    </row>
    <row r="934" spans="2:4">
      <c r="B934" s="108"/>
      <c r="C934" s="109"/>
      <c r="D934" s="109"/>
    </row>
    <row r="935" spans="2:4">
      <c r="B935" s="108"/>
      <c r="C935" s="109"/>
      <c r="D935" s="109"/>
    </row>
    <row r="936" spans="2:4">
      <c r="B936" s="108"/>
      <c r="C936" s="109"/>
      <c r="D936" s="109"/>
    </row>
    <row r="937" spans="2:4">
      <c r="B937" s="108"/>
      <c r="C937" s="109"/>
      <c r="D937" s="109"/>
    </row>
    <row r="938" spans="2:4">
      <c r="B938" s="108"/>
      <c r="C938" s="109"/>
      <c r="D938" s="109"/>
    </row>
    <row r="939" spans="2:4">
      <c r="B939" s="108"/>
      <c r="C939" s="109"/>
      <c r="D939" s="109"/>
    </row>
    <row r="940" spans="2:4">
      <c r="B940" s="108"/>
      <c r="C940" s="109"/>
      <c r="D940" s="109"/>
    </row>
    <row r="941" spans="2:4">
      <c r="B941" s="108"/>
      <c r="C941" s="109"/>
      <c r="D941" s="109"/>
    </row>
    <row r="942" spans="2:4">
      <c r="B942" s="108"/>
      <c r="C942" s="109"/>
      <c r="D942" s="109"/>
    </row>
    <row r="943" spans="2:4">
      <c r="B943" s="108"/>
      <c r="C943" s="109"/>
      <c r="D943" s="109"/>
    </row>
    <row r="944" spans="2:4">
      <c r="B944" s="108"/>
      <c r="C944" s="109"/>
      <c r="D944" s="109"/>
    </row>
    <row r="945" spans="2:4">
      <c r="B945" s="108"/>
      <c r="C945" s="109"/>
      <c r="D945" s="109"/>
    </row>
    <row r="946" spans="2:4">
      <c r="B946" s="108"/>
      <c r="C946" s="109"/>
      <c r="D946" s="109"/>
    </row>
    <row r="947" spans="2:4">
      <c r="B947" s="108"/>
      <c r="C947" s="109"/>
      <c r="D947" s="109"/>
    </row>
    <row r="948" spans="2:4">
      <c r="B948" s="108"/>
      <c r="C948" s="109"/>
      <c r="D948" s="109"/>
    </row>
    <row r="949" spans="2:4">
      <c r="B949" s="108"/>
      <c r="C949" s="109"/>
      <c r="D949" s="109"/>
    </row>
    <row r="950" spans="2:4">
      <c r="B950" s="108"/>
      <c r="C950" s="109"/>
      <c r="D950" s="109"/>
    </row>
    <row r="951" spans="2:4">
      <c r="B951" s="108"/>
      <c r="C951" s="109"/>
      <c r="D951" s="109"/>
    </row>
    <row r="952" spans="2:4">
      <c r="B952" s="108"/>
      <c r="C952" s="109"/>
      <c r="D952" s="109"/>
    </row>
    <row r="953" spans="2:4">
      <c r="B953" s="108"/>
      <c r="C953" s="109"/>
      <c r="D953" s="109"/>
    </row>
    <row r="954" spans="2:4">
      <c r="B954" s="108"/>
      <c r="C954" s="109"/>
      <c r="D954" s="109"/>
    </row>
    <row r="955" spans="2:4">
      <c r="B955" s="108"/>
      <c r="C955" s="109"/>
      <c r="D955" s="109"/>
    </row>
    <row r="956" spans="2:4">
      <c r="B956" s="108"/>
      <c r="C956" s="109"/>
      <c r="D956" s="109"/>
    </row>
    <row r="957" spans="2:4">
      <c r="B957" s="108"/>
      <c r="C957" s="109"/>
      <c r="D957" s="109"/>
    </row>
    <row r="958" spans="2:4">
      <c r="B958" s="108"/>
      <c r="C958" s="109"/>
      <c r="D958" s="109"/>
    </row>
    <row r="959" spans="2:4">
      <c r="B959" s="108"/>
      <c r="C959" s="109"/>
      <c r="D959" s="109"/>
    </row>
    <row r="960" spans="2:4">
      <c r="B960" s="108"/>
      <c r="C960" s="109"/>
      <c r="D960" s="109"/>
    </row>
    <row r="961" spans="2:4">
      <c r="B961" s="108"/>
      <c r="C961" s="109"/>
      <c r="D961" s="109"/>
    </row>
    <row r="962" spans="2:4">
      <c r="B962" s="108"/>
      <c r="C962" s="109"/>
      <c r="D962" s="109"/>
    </row>
    <row r="963" spans="2:4">
      <c r="B963" s="108"/>
      <c r="C963" s="109"/>
      <c r="D963" s="109"/>
    </row>
    <row r="964" spans="2:4">
      <c r="B964" s="108"/>
      <c r="C964" s="109"/>
      <c r="D964" s="109"/>
    </row>
    <row r="965" spans="2:4">
      <c r="B965" s="108"/>
      <c r="C965" s="109"/>
      <c r="D965" s="109"/>
    </row>
    <row r="966" spans="2:4">
      <c r="B966" s="108"/>
      <c r="C966" s="109"/>
      <c r="D966" s="109"/>
    </row>
    <row r="967" spans="2:4">
      <c r="B967" s="108"/>
      <c r="C967" s="109"/>
      <c r="D967" s="10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139</v>
      </c>
      <c r="C1" s="67" t="s" vm="1">
        <v>220</v>
      </c>
    </row>
    <row r="2" spans="2:16">
      <c r="B2" s="46" t="s">
        <v>138</v>
      </c>
      <c r="C2" s="67" t="s">
        <v>221</v>
      </c>
    </row>
    <row r="3" spans="2:16">
      <c r="B3" s="46" t="s">
        <v>140</v>
      </c>
      <c r="C3" s="67" t="s">
        <v>222</v>
      </c>
    </row>
    <row r="4" spans="2:16">
      <c r="B4" s="46" t="s">
        <v>141</v>
      </c>
      <c r="C4" s="67">
        <v>2208</v>
      </c>
    </row>
    <row r="6" spans="2:16" ht="26.25" customHeight="1">
      <c r="B6" s="122" t="s">
        <v>177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1" t="s">
        <v>109</v>
      </c>
      <c r="C7" s="29" t="s">
        <v>42</v>
      </c>
      <c r="D7" s="29" t="s">
        <v>62</v>
      </c>
      <c r="E7" s="29" t="s">
        <v>14</v>
      </c>
      <c r="F7" s="29" t="s">
        <v>63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175</v>
      </c>
      <c r="L7" s="29" t="s">
        <v>202</v>
      </c>
      <c r="M7" s="29" t="s">
        <v>176</v>
      </c>
      <c r="N7" s="29" t="s">
        <v>56</v>
      </c>
      <c r="O7" s="29" t="s">
        <v>142</v>
      </c>
      <c r="P7" s="30" t="s">
        <v>144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2095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4">
        <v>0</v>
      </c>
      <c r="N10" s="68"/>
      <c r="O10" s="68"/>
      <c r="P10" s="68"/>
    </row>
    <row r="11" spans="2:16" ht="20.25" customHeight="1">
      <c r="B11" s="110" t="s">
        <v>212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105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203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139</v>
      </c>
      <c r="C1" s="67" t="s" vm="1">
        <v>220</v>
      </c>
    </row>
    <row r="2" spans="2:16">
      <c r="B2" s="46" t="s">
        <v>138</v>
      </c>
      <c r="C2" s="67" t="s">
        <v>221</v>
      </c>
    </row>
    <row r="3" spans="2:16">
      <c r="B3" s="46" t="s">
        <v>140</v>
      </c>
      <c r="C3" s="67" t="s">
        <v>222</v>
      </c>
    </row>
    <row r="4" spans="2:16">
      <c r="B4" s="46" t="s">
        <v>141</v>
      </c>
      <c r="C4" s="67">
        <v>2208</v>
      </c>
    </row>
    <row r="6" spans="2:16" ht="26.25" customHeight="1">
      <c r="B6" s="122" t="s">
        <v>178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1" t="s">
        <v>109</v>
      </c>
      <c r="C7" s="29" t="s">
        <v>42</v>
      </c>
      <c r="D7" s="29" t="s">
        <v>62</v>
      </c>
      <c r="E7" s="29" t="s">
        <v>14</v>
      </c>
      <c r="F7" s="29" t="s">
        <v>63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175</v>
      </c>
      <c r="L7" s="29" t="s">
        <v>197</v>
      </c>
      <c r="M7" s="29" t="s">
        <v>176</v>
      </c>
      <c r="N7" s="29" t="s">
        <v>56</v>
      </c>
      <c r="O7" s="29" t="s">
        <v>142</v>
      </c>
      <c r="P7" s="30" t="s">
        <v>144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2096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4">
        <v>0</v>
      </c>
      <c r="N10" s="68"/>
      <c r="O10" s="68"/>
      <c r="P10" s="68"/>
    </row>
    <row r="11" spans="2:16" ht="20.25" customHeight="1">
      <c r="B11" s="110" t="s">
        <v>212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105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203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</row>
    <row r="351" spans="2:16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</row>
    <row r="352" spans="2:16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2:16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</row>
    <row r="354" spans="2:16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</row>
    <row r="355" spans="2:16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</row>
    <row r="356" spans="2:16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</row>
    <row r="357" spans="2:16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</row>
    <row r="358" spans="2:16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</row>
    <row r="359" spans="2:16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</row>
    <row r="360" spans="2:16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</row>
    <row r="361" spans="2:16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</row>
    <row r="363" spans="2:16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</row>
    <row r="364" spans="2:16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</row>
    <row r="365" spans="2:16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</row>
    <row r="366" spans="2:16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</row>
    <row r="367" spans="2:16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</row>
    <row r="368" spans="2:16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</row>
    <row r="369" spans="2:16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</row>
    <row r="370" spans="2:16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</row>
    <row r="371" spans="2:16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</row>
    <row r="372" spans="2:16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</row>
    <row r="373" spans="2:16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</row>
    <row r="374" spans="2:16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</row>
    <row r="375" spans="2:16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</row>
    <row r="376" spans="2:16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2:16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</row>
    <row r="378" spans="2:16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</row>
    <row r="379" spans="2:16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</row>
    <row r="380" spans="2:16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</row>
    <row r="381" spans="2:16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</row>
    <row r="382" spans="2:16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</row>
    <row r="383" spans="2:16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</row>
    <row r="384" spans="2:16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</row>
    <row r="385" spans="2:16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</row>
    <row r="386" spans="2:16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</row>
    <row r="387" spans="2:16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</row>
    <row r="388" spans="2:16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</row>
    <row r="389" spans="2:16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</row>
    <row r="390" spans="2:16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</row>
    <row r="391" spans="2:16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</row>
    <row r="392" spans="2:16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</row>
    <row r="393" spans="2:16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</row>
    <row r="394" spans="2:16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</row>
    <row r="395" spans="2:16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</row>
    <row r="396" spans="2:16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</row>
    <row r="397" spans="2:16">
      <c r="B397" s="116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</row>
    <row r="398" spans="2:16">
      <c r="B398" s="116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</row>
    <row r="399" spans="2:16">
      <c r="B399" s="117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</row>
    <row r="400" spans="2:16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</row>
    <row r="401" spans="2:16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</row>
    <row r="402" spans="2:16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</row>
    <row r="403" spans="2:16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</row>
    <row r="404" spans="2:16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</row>
    <row r="405" spans="2:16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</row>
    <row r="406" spans="2:16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</row>
    <row r="407" spans="2:16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</row>
    <row r="408" spans="2:16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</row>
    <row r="409" spans="2:16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</row>
    <row r="410" spans="2:16">
      <c r="B410" s="108"/>
      <c r="C410" s="108"/>
      <c r="D410" s="108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</row>
    <row r="411" spans="2:16">
      <c r="B411" s="108"/>
      <c r="C411" s="108"/>
      <c r="D411" s="108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5.42578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139</v>
      </c>
      <c r="C1" s="67" t="s" vm="1">
        <v>220</v>
      </c>
    </row>
    <row r="2" spans="2:18">
      <c r="B2" s="46" t="s">
        <v>138</v>
      </c>
      <c r="C2" s="67" t="s">
        <v>221</v>
      </c>
    </row>
    <row r="3" spans="2:18">
      <c r="B3" s="46" t="s">
        <v>140</v>
      </c>
      <c r="C3" s="67" t="s">
        <v>222</v>
      </c>
    </row>
    <row r="4" spans="2:18">
      <c r="B4" s="46" t="s">
        <v>141</v>
      </c>
      <c r="C4" s="67">
        <v>2208</v>
      </c>
    </row>
    <row r="6" spans="2:18" ht="21.75" customHeight="1">
      <c r="B6" s="125" t="s">
        <v>167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2:18" ht="27.75" customHeight="1">
      <c r="B7" s="128" t="s">
        <v>82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</row>
    <row r="8" spans="2:18" s="3" customFormat="1" ht="66" customHeight="1">
      <c r="B8" s="21" t="s">
        <v>108</v>
      </c>
      <c r="C8" s="29" t="s">
        <v>42</v>
      </c>
      <c r="D8" s="29" t="s">
        <v>112</v>
      </c>
      <c r="E8" s="29" t="s">
        <v>14</v>
      </c>
      <c r="F8" s="29" t="s">
        <v>63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211</v>
      </c>
      <c r="O8" s="29" t="s">
        <v>59</v>
      </c>
      <c r="P8" s="29" t="s">
        <v>199</v>
      </c>
      <c r="Q8" s="29" t="s">
        <v>142</v>
      </c>
      <c r="R8" s="59" t="s">
        <v>144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204</v>
      </c>
      <c r="M9" s="31"/>
      <c r="N9" s="15" t="s">
        <v>200</v>
      </c>
      <c r="O9" s="31" t="s">
        <v>205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9" t="s">
        <v>107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6">
        <v>12.537503514495491</v>
      </c>
      <c r="I11" s="69"/>
      <c r="J11" s="69"/>
      <c r="K11" s="77">
        <v>-1.6847764078181879E-4</v>
      </c>
      <c r="L11" s="76"/>
      <c r="M11" s="78"/>
      <c r="N11" s="69"/>
      <c r="O11" s="76">
        <v>84456.873983159021</v>
      </c>
      <c r="P11" s="69"/>
      <c r="Q11" s="77">
        <f>O11/$O$11</f>
        <v>1</v>
      </c>
      <c r="R11" s="77">
        <f>O11/'סכום נכסי הקרן'!$C$42</f>
        <v>0.71551507274371773</v>
      </c>
    </row>
    <row r="12" spans="2:18" ht="22.5" customHeight="1">
      <c r="B12" s="70" t="s">
        <v>191</v>
      </c>
      <c r="C12" s="71"/>
      <c r="D12" s="71"/>
      <c r="E12" s="71"/>
      <c r="F12" s="71"/>
      <c r="G12" s="71"/>
      <c r="H12" s="79">
        <v>12.537503514495494</v>
      </c>
      <c r="I12" s="71"/>
      <c r="J12" s="71"/>
      <c r="K12" s="80">
        <v>-1.6847764078181877E-4</v>
      </c>
      <c r="L12" s="79"/>
      <c r="M12" s="81"/>
      <c r="N12" s="71"/>
      <c r="O12" s="79">
        <v>84456.873983159006</v>
      </c>
      <c r="P12" s="71"/>
      <c r="Q12" s="80">
        <f t="shared" ref="Q12:Q25" si="0">O12/$O$11</f>
        <v>0.99999999999999978</v>
      </c>
      <c r="R12" s="80">
        <f>O12/'סכום נכסי הקרן'!$C$42</f>
        <v>0.71551507274371762</v>
      </c>
    </row>
    <row r="13" spans="2:18">
      <c r="B13" s="72" t="s">
        <v>23</v>
      </c>
      <c r="C13" s="69"/>
      <c r="D13" s="69"/>
      <c r="E13" s="69"/>
      <c r="F13" s="69"/>
      <c r="G13" s="69"/>
      <c r="H13" s="76">
        <v>12.537503514495494</v>
      </c>
      <c r="I13" s="69"/>
      <c r="J13" s="69"/>
      <c r="K13" s="77">
        <v>-1.6847764078181877E-4</v>
      </c>
      <c r="L13" s="76"/>
      <c r="M13" s="78"/>
      <c r="N13" s="69"/>
      <c r="O13" s="76">
        <v>84456.873983159006</v>
      </c>
      <c r="P13" s="69"/>
      <c r="Q13" s="77">
        <f t="shared" si="0"/>
        <v>0.99999999999999978</v>
      </c>
      <c r="R13" s="77">
        <f>O13/'סכום נכסי הקרן'!$C$42</f>
        <v>0.71551507274371762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12.537503514495494</v>
      </c>
      <c r="I14" s="71"/>
      <c r="J14" s="71"/>
      <c r="K14" s="80">
        <v>-1.6847764078181877E-4</v>
      </c>
      <c r="L14" s="79"/>
      <c r="M14" s="81"/>
      <c r="N14" s="71"/>
      <c r="O14" s="79">
        <v>84456.873983159006</v>
      </c>
      <c r="P14" s="71"/>
      <c r="Q14" s="80">
        <f t="shared" si="0"/>
        <v>0.99999999999999978</v>
      </c>
      <c r="R14" s="80">
        <f>O14/'סכום נכסי הקרן'!$C$42</f>
        <v>0.71551507274371762</v>
      </c>
    </row>
    <row r="15" spans="2:18">
      <c r="B15" s="74" t="s">
        <v>223</v>
      </c>
      <c r="C15" s="69" t="s">
        <v>224</v>
      </c>
      <c r="D15" s="82" t="s">
        <v>113</v>
      </c>
      <c r="E15" s="69" t="s">
        <v>225</v>
      </c>
      <c r="F15" s="69"/>
      <c r="G15" s="69"/>
      <c r="H15" s="76">
        <v>0.82999999999994523</v>
      </c>
      <c r="I15" s="82" t="s">
        <v>126</v>
      </c>
      <c r="J15" s="83">
        <v>0.04</v>
      </c>
      <c r="K15" s="77">
        <v>7.6999999999990357E-3</v>
      </c>
      <c r="L15" s="76">
        <v>3921145.3234390006</v>
      </c>
      <c r="M15" s="78">
        <v>134.9</v>
      </c>
      <c r="N15" s="69"/>
      <c r="O15" s="76">
        <v>5289.6249134630016</v>
      </c>
      <c r="P15" s="77">
        <v>2.5219925378794583E-4</v>
      </c>
      <c r="Q15" s="77">
        <f t="shared" si="0"/>
        <v>6.2631076240375297E-2</v>
      </c>
      <c r="R15" s="77">
        <f>O15/'סכום נכסי הקרן'!$C$42</f>
        <v>4.4813479072149463E-2</v>
      </c>
    </row>
    <row r="16" spans="2:18">
      <c r="B16" s="74" t="s">
        <v>226</v>
      </c>
      <c r="C16" s="69" t="s">
        <v>227</v>
      </c>
      <c r="D16" s="82" t="s">
        <v>113</v>
      </c>
      <c r="E16" s="69" t="s">
        <v>225</v>
      </c>
      <c r="F16" s="69"/>
      <c r="G16" s="69"/>
      <c r="H16" s="76">
        <v>3.6299999999998294</v>
      </c>
      <c r="I16" s="82" t="s">
        <v>126</v>
      </c>
      <c r="J16" s="83">
        <v>0.04</v>
      </c>
      <c r="K16" s="77">
        <v>-3.0999999999982947E-3</v>
      </c>
      <c r="L16" s="76">
        <v>2022576.0253140002</v>
      </c>
      <c r="M16" s="78">
        <v>144.97</v>
      </c>
      <c r="N16" s="69"/>
      <c r="O16" s="76">
        <v>2932.1284934500004</v>
      </c>
      <c r="P16" s="77">
        <v>1.6315644306300208E-4</v>
      </c>
      <c r="Q16" s="77">
        <f t="shared" si="0"/>
        <v>3.4717464134827868E-2</v>
      </c>
      <c r="R16" s="77">
        <f>O16/'סכום נכסי הקרן'!$C$42</f>
        <v>2.4840868875908775E-2</v>
      </c>
    </row>
    <row r="17" spans="2:18">
      <c r="B17" s="74" t="s">
        <v>228</v>
      </c>
      <c r="C17" s="69" t="s">
        <v>229</v>
      </c>
      <c r="D17" s="82" t="s">
        <v>113</v>
      </c>
      <c r="E17" s="69" t="s">
        <v>225</v>
      </c>
      <c r="F17" s="69"/>
      <c r="G17" s="69"/>
      <c r="H17" s="76">
        <v>6.5199999999994622</v>
      </c>
      <c r="I17" s="82" t="s">
        <v>126</v>
      </c>
      <c r="J17" s="83">
        <v>7.4999999999999997E-3</v>
      </c>
      <c r="K17" s="77">
        <v>-4.5000000000005183E-3</v>
      </c>
      <c r="L17" s="76">
        <v>5278985.885036001</v>
      </c>
      <c r="M17" s="78">
        <v>109.57</v>
      </c>
      <c r="N17" s="69"/>
      <c r="O17" s="76">
        <v>5784.1849682060001</v>
      </c>
      <c r="P17" s="77">
        <v>2.7213003175340165E-4</v>
      </c>
      <c r="Q17" s="77">
        <f t="shared" si="0"/>
        <v>6.8486846545603691E-2</v>
      </c>
      <c r="R17" s="77">
        <f>O17/'סכום נכסי הקרן'!$C$42</f>
        <v>4.9003370988065453E-2</v>
      </c>
    </row>
    <row r="18" spans="2:18">
      <c r="B18" s="74" t="s">
        <v>230</v>
      </c>
      <c r="C18" s="69" t="s">
        <v>231</v>
      </c>
      <c r="D18" s="82" t="s">
        <v>113</v>
      </c>
      <c r="E18" s="69" t="s">
        <v>225</v>
      </c>
      <c r="F18" s="69"/>
      <c r="G18" s="69"/>
      <c r="H18" s="76">
        <v>12.779999999999395</v>
      </c>
      <c r="I18" s="82" t="s">
        <v>126</v>
      </c>
      <c r="J18" s="83">
        <v>0.04</v>
      </c>
      <c r="K18" s="77">
        <v>-1.9000000000004139E-3</v>
      </c>
      <c r="L18" s="76">
        <v>5670584.0615229998</v>
      </c>
      <c r="M18" s="78">
        <v>200</v>
      </c>
      <c r="N18" s="69"/>
      <c r="O18" s="76">
        <v>11341.167911287002</v>
      </c>
      <c r="P18" s="77">
        <v>3.4509075356850679E-4</v>
      </c>
      <c r="Q18" s="77">
        <f t="shared" si="0"/>
        <v>0.13428353876261712</v>
      </c>
      <c r="R18" s="77">
        <f>O18/'סכום נכסי הקרן'!$C$42</f>
        <v>9.6081896006017811E-2</v>
      </c>
    </row>
    <row r="19" spans="2:18">
      <c r="B19" s="74" t="s">
        <v>232</v>
      </c>
      <c r="C19" s="69" t="s">
        <v>233</v>
      </c>
      <c r="D19" s="82" t="s">
        <v>113</v>
      </c>
      <c r="E19" s="69" t="s">
        <v>225</v>
      </c>
      <c r="F19" s="69"/>
      <c r="G19" s="69"/>
      <c r="H19" s="76">
        <v>17.249999999999627</v>
      </c>
      <c r="I19" s="82" t="s">
        <v>126</v>
      </c>
      <c r="J19" s="83">
        <v>2.75E-2</v>
      </c>
      <c r="K19" s="77">
        <v>4.0000000000028283E-4</v>
      </c>
      <c r="L19" s="76">
        <v>7588656.1366740009</v>
      </c>
      <c r="M19" s="78">
        <v>167.72</v>
      </c>
      <c r="N19" s="69"/>
      <c r="O19" s="76">
        <v>12727.694571891003</v>
      </c>
      <c r="P19" s="77">
        <v>4.2934242550107452E-4</v>
      </c>
      <c r="Q19" s="77">
        <f t="shared" si="0"/>
        <v>0.15070051698135248</v>
      </c>
      <c r="R19" s="77">
        <f>O19/'סכום נכסי הקרן'!$C$42</f>
        <v>0.1078284913704283</v>
      </c>
    </row>
    <row r="20" spans="2:18">
      <c r="B20" s="74" t="s">
        <v>234</v>
      </c>
      <c r="C20" s="69" t="s">
        <v>235</v>
      </c>
      <c r="D20" s="82" t="s">
        <v>113</v>
      </c>
      <c r="E20" s="69" t="s">
        <v>225</v>
      </c>
      <c r="F20" s="69"/>
      <c r="G20" s="69"/>
      <c r="H20" s="76">
        <v>2.9400000000000306</v>
      </c>
      <c r="I20" s="82" t="s">
        <v>126</v>
      </c>
      <c r="J20" s="83">
        <v>1.7500000000000002E-2</v>
      </c>
      <c r="K20" s="77">
        <v>-2.3999999999987946E-3</v>
      </c>
      <c r="L20" s="76">
        <v>3689372.2401950005</v>
      </c>
      <c r="M20" s="78">
        <v>107.9</v>
      </c>
      <c r="N20" s="69"/>
      <c r="O20" s="76">
        <v>3980.8326646020005</v>
      </c>
      <c r="P20" s="77">
        <v>2.0942586037699779E-4</v>
      </c>
      <c r="Q20" s="77">
        <f t="shared" si="0"/>
        <v>4.7134501632108618E-2</v>
      </c>
      <c r="R20" s="77">
        <f>O20/'סכום נכסי הקרן'!$C$42</f>
        <v>3.3725446364037077E-2</v>
      </c>
    </row>
    <row r="21" spans="2:18">
      <c r="B21" s="74" t="s">
        <v>236</v>
      </c>
      <c r="C21" s="69" t="s">
        <v>237</v>
      </c>
      <c r="D21" s="82" t="s">
        <v>113</v>
      </c>
      <c r="E21" s="69" t="s">
        <v>225</v>
      </c>
      <c r="F21" s="69"/>
      <c r="G21" s="69"/>
      <c r="H21" s="76">
        <v>8.0000000009336811E-2</v>
      </c>
      <c r="I21" s="82" t="s">
        <v>126</v>
      </c>
      <c r="J21" s="83">
        <v>1E-3</v>
      </c>
      <c r="K21" s="77">
        <v>1.9800000000171174E-2</v>
      </c>
      <c r="L21" s="76">
        <v>12745.281179000001</v>
      </c>
      <c r="M21" s="78">
        <v>100.84</v>
      </c>
      <c r="N21" s="69"/>
      <c r="O21" s="76">
        <v>12.852341361000002</v>
      </c>
      <c r="P21" s="77">
        <v>1.9549020145665045E-6</v>
      </c>
      <c r="Q21" s="77">
        <f t="shared" si="0"/>
        <v>1.521763801435843E-4</v>
      </c>
      <c r="R21" s="77">
        <f>O21/'סכום נכסי הקרן'!$C$42</f>
        <v>1.0888449370831236E-4</v>
      </c>
    </row>
    <row r="22" spans="2:18">
      <c r="B22" s="74" t="s">
        <v>238</v>
      </c>
      <c r="C22" s="69" t="s">
        <v>239</v>
      </c>
      <c r="D22" s="82" t="s">
        <v>113</v>
      </c>
      <c r="E22" s="69" t="s">
        <v>225</v>
      </c>
      <c r="F22" s="69"/>
      <c r="G22" s="69"/>
      <c r="H22" s="76">
        <v>4.9800000000003175</v>
      </c>
      <c r="I22" s="82" t="s">
        <v>126</v>
      </c>
      <c r="J22" s="83">
        <v>7.4999999999999997E-3</v>
      </c>
      <c r="K22" s="77">
        <v>-4.0999999999994704E-3</v>
      </c>
      <c r="L22" s="76">
        <v>4406394.9766140003</v>
      </c>
      <c r="M22" s="78">
        <v>107.2</v>
      </c>
      <c r="N22" s="69"/>
      <c r="O22" s="76">
        <v>4723.6553777250001</v>
      </c>
      <c r="P22" s="77">
        <v>2.1301242428837608E-4</v>
      </c>
      <c r="Q22" s="77">
        <f t="shared" si="0"/>
        <v>5.5929791797253978E-2</v>
      </c>
      <c r="R22" s="77">
        <f>O22/'סכום נכסי הקרן'!$C$42</f>
        <v>4.0018609046353168E-2</v>
      </c>
    </row>
    <row r="23" spans="2:18">
      <c r="B23" s="74" t="s">
        <v>240</v>
      </c>
      <c r="C23" s="69" t="s">
        <v>241</v>
      </c>
      <c r="D23" s="82" t="s">
        <v>113</v>
      </c>
      <c r="E23" s="69" t="s">
        <v>225</v>
      </c>
      <c r="F23" s="69"/>
      <c r="G23" s="69"/>
      <c r="H23" s="76">
        <v>8.4999999999995541</v>
      </c>
      <c r="I23" s="82" t="s">
        <v>126</v>
      </c>
      <c r="J23" s="83">
        <v>5.0000000000000001E-3</v>
      </c>
      <c r="K23" s="77">
        <v>-4.600000000000333E-3</v>
      </c>
      <c r="L23" s="76">
        <v>7188977.1688830005</v>
      </c>
      <c r="M23" s="78">
        <v>108.8</v>
      </c>
      <c r="N23" s="69"/>
      <c r="O23" s="76">
        <v>7821.6071713690008</v>
      </c>
      <c r="P23" s="77">
        <v>4.575869913813099E-4</v>
      </c>
      <c r="Q23" s="77">
        <f t="shared" si="0"/>
        <v>9.2610663910301191E-2</v>
      </c>
      <c r="R23" s="77">
        <f>O23/'סכום נכסי הקרן'!$C$42</f>
        <v>6.6264325924623155E-2</v>
      </c>
    </row>
    <row r="24" spans="2:18">
      <c r="B24" s="74" t="s">
        <v>242</v>
      </c>
      <c r="C24" s="69" t="s">
        <v>243</v>
      </c>
      <c r="D24" s="82" t="s">
        <v>113</v>
      </c>
      <c r="E24" s="69" t="s">
        <v>225</v>
      </c>
      <c r="F24" s="69"/>
      <c r="G24" s="69"/>
      <c r="H24" s="76">
        <v>22.190000000000545</v>
      </c>
      <c r="I24" s="82" t="s">
        <v>126</v>
      </c>
      <c r="J24" s="83">
        <v>0.01</v>
      </c>
      <c r="K24" s="77">
        <v>2.5999999999998403E-3</v>
      </c>
      <c r="L24" s="76">
        <v>19974003.480508003</v>
      </c>
      <c r="M24" s="78">
        <v>119.13</v>
      </c>
      <c r="N24" s="69"/>
      <c r="O24" s="76">
        <v>23795.029558963004</v>
      </c>
      <c r="P24" s="77">
        <v>1.1393517846138368E-3</v>
      </c>
      <c r="Q24" s="77">
        <f t="shared" si="0"/>
        <v>0.28174177466842798</v>
      </c>
      <c r="R24" s="77">
        <f>O24/'סכום נכסי הקרן'!$C$42</f>
        <v>0.20159048639682436</v>
      </c>
    </row>
    <row r="25" spans="2:18">
      <c r="B25" s="74" t="s">
        <v>244</v>
      </c>
      <c r="C25" s="69" t="s">
        <v>245</v>
      </c>
      <c r="D25" s="82" t="s">
        <v>113</v>
      </c>
      <c r="E25" s="69" t="s">
        <v>225</v>
      </c>
      <c r="F25" s="69"/>
      <c r="G25" s="69"/>
      <c r="H25" s="76">
        <v>1.9700000000002083</v>
      </c>
      <c r="I25" s="82" t="s">
        <v>126</v>
      </c>
      <c r="J25" s="83">
        <v>2.75E-2</v>
      </c>
      <c r="K25" s="77">
        <v>-9.9999999999305573E-5</v>
      </c>
      <c r="L25" s="76">
        <v>5528424.1578599997</v>
      </c>
      <c r="M25" s="78">
        <v>109.4</v>
      </c>
      <c r="N25" s="69"/>
      <c r="O25" s="76">
        <v>6048.0960108420013</v>
      </c>
      <c r="P25" s="77">
        <v>3.2563048710418434E-4</v>
      </c>
      <c r="Q25" s="77">
        <f t="shared" si="0"/>
        <v>7.1611648946988155E-2</v>
      </c>
      <c r="R25" s="77">
        <f>O25/'סכום נכסי הקרן'!$C$42</f>
        <v>5.1239214205601812E-2</v>
      </c>
    </row>
    <row r="26" spans="2:18">
      <c r="B26" s="75"/>
      <c r="C26" s="69"/>
      <c r="D26" s="69"/>
      <c r="E26" s="69"/>
      <c r="F26" s="69"/>
      <c r="G26" s="69"/>
      <c r="H26" s="69"/>
      <c r="I26" s="69"/>
      <c r="J26" s="69"/>
      <c r="K26" s="77"/>
      <c r="L26" s="76"/>
      <c r="M26" s="78"/>
      <c r="N26" s="69"/>
      <c r="O26" s="69"/>
      <c r="P26" s="69"/>
      <c r="Q26" s="77"/>
      <c r="R26" s="69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110" t="s">
        <v>105</v>
      </c>
      <c r="C29" s="112"/>
      <c r="D29" s="112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10" t="s">
        <v>195</v>
      </c>
      <c r="C30" s="112"/>
      <c r="D30" s="112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131" t="s">
        <v>203</v>
      </c>
      <c r="C31" s="131"/>
      <c r="D31" s="131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</row>
    <row r="127" spans="2:18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</row>
    <row r="128" spans="2:18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</row>
    <row r="129" spans="2:18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</row>
    <row r="130" spans="2:18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</row>
    <row r="131" spans="2:18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2:18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</row>
    <row r="133" spans="2:18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</row>
    <row r="134" spans="2:18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</row>
    <row r="135" spans="2:18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</row>
    <row r="136" spans="2:18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</row>
    <row r="137" spans="2:18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2:18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</row>
    <row r="139" spans="2:18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2:18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2:18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2:18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2:18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</row>
    <row r="144" spans="2:18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</row>
    <row r="145" spans="2:18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</row>
    <row r="146" spans="2:18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</row>
    <row r="147" spans="2:18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</row>
    <row r="148" spans="2:18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</row>
    <row r="149" spans="2:18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</row>
    <row r="150" spans="2:18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</row>
    <row r="151" spans="2:18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</row>
    <row r="152" spans="2:18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</row>
    <row r="153" spans="2:18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</row>
    <row r="154" spans="2:18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</row>
    <row r="155" spans="2:18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</row>
    <row r="156" spans="2:18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</row>
    <row r="157" spans="2:18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</row>
    <row r="158" spans="2:18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</row>
    <row r="159" spans="2:18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</row>
    <row r="160" spans="2:18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</row>
    <row r="161" spans="2:18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</row>
    <row r="162" spans="2:18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</row>
    <row r="163" spans="2:18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</row>
    <row r="164" spans="2:18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</row>
    <row r="165" spans="2:18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</row>
    <row r="166" spans="2:18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</row>
    <row r="167" spans="2:18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</row>
    <row r="168" spans="2:18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</row>
    <row r="169" spans="2:18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</row>
    <row r="170" spans="2:18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</row>
    <row r="171" spans="2:18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</row>
    <row r="172" spans="2:18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</row>
    <row r="173" spans="2:18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</row>
    <row r="174" spans="2:18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</row>
    <row r="175" spans="2:18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</row>
    <row r="176" spans="2:18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</row>
    <row r="177" spans="2:18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</row>
    <row r="178" spans="2:18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</row>
    <row r="179" spans="2:18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</row>
    <row r="180" spans="2:18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</row>
    <row r="181" spans="2:18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</row>
    <row r="182" spans="2:18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</row>
    <row r="183" spans="2:18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</row>
    <row r="184" spans="2:18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</row>
    <row r="185" spans="2:18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</row>
    <row r="186" spans="2:18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</row>
    <row r="187" spans="2:18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</row>
    <row r="188" spans="2:18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</row>
    <row r="189" spans="2:18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</row>
    <row r="190" spans="2:18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</row>
    <row r="191" spans="2:18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</row>
    <row r="192" spans="2:18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</row>
    <row r="193" spans="2:18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</row>
    <row r="194" spans="2:18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</row>
    <row r="195" spans="2:18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</row>
    <row r="196" spans="2:18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</row>
    <row r="197" spans="2:18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</row>
    <row r="198" spans="2:18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</row>
    <row r="199" spans="2:18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</row>
    <row r="200" spans="2:18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</row>
    <row r="201" spans="2:18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</row>
    <row r="202" spans="2:18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</row>
    <row r="203" spans="2:18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</row>
    <row r="204" spans="2:18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</row>
    <row r="205" spans="2:18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</row>
    <row r="206" spans="2:18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</row>
    <row r="207" spans="2:18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</row>
    <row r="208" spans="2:18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</row>
    <row r="209" spans="2:18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</row>
    <row r="210" spans="2:18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</row>
    <row r="211" spans="2:18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</row>
    <row r="212" spans="2:18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</row>
    <row r="213" spans="2:18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</row>
    <row r="214" spans="2:18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</row>
    <row r="215" spans="2:18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</row>
    <row r="216" spans="2:18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</row>
    <row r="217" spans="2:18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</row>
    <row r="218" spans="2:18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</row>
    <row r="219" spans="2:18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</row>
    <row r="220" spans="2:18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</row>
    <row r="221" spans="2:18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</row>
    <row r="222" spans="2:18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</row>
    <row r="223" spans="2:18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</row>
    <row r="224" spans="2:18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</row>
    <row r="225" spans="2:18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</row>
    <row r="226" spans="2:18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</row>
    <row r="227" spans="2:18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</row>
    <row r="228" spans="2:18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</row>
    <row r="229" spans="2:18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</row>
    <row r="230" spans="2:18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</row>
    <row r="231" spans="2:18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</row>
    <row r="232" spans="2:18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</row>
    <row r="233" spans="2:18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</row>
    <row r="234" spans="2:18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</row>
    <row r="235" spans="2:18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</row>
    <row r="236" spans="2:18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</row>
    <row r="237" spans="2:18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</row>
    <row r="238" spans="2:18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</row>
    <row r="239" spans="2:18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</row>
    <row r="240" spans="2:18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</row>
    <row r="241" spans="2:18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</row>
    <row r="242" spans="2:18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</row>
    <row r="243" spans="2:18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</row>
    <row r="244" spans="2:18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</row>
    <row r="245" spans="2:18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</row>
    <row r="246" spans="2:18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</row>
    <row r="247" spans="2:18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</row>
    <row r="248" spans="2:18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</row>
    <row r="249" spans="2:18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</row>
    <row r="250" spans="2:18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</row>
    <row r="251" spans="2:18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</row>
    <row r="252" spans="2:18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</row>
    <row r="253" spans="2:18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</row>
    <row r="254" spans="2:18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</row>
    <row r="255" spans="2:18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</row>
    <row r="256" spans="2:18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</row>
    <row r="257" spans="2:18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</row>
    <row r="258" spans="2:18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</row>
    <row r="259" spans="2:18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</row>
    <row r="260" spans="2:18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</row>
    <row r="261" spans="2:18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</row>
    <row r="262" spans="2:18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</row>
    <row r="263" spans="2:18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</row>
    <row r="264" spans="2:18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</row>
    <row r="265" spans="2:18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</row>
    <row r="266" spans="2:18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</row>
    <row r="267" spans="2:18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</row>
    <row r="268" spans="2:18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</row>
    <row r="269" spans="2:18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</row>
    <row r="270" spans="2:18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</row>
    <row r="271" spans="2:18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</row>
    <row r="272" spans="2:18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</row>
    <row r="273" spans="2:18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</row>
    <row r="274" spans="2:18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</row>
    <row r="275" spans="2:18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</row>
    <row r="276" spans="2:18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</row>
    <row r="277" spans="2:18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</row>
    <row r="278" spans="2:18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</row>
    <row r="279" spans="2:18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</row>
    <row r="280" spans="2:18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</row>
    <row r="281" spans="2:18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</row>
    <row r="282" spans="2:18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</row>
    <row r="283" spans="2:18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</row>
    <row r="284" spans="2:18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</row>
    <row r="285" spans="2:18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</row>
    <row r="286" spans="2:18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</row>
    <row r="287" spans="2:18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</row>
    <row r="288" spans="2:18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</row>
    <row r="289" spans="2:18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</row>
    <row r="290" spans="2:18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</row>
    <row r="291" spans="2:18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</row>
    <row r="292" spans="2:18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</row>
    <row r="293" spans="2:18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</row>
    <row r="294" spans="2:18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</row>
    <row r="295" spans="2:18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</row>
    <row r="296" spans="2:18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</row>
    <row r="297" spans="2:18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</row>
    <row r="298" spans="2:18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</row>
    <row r="299" spans="2:18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</row>
    <row r="300" spans="2:18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</row>
    <row r="301" spans="2:18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</row>
    <row r="302" spans="2:18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</row>
    <row r="303" spans="2:18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</row>
    <row r="304" spans="2:18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</row>
    <row r="305" spans="2:18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</row>
    <row r="306" spans="2:18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</row>
    <row r="307" spans="2:18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</row>
    <row r="308" spans="2:18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</row>
    <row r="309" spans="2:18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</row>
    <row r="310" spans="2:18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</row>
    <row r="311" spans="2:18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</row>
    <row r="312" spans="2:18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</row>
    <row r="313" spans="2:18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</row>
    <row r="314" spans="2:18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</row>
    <row r="315" spans="2:18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</row>
    <row r="316" spans="2:18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</row>
    <row r="317" spans="2:18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</row>
    <row r="318" spans="2:18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</row>
    <row r="319" spans="2:18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</row>
    <row r="320" spans="2:18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</row>
    <row r="321" spans="2:18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</row>
    <row r="322" spans="2:18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</row>
    <row r="323" spans="2:18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</row>
    <row r="324" spans="2:18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</row>
    <row r="325" spans="2:18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</row>
    <row r="326" spans="2:18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</row>
    <row r="327" spans="2:18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</row>
    <row r="328" spans="2:18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</row>
    <row r="329" spans="2:18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</row>
    <row r="330" spans="2:18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</row>
    <row r="331" spans="2:18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</row>
    <row r="332" spans="2:18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</row>
    <row r="333" spans="2:18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</row>
    <row r="334" spans="2:18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</row>
    <row r="335" spans="2:18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</row>
    <row r="336" spans="2:18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</row>
    <row r="337" spans="2:18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</row>
    <row r="338" spans="2:18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</row>
    <row r="339" spans="2:18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</row>
    <row r="340" spans="2:18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</row>
    <row r="341" spans="2:18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</row>
    <row r="342" spans="2:18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</row>
    <row r="343" spans="2:18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</row>
    <row r="344" spans="2:18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</row>
    <row r="345" spans="2:18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</row>
    <row r="346" spans="2:18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</row>
    <row r="347" spans="2:18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</row>
    <row r="348" spans="2:18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</row>
    <row r="349" spans="2:18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</row>
    <row r="350" spans="2:18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</row>
    <row r="351" spans="2:18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</row>
    <row r="352" spans="2:18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</row>
    <row r="353" spans="2:18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</row>
    <row r="354" spans="2:18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</row>
    <row r="355" spans="2:18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</row>
    <row r="356" spans="2:18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</row>
    <row r="357" spans="2:18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</row>
    <row r="358" spans="2:18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</row>
    <row r="359" spans="2:18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</row>
    <row r="360" spans="2:18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</row>
    <row r="361" spans="2:18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</row>
    <row r="362" spans="2:18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</row>
    <row r="363" spans="2:18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</row>
    <row r="364" spans="2:18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</row>
    <row r="365" spans="2:18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</row>
    <row r="366" spans="2:18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</row>
    <row r="367" spans="2:18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</row>
    <row r="368" spans="2:18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</row>
    <row r="369" spans="2:18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</row>
    <row r="370" spans="2:18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</row>
    <row r="371" spans="2:18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</row>
    <row r="372" spans="2:18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</row>
    <row r="373" spans="2:18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</row>
    <row r="374" spans="2:18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</row>
    <row r="375" spans="2:18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</row>
    <row r="376" spans="2:18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</row>
    <row r="377" spans="2:18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</row>
    <row r="378" spans="2:18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</row>
    <row r="379" spans="2:18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</row>
    <row r="380" spans="2:18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</row>
    <row r="381" spans="2:18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</row>
    <row r="382" spans="2:18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</row>
    <row r="383" spans="2:18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</row>
    <row r="384" spans="2:18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</row>
    <row r="385" spans="2:18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</row>
    <row r="386" spans="2:18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</row>
    <row r="387" spans="2:18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</row>
    <row r="388" spans="2:18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</row>
    <row r="389" spans="2:18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</row>
    <row r="390" spans="2:18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</row>
    <row r="391" spans="2:18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</row>
    <row r="392" spans="2:18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</row>
    <row r="393" spans="2:18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</row>
    <row r="394" spans="2:18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</row>
    <row r="395" spans="2:18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</row>
    <row r="396" spans="2:18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</row>
    <row r="397" spans="2:18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</row>
    <row r="398" spans="2:18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</row>
    <row r="399" spans="2:18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</row>
    <row r="400" spans="2:18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</row>
    <row r="401" spans="2:18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</row>
    <row r="402" spans="2:18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</row>
    <row r="403" spans="2:18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</row>
    <row r="404" spans="2:18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</row>
    <row r="405" spans="2:18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</row>
    <row r="406" spans="2:18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</row>
    <row r="407" spans="2:18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</row>
    <row r="408" spans="2:18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</row>
    <row r="409" spans="2:18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</row>
    <row r="410" spans="2:18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</row>
    <row r="411" spans="2:18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</row>
    <row r="412" spans="2:18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</row>
    <row r="413" spans="2:18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</row>
    <row r="414" spans="2:18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</row>
    <row r="415" spans="2:18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</row>
    <row r="416" spans="2:18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</row>
    <row r="417" spans="2:18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</row>
    <row r="418" spans="2:18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</row>
    <row r="419" spans="2:18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</row>
    <row r="420" spans="2:18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</row>
    <row r="421" spans="2:18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</row>
    <row r="422" spans="2:18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</row>
    <row r="423" spans="2:18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</row>
    <row r="424" spans="2:18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</row>
    <row r="425" spans="2:18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</row>
    <row r="426" spans="2:18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</row>
    <row r="427" spans="2:18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</row>
    <row r="428" spans="2:18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</row>
    <row r="429" spans="2:18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</row>
    <row r="430" spans="2:18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</row>
    <row r="431" spans="2:18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</row>
    <row r="432" spans="2:18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</row>
    <row r="433" spans="2:18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</row>
    <row r="434" spans="2:18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</row>
    <row r="435" spans="2:18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</row>
    <row r="436" spans="2:18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</row>
    <row r="437" spans="2:18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</row>
    <row r="438" spans="2:18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</row>
    <row r="439" spans="2:18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</row>
    <row r="440" spans="2:18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</row>
    <row r="441" spans="2:18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</row>
    <row r="442" spans="2:18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</row>
    <row r="443" spans="2:18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</row>
    <row r="444" spans="2:18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</row>
    <row r="445" spans="2:18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</row>
    <row r="446" spans="2:18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</row>
    <row r="447" spans="2:18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</row>
    <row r="448" spans="2:18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</row>
    <row r="449" spans="2:18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</row>
    <row r="450" spans="2:18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</row>
    <row r="451" spans="2:18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</row>
    <row r="452" spans="2:18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</row>
    <row r="453" spans="2:18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</row>
    <row r="454" spans="2:18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</row>
    <row r="455" spans="2:18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</row>
    <row r="456" spans="2:18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</row>
    <row r="457" spans="2:18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</row>
    <row r="458" spans="2:18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</row>
    <row r="459" spans="2:18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</row>
    <row r="460" spans="2:18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</row>
    <row r="461" spans="2:18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</row>
    <row r="462" spans="2:18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</row>
    <row r="463" spans="2:18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</row>
    <row r="464" spans="2:18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</row>
    <row r="465" spans="2:18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</row>
    <row r="466" spans="2:18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</row>
    <row r="467" spans="2:18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</row>
    <row r="468" spans="2:18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</row>
    <row r="469" spans="2:18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</row>
    <row r="470" spans="2:18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</row>
    <row r="471" spans="2:18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</row>
    <row r="472" spans="2:18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</row>
    <row r="473" spans="2:18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</row>
    <row r="474" spans="2:18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</row>
    <row r="475" spans="2:18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</row>
    <row r="476" spans="2:18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</row>
    <row r="477" spans="2:18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</row>
    <row r="478" spans="2:18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</row>
    <row r="479" spans="2:18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</row>
    <row r="480" spans="2:18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</row>
    <row r="481" spans="2:18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</row>
    <row r="482" spans="2:18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</row>
    <row r="483" spans="2:18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</row>
    <row r="484" spans="2:18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</row>
    <row r="485" spans="2:18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</row>
    <row r="486" spans="2:18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</row>
    <row r="487" spans="2:18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</row>
    <row r="488" spans="2:18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</row>
    <row r="489" spans="2:18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</row>
    <row r="490" spans="2:18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</row>
    <row r="491" spans="2:18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</row>
    <row r="492" spans="2:18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</row>
    <row r="493" spans="2:18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</row>
    <row r="494" spans="2:18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</row>
    <row r="495" spans="2:18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</row>
    <row r="496" spans="2:18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</row>
    <row r="497" spans="2:18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</row>
    <row r="498" spans="2:18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</row>
    <row r="499" spans="2:18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</row>
    <row r="500" spans="2:18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</row>
    <row r="501" spans="2:18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</row>
    <row r="502" spans="2:18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</row>
    <row r="503" spans="2:18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</row>
    <row r="504" spans="2:18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</row>
    <row r="505" spans="2:18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</row>
    <row r="506" spans="2:18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</row>
    <row r="507" spans="2:18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</row>
    <row r="508" spans="2:18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</row>
    <row r="509" spans="2:18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</row>
    <row r="510" spans="2:18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</row>
    <row r="511" spans="2:18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O1:Q9 O11:Q1048576 C32:I1048576 J1:M1048576 E1:I30 D1:D28 C29:D30 A1:B1048576 C5:C28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139</v>
      </c>
      <c r="C1" s="67" t="s" vm="1">
        <v>220</v>
      </c>
    </row>
    <row r="2" spans="2:16">
      <c r="B2" s="46" t="s">
        <v>138</v>
      </c>
      <c r="C2" s="67" t="s">
        <v>221</v>
      </c>
    </row>
    <row r="3" spans="2:16">
      <c r="B3" s="46" t="s">
        <v>140</v>
      </c>
      <c r="C3" s="67" t="s">
        <v>222</v>
      </c>
    </row>
    <row r="4" spans="2:16">
      <c r="B4" s="46" t="s">
        <v>141</v>
      </c>
      <c r="C4" s="67">
        <v>2208</v>
      </c>
    </row>
    <row r="6" spans="2:16" ht="26.25" customHeight="1">
      <c r="B6" s="122" t="s">
        <v>180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1" t="s">
        <v>109</v>
      </c>
      <c r="C7" s="29" t="s">
        <v>42</v>
      </c>
      <c r="D7" s="29" t="s">
        <v>62</v>
      </c>
      <c r="E7" s="29" t="s">
        <v>14</v>
      </c>
      <c r="F7" s="29" t="s">
        <v>63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175</v>
      </c>
      <c r="L7" s="29" t="s">
        <v>197</v>
      </c>
      <c r="M7" s="29" t="s">
        <v>176</v>
      </c>
      <c r="N7" s="29" t="s">
        <v>56</v>
      </c>
      <c r="O7" s="29" t="s">
        <v>142</v>
      </c>
      <c r="P7" s="30" t="s">
        <v>144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2097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4">
        <v>0</v>
      </c>
      <c r="N10" s="68"/>
      <c r="O10" s="68"/>
      <c r="P10" s="68"/>
    </row>
    <row r="11" spans="2:16" ht="20.25" customHeight="1">
      <c r="B11" s="110" t="s">
        <v>212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105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203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</row>
    <row r="351" spans="2:16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</row>
    <row r="352" spans="2:16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2:16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</row>
    <row r="354" spans="2:16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</row>
    <row r="355" spans="2:16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</row>
    <row r="356" spans="2:16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</row>
    <row r="357" spans="2:16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</row>
    <row r="358" spans="2:16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</row>
    <row r="359" spans="2:16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</row>
    <row r="360" spans="2:16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</row>
    <row r="361" spans="2:16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</row>
    <row r="363" spans="2:16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</row>
    <row r="364" spans="2:16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</row>
    <row r="365" spans="2:16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</row>
    <row r="366" spans="2:16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</row>
    <row r="367" spans="2:16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</row>
    <row r="368" spans="2:16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</row>
    <row r="369" spans="2:16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</row>
    <row r="370" spans="2:16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</row>
    <row r="371" spans="2:16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</row>
    <row r="372" spans="2:16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</row>
    <row r="373" spans="2:16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</row>
    <row r="374" spans="2:16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</row>
    <row r="375" spans="2:16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</row>
    <row r="376" spans="2:16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2:16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</row>
    <row r="378" spans="2:16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</row>
    <row r="379" spans="2:16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</row>
    <row r="380" spans="2:16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</row>
    <row r="381" spans="2:16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</row>
    <row r="382" spans="2:16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</row>
    <row r="383" spans="2:16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</row>
    <row r="384" spans="2:16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</row>
    <row r="385" spans="2:16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</row>
    <row r="386" spans="2:16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</row>
    <row r="387" spans="2:16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</row>
    <row r="388" spans="2:16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</row>
    <row r="389" spans="2:16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</row>
    <row r="390" spans="2:16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</row>
    <row r="391" spans="2:16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</row>
    <row r="392" spans="2:16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</row>
    <row r="393" spans="2:16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</row>
    <row r="394" spans="2:16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</row>
    <row r="395" spans="2:16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</row>
    <row r="396" spans="2:16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</row>
    <row r="397" spans="2:16">
      <c r="B397" s="116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</row>
    <row r="398" spans="2:16">
      <c r="B398" s="116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</row>
    <row r="399" spans="2:16">
      <c r="B399" s="117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</row>
    <row r="400" spans="2:16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</row>
    <row r="401" spans="2:16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</row>
    <row r="402" spans="2:16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</row>
    <row r="403" spans="2:16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</row>
    <row r="404" spans="2:16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</row>
    <row r="405" spans="2:16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</row>
    <row r="406" spans="2:16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</row>
    <row r="407" spans="2:16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</row>
    <row r="408" spans="2:16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</row>
    <row r="409" spans="2:16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</row>
    <row r="410" spans="2:16">
      <c r="B410" s="108"/>
      <c r="C410" s="108"/>
      <c r="D410" s="108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</row>
    <row r="411" spans="2:16">
      <c r="B411" s="108"/>
      <c r="C411" s="108"/>
      <c r="D411" s="108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</row>
    <row r="412" spans="2:16">
      <c r="B412" s="108"/>
      <c r="C412" s="108"/>
      <c r="D412" s="108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</row>
    <row r="413" spans="2:16">
      <c r="B413" s="108"/>
      <c r="C413" s="108"/>
      <c r="D413" s="108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</row>
    <row r="414" spans="2:16">
      <c r="B414" s="108"/>
      <c r="C414" s="108"/>
      <c r="D414" s="108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</row>
    <row r="415" spans="2:16">
      <c r="B415" s="108"/>
      <c r="C415" s="108"/>
      <c r="D415" s="108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</row>
    <row r="416" spans="2:16">
      <c r="B416" s="108"/>
      <c r="C416" s="108"/>
      <c r="D416" s="108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</row>
    <row r="417" spans="2:16">
      <c r="B417" s="108"/>
      <c r="C417" s="108"/>
      <c r="D417" s="108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</row>
    <row r="418" spans="2:16">
      <c r="B418" s="108"/>
      <c r="C418" s="108"/>
      <c r="D418" s="108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</row>
    <row r="419" spans="2:16">
      <c r="B419" s="108"/>
      <c r="C419" s="108"/>
      <c r="D419" s="108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</row>
    <row r="420" spans="2:16">
      <c r="B420" s="108"/>
      <c r="C420" s="108"/>
      <c r="D420" s="108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</row>
    <row r="421" spans="2:16">
      <c r="B421" s="108"/>
      <c r="C421" s="108"/>
      <c r="D421" s="108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</row>
    <row r="422" spans="2:16">
      <c r="B422" s="108"/>
      <c r="C422" s="108"/>
      <c r="D422" s="108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</row>
    <row r="423" spans="2:16">
      <c r="B423" s="108"/>
      <c r="C423" s="108"/>
      <c r="D423" s="108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</row>
    <row r="424" spans="2:16">
      <c r="B424" s="108"/>
      <c r="C424" s="108"/>
      <c r="D424" s="108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</row>
    <row r="425" spans="2:16">
      <c r="B425" s="108"/>
      <c r="C425" s="108"/>
      <c r="D425" s="108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</row>
    <row r="426" spans="2:16">
      <c r="B426" s="108"/>
      <c r="C426" s="108"/>
      <c r="D426" s="108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</row>
    <row r="427" spans="2:16">
      <c r="B427" s="108"/>
      <c r="C427" s="108"/>
      <c r="D427" s="108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</row>
    <row r="428" spans="2:16">
      <c r="B428" s="108"/>
      <c r="C428" s="108"/>
      <c r="D428" s="108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</row>
    <row r="429" spans="2:16">
      <c r="B429" s="108"/>
      <c r="C429" s="108"/>
      <c r="D429" s="108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</row>
    <row r="430" spans="2:16">
      <c r="B430" s="108"/>
      <c r="C430" s="108"/>
      <c r="D430" s="108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</row>
    <row r="431" spans="2:16">
      <c r="B431" s="108"/>
      <c r="C431" s="108"/>
      <c r="D431" s="108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</row>
    <row r="432" spans="2:16">
      <c r="B432" s="108"/>
      <c r="C432" s="108"/>
      <c r="D432" s="108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</row>
    <row r="433" spans="2:16">
      <c r="B433" s="108"/>
      <c r="C433" s="108"/>
      <c r="D433" s="108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</row>
    <row r="434" spans="2:16">
      <c r="B434" s="108"/>
      <c r="C434" s="108"/>
      <c r="D434" s="108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</row>
    <row r="435" spans="2:16">
      <c r="B435" s="108"/>
      <c r="C435" s="108"/>
      <c r="D435" s="108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</row>
    <row r="436" spans="2:16">
      <c r="B436" s="108"/>
      <c r="C436" s="108"/>
      <c r="D436" s="108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</row>
    <row r="437" spans="2:16">
      <c r="B437" s="108"/>
      <c r="C437" s="108"/>
      <c r="D437" s="108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</row>
    <row r="438" spans="2:16">
      <c r="B438" s="108"/>
      <c r="C438" s="108"/>
      <c r="D438" s="108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</row>
    <row r="439" spans="2:16">
      <c r="B439" s="108"/>
      <c r="C439" s="108"/>
      <c r="D439" s="108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</row>
    <row r="440" spans="2:16">
      <c r="B440" s="108"/>
      <c r="C440" s="108"/>
      <c r="D440" s="108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</row>
    <row r="441" spans="2:16">
      <c r="B441" s="108"/>
      <c r="C441" s="108"/>
      <c r="D441" s="108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</row>
    <row r="442" spans="2:16">
      <c r="B442" s="108"/>
      <c r="C442" s="108"/>
      <c r="D442" s="108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</row>
    <row r="443" spans="2:16">
      <c r="B443" s="108"/>
      <c r="C443" s="108"/>
      <c r="D443" s="108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</row>
    <row r="444" spans="2:16">
      <c r="B444" s="108"/>
      <c r="C444" s="108"/>
      <c r="D444" s="108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</row>
    <row r="445" spans="2:16">
      <c r="B445" s="108"/>
      <c r="C445" s="108"/>
      <c r="D445" s="108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</row>
    <row r="446" spans="2:16">
      <c r="B446" s="108"/>
      <c r="C446" s="108"/>
      <c r="D446" s="108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</row>
    <row r="447" spans="2:16">
      <c r="B447" s="108"/>
      <c r="C447" s="108"/>
      <c r="D447" s="108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</row>
    <row r="448" spans="2:16">
      <c r="B448" s="108"/>
      <c r="C448" s="108"/>
      <c r="D448" s="108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</row>
    <row r="449" spans="2:16">
      <c r="B449" s="108"/>
      <c r="C449" s="108"/>
      <c r="D449" s="108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</row>
    <row r="450" spans="2:16">
      <c r="B450" s="108"/>
      <c r="C450" s="108"/>
      <c r="D450" s="108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</row>
    <row r="451" spans="2:16">
      <c r="B451" s="108"/>
      <c r="C451" s="108"/>
      <c r="D451" s="108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</row>
    <row r="452" spans="2:16">
      <c r="B452" s="108"/>
      <c r="C452" s="108"/>
      <c r="D452" s="108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</row>
    <row r="453" spans="2:16">
      <c r="B453" s="108"/>
      <c r="C453" s="108"/>
      <c r="D453" s="108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</row>
    <row r="454" spans="2:16">
      <c r="B454" s="108"/>
      <c r="C454" s="108"/>
      <c r="D454" s="108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</row>
    <row r="455" spans="2:16">
      <c r="B455" s="108"/>
      <c r="C455" s="108"/>
      <c r="D455" s="108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</row>
    <row r="456" spans="2:16">
      <c r="B456" s="108"/>
      <c r="C456" s="108"/>
      <c r="D456" s="108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</row>
    <row r="457" spans="2:16">
      <c r="B457" s="108"/>
      <c r="C457" s="108"/>
      <c r="D457" s="108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</row>
    <row r="458" spans="2:16">
      <c r="B458" s="108"/>
      <c r="C458" s="108"/>
      <c r="D458" s="108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</row>
    <row r="459" spans="2:16">
      <c r="B459" s="108"/>
      <c r="C459" s="108"/>
      <c r="D459" s="108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</row>
    <row r="460" spans="2:16">
      <c r="B460" s="108"/>
      <c r="C460" s="108"/>
      <c r="D460" s="108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</row>
    <row r="461" spans="2:16">
      <c r="B461" s="108"/>
      <c r="C461" s="108"/>
      <c r="D461" s="108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</row>
    <row r="462" spans="2:16">
      <c r="B462" s="108"/>
      <c r="C462" s="108"/>
      <c r="D462" s="108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</row>
    <row r="463" spans="2:16">
      <c r="B463" s="108"/>
      <c r="C463" s="108"/>
      <c r="D463" s="108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71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139</v>
      </c>
      <c r="C1" s="67" t="s" vm="1">
        <v>220</v>
      </c>
    </row>
    <row r="2" spans="2:20">
      <c r="B2" s="46" t="s">
        <v>138</v>
      </c>
      <c r="C2" s="67" t="s">
        <v>221</v>
      </c>
    </row>
    <row r="3" spans="2:20">
      <c r="B3" s="46" t="s">
        <v>140</v>
      </c>
      <c r="C3" s="67" t="s">
        <v>222</v>
      </c>
    </row>
    <row r="4" spans="2:20">
      <c r="B4" s="46" t="s">
        <v>141</v>
      </c>
      <c r="C4" s="67">
        <v>2208</v>
      </c>
    </row>
    <row r="6" spans="2:20" ht="26.25" customHeight="1">
      <c r="B6" s="128" t="s">
        <v>167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</row>
    <row r="7" spans="2:20" ht="26.25" customHeight="1">
      <c r="B7" s="128" t="s">
        <v>83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</row>
    <row r="8" spans="2:20" s="3" customFormat="1" ht="78.75">
      <c r="B8" s="36" t="s">
        <v>108</v>
      </c>
      <c r="C8" s="12" t="s">
        <v>42</v>
      </c>
      <c r="D8" s="12" t="s">
        <v>112</v>
      </c>
      <c r="E8" s="12" t="s">
        <v>183</v>
      </c>
      <c r="F8" s="12" t="s">
        <v>110</v>
      </c>
      <c r="G8" s="12" t="s">
        <v>62</v>
      </c>
      <c r="H8" s="12" t="s">
        <v>14</v>
      </c>
      <c r="I8" s="12" t="s">
        <v>63</v>
      </c>
      <c r="J8" s="12" t="s">
        <v>97</v>
      </c>
      <c r="K8" s="12" t="s">
        <v>17</v>
      </c>
      <c r="L8" s="12" t="s">
        <v>96</v>
      </c>
      <c r="M8" s="12" t="s">
        <v>16</v>
      </c>
      <c r="N8" s="12" t="s">
        <v>18</v>
      </c>
      <c r="O8" s="12" t="s">
        <v>197</v>
      </c>
      <c r="P8" s="12" t="s">
        <v>196</v>
      </c>
      <c r="Q8" s="12" t="s">
        <v>59</v>
      </c>
      <c r="R8" s="12" t="s">
        <v>56</v>
      </c>
      <c r="S8" s="12" t="s">
        <v>142</v>
      </c>
      <c r="T8" s="37" t="s">
        <v>144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204</v>
      </c>
      <c r="P9" s="15"/>
      <c r="Q9" s="15" t="s">
        <v>200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43" t="s">
        <v>145</v>
      </c>
      <c r="T10" s="60" t="s">
        <v>184</v>
      </c>
    </row>
    <row r="11" spans="2:20" s="4" customFormat="1" ht="18" customHeight="1">
      <c r="B11" s="113" t="s">
        <v>2089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4">
        <v>0</v>
      </c>
      <c r="R11" s="68"/>
      <c r="S11" s="68"/>
      <c r="T11" s="68"/>
    </row>
    <row r="12" spans="2:20">
      <c r="B12" s="110" t="s">
        <v>212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0" t="s">
        <v>105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0" t="s">
        <v>195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0" t="s">
        <v>203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30.5703125" style="2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139</v>
      </c>
      <c r="C1" s="67" t="s" vm="1">
        <v>220</v>
      </c>
    </row>
    <row r="2" spans="2:21">
      <c r="B2" s="46" t="s">
        <v>138</v>
      </c>
      <c r="C2" s="67" t="s">
        <v>221</v>
      </c>
    </row>
    <row r="3" spans="2:21">
      <c r="B3" s="46" t="s">
        <v>140</v>
      </c>
      <c r="C3" s="67" t="s">
        <v>222</v>
      </c>
    </row>
    <row r="4" spans="2:21">
      <c r="B4" s="46" t="s">
        <v>141</v>
      </c>
      <c r="C4" s="67">
        <v>2208</v>
      </c>
    </row>
    <row r="6" spans="2:21" ht="26.25" customHeight="1">
      <c r="B6" s="122" t="s">
        <v>167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2:21" ht="26.25" customHeight="1">
      <c r="B7" s="122" t="s">
        <v>84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</row>
    <row r="8" spans="2:21" s="3" customFormat="1" ht="78.75">
      <c r="B8" s="21" t="s">
        <v>108</v>
      </c>
      <c r="C8" s="29" t="s">
        <v>42</v>
      </c>
      <c r="D8" s="29" t="s">
        <v>112</v>
      </c>
      <c r="E8" s="29" t="s">
        <v>183</v>
      </c>
      <c r="F8" s="29" t="s">
        <v>110</v>
      </c>
      <c r="G8" s="29" t="s">
        <v>62</v>
      </c>
      <c r="H8" s="29" t="s">
        <v>14</v>
      </c>
      <c r="I8" s="29" t="s">
        <v>63</v>
      </c>
      <c r="J8" s="29" t="s">
        <v>97</v>
      </c>
      <c r="K8" s="29" t="s">
        <v>17</v>
      </c>
      <c r="L8" s="29" t="s">
        <v>96</v>
      </c>
      <c r="M8" s="29" t="s">
        <v>16</v>
      </c>
      <c r="N8" s="29" t="s">
        <v>18</v>
      </c>
      <c r="O8" s="12" t="s">
        <v>197</v>
      </c>
      <c r="P8" s="29" t="s">
        <v>196</v>
      </c>
      <c r="Q8" s="29" t="s">
        <v>211</v>
      </c>
      <c r="R8" s="29" t="s">
        <v>59</v>
      </c>
      <c r="S8" s="12" t="s">
        <v>56</v>
      </c>
      <c r="T8" s="29" t="s">
        <v>142</v>
      </c>
      <c r="U8" s="13" t="s">
        <v>144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204</v>
      </c>
      <c r="P9" s="31"/>
      <c r="Q9" s="15" t="s">
        <v>200</v>
      </c>
      <c r="R9" s="31" t="s">
        <v>200</v>
      </c>
      <c r="S9" s="15" t="s">
        <v>19</v>
      </c>
      <c r="T9" s="31" t="s">
        <v>200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106</v>
      </c>
      <c r="R10" s="18" t="s">
        <v>107</v>
      </c>
      <c r="S10" s="18" t="s">
        <v>145</v>
      </c>
      <c r="T10" s="18" t="s">
        <v>184</v>
      </c>
      <c r="U10" s="19" t="s">
        <v>206</v>
      </c>
    </row>
    <row r="11" spans="2:21" s="4" customFormat="1" ht="18" customHeight="1">
      <c r="B11" s="84" t="s">
        <v>31</v>
      </c>
      <c r="C11" s="85"/>
      <c r="D11" s="85"/>
      <c r="E11" s="85"/>
      <c r="F11" s="85"/>
      <c r="G11" s="85"/>
      <c r="H11" s="85"/>
      <c r="I11" s="85"/>
      <c r="J11" s="85"/>
      <c r="K11" s="87">
        <v>4.5660714653215182</v>
      </c>
      <c r="L11" s="85"/>
      <c r="M11" s="85"/>
      <c r="N11" s="88">
        <v>1.6283293526654145E-2</v>
      </c>
      <c r="O11" s="87"/>
      <c r="P11" s="89"/>
      <c r="Q11" s="87">
        <f>Q12</f>
        <v>55.358481579038354</v>
      </c>
      <c r="R11" s="87">
        <f>R12</f>
        <v>19152.583065324005</v>
      </c>
      <c r="S11" s="85"/>
      <c r="T11" s="90">
        <f t="shared" ref="T11:T42" si="0">R11/$R$11</f>
        <v>1</v>
      </c>
      <c r="U11" s="90">
        <f>R11/'סכום נכסי הקרן'!$C$42</f>
        <v>0.1622598755898545</v>
      </c>
    </row>
    <row r="12" spans="2:21">
      <c r="B12" s="70" t="s">
        <v>191</v>
      </c>
      <c r="C12" s="71"/>
      <c r="D12" s="71"/>
      <c r="E12" s="71"/>
      <c r="F12" s="71"/>
      <c r="G12" s="71"/>
      <c r="H12" s="71"/>
      <c r="I12" s="71"/>
      <c r="J12" s="71"/>
      <c r="K12" s="79">
        <v>4.5660714653215235</v>
      </c>
      <c r="L12" s="71"/>
      <c r="M12" s="71"/>
      <c r="N12" s="91">
        <v>1.6283293526654145E-2</v>
      </c>
      <c r="O12" s="79"/>
      <c r="P12" s="81"/>
      <c r="Q12" s="79">
        <f>Q13+Q152+Q234</f>
        <v>55.358481579038354</v>
      </c>
      <c r="R12" s="79">
        <f>R13+R152+R234</f>
        <v>19152.583065324005</v>
      </c>
      <c r="S12" s="71"/>
      <c r="T12" s="80">
        <f t="shared" si="0"/>
        <v>1</v>
      </c>
      <c r="U12" s="80">
        <f>R12/'סכום נכסי הקרן'!$C$42</f>
        <v>0.1622598755898545</v>
      </c>
    </row>
    <row r="13" spans="2:21">
      <c r="B13" s="86" t="s">
        <v>30</v>
      </c>
      <c r="C13" s="71"/>
      <c r="D13" s="71"/>
      <c r="E13" s="71"/>
      <c r="F13" s="71"/>
      <c r="G13" s="71"/>
      <c r="H13" s="71"/>
      <c r="I13" s="71"/>
      <c r="J13" s="71"/>
      <c r="K13" s="79">
        <v>4.5328516336983506</v>
      </c>
      <c r="L13" s="71"/>
      <c r="M13" s="71"/>
      <c r="N13" s="91">
        <v>1.1726363236063955E-2</v>
      </c>
      <c r="O13" s="79"/>
      <c r="P13" s="81"/>
      <c r="Q13" s="79">
        <v>43.75005289100001</v>
      </c>
      <c r="R13" s="79">
        <f>SUM(R14:R150)</f>
        <v>14520.365539994003</v>
      </c>
      <c r="S13" s="71"/>
      <c r="T13" s="80">
        <f t="shared" si="0"/>
        <v>0.75814136873700921</v>
      </c>
      <c r="U13" s="80">
        <f>R13/'סכום נכסי הקרן'!$C$42</f>
        <v>0.1230159241707891</v>
      </c>
    </row>
    <row r="14" spans="2:21">
      <c r="B14" s="75" t="s">
        <v>246</v>
      </c>
      <c r="C14" s="69" t="s">
        <v>247</v>
      </c>
      <c r="D14" s="82" t="s">
        <v>113</v>
      </c>
      <c r="E14" s="82" t="s">
        <v>248</v>
      </c>
      <c r="F14" s="69" t="s">
        <v>249</v>
      </c>
      <c r="G14" s="82" t="s">
        <v>250</v>
      </c>
      <c r="H14" s="69" t="s">
        <v>251</v>
      </c>
      <c r="I14" s="69" t="s">
        <v>252</v>
      </c>
      <c r="J14" s="69"/>
      <c r="K14" s="76">
        <v>2.069999999999359</v>
      </c>
      <c r="L14" s="82" t="s">
        <v>126</v>
      </c>
      <c r="M14" s="83">
        <v>6.1999999999999998E-3</v>
      </c>
      <c r="N14" s="83">
        <v>7.4000000000085456E-3</v>
      </c>
      <c r="O14" s="76">
        <v>277494.73215000005</v>
      </c>
      <c r="P14" s="78">
        <v>101.21</v>
      </c>
      <c r="Q14" s="69"/>
      <c r="R14" s="76">
        <v>280.85243137400005</v>
      </c>
      <c r="S14" s="77">
        <v>5.6032295437349974E-5</v>
      </c>
      <c r="T14" s="77">
        <f t="shared" si="0"/>
        <v>1.4663945349621637E-2</v>
      </c>
      <c r="U14" s="77">
        <f>R14/'סכום נכסי הקרן'!$C$42</f>
        <v>2.3793699480860321E-3</v>
      </c>
    </row>
    <row r="15" spans="2:21">
      <c r="B15" s="75" t="s">
        <v>253</v>
      </c>
      <c r="C15" s="69" t="s">
        <v>254</v>
      </c>
      <c r="D15" s="82" t="s">
        <v>113</v>
      </c>
      <c r="E15" s="82" t="s">
        <v>248</v>
      </c>
      <c r="F15" s="69" t="s">
        <v>249</v>
      </c>
      <c r="G15" s="82" t="s">
        <v>250</v>
      </c>
      <c r="H15" s="69" t="s">
        <v>251</v>
      </c>
      <c r="I15" s="69" t="s">
        <v>252</v>
      </c>
      <c r="J15" s="69"/>
      <c r="K15" s="76">
        <v>5.3100000000163163</v>
      </c>
      <c r="L15" s="82" t="s">
        <v>126</v>
      </c>
      <c r="M15" s="83">
        <v>5.0000000000000001E-4</v>
      </c>
      <c r="N15" s="83">
        <v>5.0000000000000001E-3</v>
      </c>
      <c r="O15" s="76">
        <v>136344.12150000001</v>
      </c>
      <c r="P15" s="78">
        <v>97.1</v>
      </c>
      <c r="Q15" s="69"/>
      <c r="R15" s="76">
        <v>132.39013986399999</v>
      </c>
      <c r="S15" s="77">
        <v>1.7100258302166503E-4</v>
      </c>
      <c r="T15" s="77">
        <f t="shared" si="0"/>
        <v>6.9123908463132591E-3</v>
      </c>
      <c r="U15" s="77">
        <f>R15/'סכום נכסי הקרן'!$C$42</f>
        <v>1.1216036787512385E-3</v>
      </c>
    </row>
    <row r="16" spans="2:21">
      <c r="B16" s="75" t="s">
        <v>255</v>
      </c>
      <c r="C16" s="69" t="s">
        <v>256</v>
      </c>
      <c r="D16" s="82" t="s">
        <v>113</v>
      </c>
      <c r="E16" s="82" t="s">
        <v>248</v>
      </c>
      <c r="F16" s="69" t="s">
        <v>257</v>
      </c>
      <c r="G16" s="82" t="s">
        <v>258</v>
      </c>
      <c r="H16" s="69" t="s">
        <v>251</v>
      </c>
      <c r="I16" s="69" t="s">
        <v>252</v>
      </c>
      <c r="J16" s="69"/>
      <c r="K16" s="76">
        <v>1.8099999999880603</v>
      </c>
      <c r="L16" s="82" t="s">
        <v>126</v>
      </c>
      <c r="M16" s="83">
        <v>3.5499999999999997E-2</v>
      </c>
      <c r="N16" s="83">
        <v>6.0999999999469335E-3</v>
      </c>
      <c r="O16" s="76">
        <v>26375.854063000002</v>
      </c>
      <c r="P16" s="78">
        <v>114.31</v>
      </c>
      <c r="Q16" s="69"/>
      <c r="R16" s="76">
        <v>30.150237156000003</v>
      </c>
      <c r="S16" s="77">
        <v>1.2335533927407442E-4</v>
      </c>
      <c r="T16" s="77">
        <f t="shared" si="0"/>
        <v>1.5742125776542063E-3</v>
      </c>
      <c r="U16" s="77">
        <f>R16/'סכום נכסי הקרן'!$C$42</f>
        <v>2.5543153700215566E-4</v>
      </c>
    </row>
    <row r="17" spans="2:21">
      <c r="B17" s="75" t="s">
        <v>259</v>
      </c>
      <c r="C17" s="69" t="s">
        <v>260</v>
      </c>
      <c r="D17" s="82" t="s">
        <v>113</v>
      </c>
      <c r="E17" s="82" t="s">
        <v>248</v>
      </c>
      <c r="F17" s="69" t="s">
        <v>257</v>
      </c>
      <c r="G17" s="82" t="s">
        <v>258</v>
      </c>
      <c r="H17" s="69" t="s">
        <v>251</v>
      </c>
      <c r="I17" s="69" t="s">
        <v>252</v>
      </c>
      <c r="J17" s="69"/>
      <c r="K17" s="76">
        <v>0.18999999997436798</v>
      </c>
      <c r="L17" s="82" t="s">
        <v>126</v>
      </c>
      <c r="M17" s="83">
        <v>4.6500000000000007E-2</v>
      </c>
      <c r="N17" s="83">
        <v>1.4100000000394873E-2</v>
      </c>
      <c r="O17" s="76">
        <v>11491.966921000001</v>
      </c>
      <c r="P17" s="78">
        <v>125.61</v>
      </c>
      <c r="Q17" s="69"/>
      <c r="R17" s="76">
        <v>14.435058723000003</v>
      </c>
      <c r="S17" s="77">
        <v>5.7858472829067905E-5</v>
      </c>
      <c r="T17" s="77">
        <f t="shared" si="0"/>
        <v>7.5368730545462878E-4</v>
      </c>
      <c r="U17" s="77">
        <f>R17/'סכום נכסי הקרן'!$C$42</f>
        <v>1.2229320841672072E-4</v>
      </c>
    </row>
    <row r="18" spans="2:21">
      <c r="B18" s="75" t="s">
        <v>261</v>
      </c>
      <c r="C18" s="69" t="s">
        <v>262</v>
      </c>
      <c r="D18" s="82" t="s">
        <v>113</v>
      </c>
      <c r="E18" s="82" t="s">
        <v>248</v>
      </c>
      <c r="F18" s="69" t="s">
        <v>257</v>
      </c>
      <c r="G18" s="82" t="s">
        <v>258</v>
      </c>
      <c r="H18" s="69" t="s">
        <v>251</v>
      </c>
      <c r="I18" s="69" t="s">
        <v>252</v>
      </c>
      <c r="J18" s="69"/>
      <c r="K18" s="76">
        <v>4.7100000000189617</v>
      </c>
      <c r="L18" s="82" t="s">
        <v>126</v>
      </c>
      <c r="M18" s="83">
        <v>1.4999999999999999E-2</v>
      </c>
      <c r="N18" s="83">
        <v>2.5999999999826743E-3</v>
      </c>
      <c r="O18" s="76">
        <v>97139.22665300002</v>
      </c>
      <c r="P18" s="78">
        <v>106.95</v>
      </c>
      <c r="Q18" s="69"/>
      <c r="R18" s="76">
        <v>103.89040289300002</v>
      </c>
      <c r="S18" s="77">
        <v>2.0900542040960639E-4</v>
      </c>
      <c r="T18" s="77">
        <f t="shared" si="0"/>
        <v>5.4243546438963062E-3</v>
      </c>
      <c r="U18" s="77">
        <f>R18/'סכום נכסי הקרן'!$C$42</f>
        <v>8.8015510967386415E-4</v>
      </c>
    </row>
    <row r="19" spans="2:21">
      <c r="B19" s="75" t="s">
        <v>263</v>
      </c>
      <c r="C19" s="69" t="s">
        <v>264</v>
      </c>
      <c r="D19" s="82" t="s">
        <v>113</v>
      </c>
      <c r="E19" s="82" t="s">
        <v>248</v>
      </c>
      <c r="F19" s="69" t="s">
        <v>265</v>
      </c>
      <c r="G19" s="82" t="s">
        <v>258</v>
      </c>
      <c r="H19" s="69" t="s">
        <v>266</v>
      </c>
      <c r="I19" s="69" t="s">
        <v>124</v>
      </c>
      <c r="J19" s="69"/>
      <c r="K19" s="76">
        <v>4.9399999999935087</v>
      </c>
      <c r="L19" s="82" t="s">
        <v>126</v>
      </c>
      <c r="M19" s="83">
        <v>1E-3</v>
      </c>
      <c r="N19" s="83">
        <v>1.7000000000174751E-3</v>
      </c>
      <c r="O19" s="76">
        <v>161747.81122500004</v>
      </c>
      <c r="P19" s="78">
        <v>99.06</v>
      </c>
      <c r="Q19" s="69"/>
      <c r="R19" s="76">
        <v>160.22738021600003</v>
      </c>
      <c r="S19" s="77">
        <v>1.0783187415000003E-4</v>
      </c>
      <c r="T19" s="77">
        <f t="shared" si="0"/>
        <v>8.3658365907883069E-3</v>
      </c>
      <c r="U19" s="77">
        <f>R19/'סכום נכסי הקרן'!$C$42</f>
        <v>1.3574396044263631E-3</v>
      </c>
    </row>
    <row r="20" spans="2:21">
      <c r="B20" s="75" t="s">
        <v>267</v>
      </c>
      <c r="C20" s="69" t="s">
        <v>268</v>
      </c>
      <c r="D20" s="82" t="s">
        <v>113</v>
      </c>
      <c r="E20" s="82" t="s">
        <v>248</v>
      </c>
      <c r="F20" s="69" t="s">
        <v>265</v>
      </c>
      <c r="G20" s="82" t="s">
        <v>258</v>
      </c>
      <c r="H20" s="69" t="s">
        <v>266</v>
      </c>
      <c r="I20" s="69" t="s">
        <v>124</v>
      </c>
      <c r="J20" s="69"/>
      <c r="K20" s="76">
        <v>0.4900000000087838</v>
      </c>
      <c r="L20" s="82" t="s">
        <v>126</v>
      </c>
      <c r="M20" s="83">
        <v>8.0000000000000002E-3</v>
      </c>
      <c r="N20" s="83">
        <v>1.7399999999972261E-2</v>
      </c>
      <c r="O20" s="76">
        <v>42597.193342000006</v>
      </c>
      <c r="P20" s="78">
        <v>101.56</v>
      </c>
      <c r="Q20" s="69"/>
      <c r="R20" s="76">
        <v>43.261709738000008</v>
      </c>
      <c r="S20" s="77">
        <v>1.9826748480696247E-4</v>
      </c>
      <c r="T20" s="77">
        <f t="shared" si="0"/>
        <v>2.2587924349653852E-3</v>
      </c>
      <c r="U20" s="77">
        <f>R20/'סכום נכסי הקרן'!$C$42</f>
        <v>3.6651137948078786E-4</v>
      </c>
    </row>
    <row r="21" spans="2:21">
      <c r="B21" s="75" t="s">
        <v>269</v>
      </c>
      <c r="C21" s="69" t="s">
        <v>270</v>
      </c>
      <c r="D21" s="82" t="s">
        <v>113</v>
      </c>
      <c r="E21" s="82" t="s">
        <v>248</v>
      </c>
      <c r="F21" s="69" t="s">
        <v>271</v>
      </c>
      <c r="G21" s="82" t="s">
        <v>258</v>
      </c>
      <c r="H21" s="69" t="s">
        <v>266</v>
      </c>
      <c r="I21" s="69" t="s">
        <v>124</v>
      </c>
      <c r="J21" s="69"/>
      <c r="K21" s="76">
        <v>4.669999999991199</v>
      </c>
      <c r="L21" s="82" t="s">
        <v>126</v>
      </c>
      <c r="M21" s="83">
        <v>8.3000000000000001E-3</v>
      </c>
      <c r="N21" s="83">
        <v>1.0000000000429325E-3</v>
      </c>
      <c r="O21" s="76">
        <v>89871.137850000014</v>
      </c>
      <c r="P21" s="78">
        <v>103.67</v>
      </c>
      <c r="Q21" s="69"/>
      <c r="R21" s="76">
        <v>93.169412646000012</v>
      </c>
      <c r="S21" s="77">
        <v>6.9885874359432973E-5</v>
      </c>
      <c r="T21" s="77">
        <f t="shared" si="0"/>
        <v>4.8645873158845304E-3</v>
      </c>
      <c r="U21" s="77">
        <f>R21/'סכום נכסי הקרן'!$C$42</f>
        <v>7.8932733267140815E-4</v>
      </c>
    </row>
    <row r="22" spans="2:21">
      <c r="B22" s="75" t="s">
        <v>272</v>
      </c>
      <c r="C22" s="69" t="s">
        <v>273</v>
      </c>
      <c r="D22" s="82" t="s">
        <v>113</v>
      </c>
      <c r="E22" s="82" t="s">
        <v>248</v>
      </c>
      <c r="F22" s="69" t="s">
        <v>274</v>
      </c>
      <c r="G22" s="82" t="s">
        <v>258</v>
      </c>
      <c r="H22" s="69" t="s">
        <v>266</v>
      </c>
      <c r="I22" s="69" t="s">
        <v>124</v>
      </c>
      <c r="J22" s="69"/>
      <c r="K22" s="76">
        <v>1.970000000006513</v>
      </c>
      <c r="L22" s="82" t="s">
        <v>126</v>
      </c>
      <c r="M22" s="83">
        <v>9.8999999999999991E-3</v>
      </c>
      <c r="N22" s="83">
        <v>7.699999999988506E-3</v>
      </c>
      <c r="O22" s="76">
        <v>77262.77022000002</v>
      </c>
      <c r="P22" s="78">
        <v>101.35</v>
      </c>
      <c r="Q22" s="69"/>
      <c r="R22" s="76">
        <v>78.305816217000014</v>
      </c>
      <c r="S22" s="77">
        <v>2.5635700171938184E-5</v>
      </c>
      <c r="T22" s="77">
        <f t="shared" si="0"/>
        <v>4.0885250803988776E-3</v>
      </c>
      <c r="U22" s="77">
        <f>R22/'סכום נכסי הקרן'!$C$42</f>
        <v>6.6340357089152179E-4</v>
      </c>
    </row>
    <row r="23" spans="2:21">
      <c r="B23" s="75" t="s">
        <v>275</v>
      </c>
      <c r="C23" s="69" t="s">
        <v>276</v>
      </c>
      <c r="D23" s="82" t="s">
        <v>113</v>
      </c>
      <c r="E23" s="82" t="s">
        <v>248</v>
      </c>
      <c r="F23" s="69" t="s">
        <v>274</v>
      </c>
      <c r="G23" s="82" t="s">
        <v>258</v>
      </c>
      <c r="H23" s="69" t="s">
        <v>266</v>
      </c>
      <c r="I23" s="69" t="s">
        <v>124</v>
      </c>
      <c r="J23" s="69"/>
      <c r="K23" s="76">
        <v>3.9499999999939228</v>
      </c>
      <c r="L23" s="82" t="s">
        <v>126</v>
      </c>
      <c r="M23" s="83">
        <v>8.6E-3</v>
      </c>
      <c r="N23" s="83">
        <v>3.0999999999806425E-3</v>
      </c>
      <c r="O23" s="76">
        <v>215246.33452100004</v>
      </c>
      <c r="P23" s="78">
        <v>103.2</v>
      </c>
      <c r="Q23" s="69"/>
      <c r="R23" s="76">
        <v>222.13420845300004</v>
      </c>
      <c r="S23" s="77">
        <v>8.6052031290690534E-5</v>
      </c>
      <c r="T23" s="77">
        <f t="shared" si="0"/>
        <v>1.1598133144514427E-2</v>
      </c>
      <c r="U23" s="77">
        <f>R23/'סכום נכסי הקרן'!$C$42</f>
        <v>1.8819116411034787E-3</v>
      </c>
    </row>
    <row r="24" spans="2:21">
      <c r="B24" s="75" t="s">
        <v>277</v>
      </c>
      <c r="C24" s="69" t="s">
        <v>278</v>
      </c>
      <c r="D24" s="82" t="s">
        <v>113</v>
      </c>
      <c r="E24" s="82" t="s">
        <v>248</v>
      </c>
      <c r="F24" s="69" t="s">
        <v>274</v>
      </c>
      <c r="G24" s="82" t="s">
        <v>258</v>
      </c>
      <c r="H24" s="69" t="s">
        <v>266</v>
      </c>
      <c r="I24" s="69" t="s">
        <v>124</v>
      </c>
      <c r="J24" s="69"/>
      <c r="K24" s="76">
        <v>5.6700000000014796</v>
      </c>
      <c r="L24" s="82" t="s">
        <v>126</v>
      </c>
      <c r="M24" s="83">
        <v>3.8E-3</v>
      </c>
      <c r="N24" s="83">
        <v>2.7999999999866092E-3</v>
      </c>
      <c r="O24" s="76">
        <v>361474.17470099998</v>
      </c>
      <c r="P24" s="78">
        <v>99.16</v>
      </c>
      <c r="Q24" s="69"/>
      <c r="R24" s="76">
        <v>358.43778834099999</v>
      </c>
      <c r="S24" s="77">
        <v>1.20491391567E-4</v>
      </c>
      <c r="T24" s="77">
        <f t="shared" si="0"/>
        <v>1.8714853611049267E-2</v>
      </c>
      <c r="U24" s="77">
        <f>R24/'סכום נכסי הקרן'!$C$42</f>
        <v>3.0366698186111932E-3</v>
      </c>
    </row>
    <row r="25" spans="2:21">
      <c r="B25" s="75" t="s">
        <v>279</v>
      </c>
      <c r="C25" s="69" t="s">
        <v>280</v>
      </c>
      <c r="D25" s="82" t="s">
        <v>113</v>
      </c>
      <c r="E25" s="82" t="s">
        <v>248</v>
      </c>
      <c r="F25" s="69" t="s">
        <v>274</v>
      </c>
      <c r="G25" s="82" t="s">
        <v>258</v>
      </c>
      <c r="H25" s="69" t="s">
        <v>266</v>
      </c>
      <c r="I25" s="69" t="s">
        <v>124</v>
      </c>
      <c r="J25" s="69"/>
      <c r="K25" s="76">
        <v>3.0699999999939624</v>
      </c>
      <c r="L25" s="82" t="s">
        <v>126</v>
      </c>
      <c r="M25" s="83">
        <v>1E-3</v>
      </c>
      <c r="N25" s="83">
        <v>4.2999999999688973E-3</v>
      </c>
      <c r="O25" s="76">
        <v>55496.047297000012</v>
      </c>
      <c r="P25" s="78">
        <v>98.49</v>
      </c>
      <c r="Q25" s="69"/>
      <c r="R25" s="76">
        <v>54.658058619000009</v>
      </c>
      <c r="S25" s="77">
        <v>2.1814209607819405E-5</v>
      </c>
      <c r="T25" s="77">
        <f t="shared" si="0"/>
        <v>2.8538217760276483E-3</v>
      </c>
      <c r="U25" s="77">
        <f>R25/'סכום נכסי הקרן'!$C$42</f>
        <v>4.6306076633386377E-4</v>
      </c>
    </row>
    <row r="26" spans="2:21">
      <c r="B26" s="75" t="s">
        <v>281</v>
      </c>
      <c r="C26" s="69" t="s">
        <v>282</v>
      </c>
      <c r="D26" s="82" t="s">
        <v>113</v>
      </c>
      <c r="E26" s="82" t="s">
        <v>248</v>
      </c>
      <c r="F26" s="69" t="s">
        <v>283</v>
      </c>
      <c r="G26" s="82" t="s">
        <v>122</v>
      </c>
      <c r="H26" s="69" t="s">
        <v>251</v>
      </c>
      <c r="I26" s="69" t="s">
        <v>252</v>
      </c>
      <c r="J26" s="69"/>
      <c r="K26" s="76">
        <v>15.34000000002106</v>
      </c>
      <c r="L26" s="82" t="s">
        <v>126</v>
      </c>
      <c r="M26" s="83">
        <v>2.07E-2</v>
      </c>
      <c r="N26" s="83">
        <v>5.3000000000138466E-3</v>
      </c>
      <c r="O26" s="76">
        <v>250416.28755600002</v>
      </c>
      <c r="P26" s="78">
        <v>124</v>
      </c>
      <c r="Q26" s="69"/>
      <c r="R26" s="76">
        <v>310.5161965690001</v>
      </c>
      <c r="S26" s="77">
        <v>1.6937070940068044E-4</v>
      </c>
      <c r="T26" s="77">
        <f t="shared" si="0"/>
        <v>1.6212758117791101E-2</v>
      </c>
      <c r="U26" s="77">
        <f>R26/'סכום נכסי הקרן'!$C$42</f>
        <v>2.6306801151611873E-3</v>
      </c>
    </row>
    <row r="27" spans="2:21">
      <c r="B27" s="75" t="s">
        <v>284</v>
      </c>
      <c r="C27" s="69" t="s">
        <v>285</v>
      </c>
      <c r="D27" s="82" t="s">
        <v>113</v>
      </c>
      <c r="E27" s="82" t="s">
        <v>248</v>
      </c>
      <c r="F27" s="69" t="s">
        <v>286</v>
      </c>
      <c r="G27" s="82" t="s">
        <v>258</v>
      </c>
      <c r="H27" s="69" t="s">
        <v>266</v>
      </c>
      <c r="I27" s="69" t="s">
        <v>124</v>
      </c>
      <c r="J27" s="69"/>
      <c r="K27" s="76">
        <v>1.7899999999974514</v>
      </c>
      <c r="L27" s="82" t="s">
        <v>126</v>
      </c>
      <c r="M27" s="83">
        <v>0.05</v>
      </c>
      <c r="N27" s="83">
        <v>8.1999999999698859E-3</v>
      </c>
      <c r="O27" s="76">
        <v>154242.72427600002</v>
      </c>
      <c r="P27" s="78">
        <v>111.95</v>
      </c>
      <c r="Q27" s="69"/>
      <c r="R27" s="76">
        <v>172.67473223600004</v>
      </c>
      <c r="S27" s="77">
        <v>4.8940976548154647E-5</v>
      </c>
      <c r="T27" s="77">
        <f t="shared" si="0"/>
        <v>9.0157412003934786E-3</v>
      </c>
      <c r="U27" s="77">
        <f>R27/'סכום נכסי הקרן'!$C$42</f>
        <v>1.4628930455261712E-3</v>
      </c>
    </row>
    <row r="28" spans="2:21">
      <c r="B28" s="75" t="s">
        <v>287</v>
      </c>
      <c r="C28" s="69" t="s">
        <v>288</v>
      </c>
      <c r="D28" s="82" t="s">
        <v>113</v>
      </c>
      <c r="E28" s="82" t="s">
        <v>248</v>
      </c>
      <c r="F28" s="69" t="s">
        <v>286</v>
      </c>
      <c r="G28" s="82" t="s">
        <v>258</v>
      </c>
      <c r="H28" s="69" t="s">
        <v>266</v>
      </c>
      <c r="I28" s="69" t="s">
        <v>124</v>
      </c>
      <c r="J28" s="69"/>
      <c r="K28" s="76">
        <v>1.4699999999903428</v>
      </c>
      <c r="L28" s="82" t="s">
        <v>126</v>
      </c>
      <c r="M28" s="83">
        <v>6.9999999999999993E-3</v>
      </c>
      <c r="N28" s="83">
        <v>1.1499999999909978E-2</v>
      </c>
      <c r="O28" s="76">
        <v>60299.165969000009</v>
      </c>
      <c r="P28" s="78">
        <v>101.32</v>
      </c>
      <c r="Q28" s="69"/>
      <c r="R28" s="76">
        <v>61.095117797000007</v>
      </c>
      <c r="S28" s="77">
        <v>2.8280724868041584E-5</v>
      </c>
      <c r="T28" s="77">
        <f t="shared" si="0"/>
        <v>3.1899153022139086E-3</v>
      </c>
      <c r="U28" s="77">
        <f>R28/'סכום נכסי הקרן'!$C$42</f>
        <v>5.1759526007940184E-4</v>
      </c>
    </row>
    <row r="29" spans="2:21">
      <c r="B29" s="75" t="s">
        <v>289</v>
      </c>
      <c r="C29" s="69" t="s">
        <v>290</v>
      </c>
      <c r="D29" s="82" t="s">
        <v>113</v>
      </c>
      <c r="E29" s="82" t="s">
        <v>248</v>
      </c>
      <c r="F29" s="69" t="s">
        <v>286</v>
      </c>
      <c r="G29" s="82" t="s">
        <v>258</v>
      </c>
      <c r="H29" s="69" t="s">
        <v>266</v>
      </c>
      <c r="I29" s="69" t="s">
        <v>124</v>
      </c>
      <c r="J29" s="69"/>
      <c r="K29" s="76">
        <v>4.029999999996984</v>
      </c>
      <c r="L29" s="82" t="s">
        <v>126</v>
      </c>
      <c r="M29" s="83">
        <v>6.0000000000000001E-3</v>
      </c>
      <c r="N29" s="83">
        <v>3.0999999999899467E-3</v>
      </c>
      <c r="O29" s="76">
        <v>97183.705992000003</v>
      </c>
      <c r="P29" s="78">
        <v>102.35</v>
      </c>
      <c r="Q29" s="69"/>
      <c r="R29" s="76">
        <v>99.467523110000016</v>
      </c>
      <c r="S29" s="77">
        <v>5.4618575897704516E-5</v>
      </c>
      <c r="T29" s="77">
        <f t="shared" si="0"/>
        <v>5.1934260131254687E-3</v>
      </c>
      <c r="U29" s="77">
        <f>R29/'סכום נכסי הקרן'!$C$42</f>
        <v>8.4268465877485261E-4</v>
      </c>
    </row>
    <row r="30" spans="2:21">
      <c r="B30" s="75" t="s">
        <v>291</v>
      </c>
      <c r="C30" s="69" t="s">
        <v>292</v>
      </c>
      <c r="D30" s="82" t="s">
        <v>113</v>
      </c>
      <c r="E30" s="82" t="s">
        <v>248</v>
      </c>
      <c r="F30" s="69" t="s">
        <v>286</v>
      </c>
      <c r="G30" s="82" t="s">
        <v>258</v>
      </c>
      <c r="H30" s="69" t="s">
        <v>266</v>
      </c>
      <c r="I30" s="69" t="s">
        <v>124</v>
      </c>
      <c r="J30" s="69"/>
      <c r="K30" s="76">
        <v>4.9899999999973881</v>
      </c>
      <c r="L30" s="82" t="s">
        <v>126</v>
      </c>
      <c r="M30" s="83">
        <v>1.7500000000000002E-2</v>
      </c>
      <c r="N30" s="83">
        <v>2.5000000000000001E-3</v>
      </c>
      <c r="O30" s="76">
        <v>395328.66559500009</v>
      </c>
      <c r="P30" s="78">
        <v>108.47</v>
      </c>
      <c r="Q30" s="69"/>
      <c r="R30" s="76">
        <v>428.81301368800007</v>
      </c>
      <c r="S30" s="77">
        <v>8.7087947879866626E-5</v>
      </c>
      <c r="T30" s="77">
        <f t="shared" si="0"/>
        <v>2.2389304472688672E-2</v>
      </c>
      <c r="U30" s="77">
        <f>R30/'סכום נכסי הקרן'!$C$42</f>
        <v>3.6328857582818368E-3</v>
      </c>
    </row>
    <row r="31" spans="2:21">
      <c r="B31" s="75" t="s">
        <v>293</v>
      </c>
      <c r="C31" s="69" t="s">
        <v>294</v>
      </c>
      <c r="D31" s="82" t="s">
        <v>113</v>
      </c>
      <c r="E31" s="82" t="s">
        <v>248</v>
      </c>
      <c r="F31" s="69" t="s">
        <v>265</v>
      </c>
      <c r="G31" s="82" t="s">
        <v>258</v>
      </c>
      <c r="H31" s="69" t="s">
        <v>295</v>
      </c>
      <c r="I31" s="69" t="s">
        <v>124</v>
      </c>
      <c r="J31" s="69"/>
      <c r="K31" s="76">
        <v>0.32999999999202229</v>
      </c>
      <c r="L31" s="82" t="s">
        <v>126</v>
      </c>
      <c r="M31" s="83">
        <v>3.1E-2</v>
      </c>
      <c r="N31" s="83">
        <v>1.119999999997099E-2</v>
      </c>
      <c r="O31" s="76">
        <v>25348.658434000004</v>
      </c>
      <c r="P31" s="78">
        <v>108.79</v>
      </c>
      <c r="Q31" s="69"/>
      <c r="R31" s="76">
        <v>27.576803434000006</v>
      </c>
      <c r="S31" s="77">
        <v>1.4736101367652344E-4</v>
      </c>
      <c r="T31" s="77">
        <f t="shared" si="0"/>
        <v>1.439847739594361E-3</v>
      </c>
      <c r="U31" s="77">
        <f>R31/'סכום נכסי הקרן'!$C$42</f>
        <v>2.3362951509491421E-4</v>
      </c>
    </row>
    <row r="32" spans="2:21">
      <c r="B32" s="75" t="s">
        <v>296</v>
      </c>
      <c r="C32" s="69" t="s">
        <v>297</v>
      </c>
      <c r="D32" s="82" t="s">
        <v>113</v>
      </c>
      <c r="E32" s="82" t="s">
        <v>248</v>
      </c>
      <c r="F32" s="69" t="s">
        <v>265</v>
      </c>
      <c r="G32" s="82" t="s">
        <v>258</v>
      </c>
      <c r="H32" s="69" t="s">
        <v>295</v>
      </c>
      <c r="I32" s="69" t="s">
        <v>124</v>
      </c>
      <c r="J32" s="69"/>
      <c r="K32" s="76">
        <v>0.47000000008889048</v>
      </c>
      <c r="L32" s="82" t="s">
        <v>126</v>
      </c>
      <c r="M32" s="83">
        <v>4.2000000000000003E-2</v>
      </c>
      <c r="N32" s="83">
        <v>2.4600000004888982E-2</v>
      </c>
      <c r="O32" s="76">
        <v>1469.4799420000002</v>
      </c>
      <c r="P32" s="78">
        <v>122.49</v>
      </c>
      <c r="Q32" s="69"/>
      <c r="R32" s="76">
        <v>1.7999658720000005</v>
      </c>
      <c r="S32" s="77">
        <v>5.6338609132385084E-5</v>
      </c>
      <c r="T32" s="77">
        <f t="shared" si="0"/>
        <v>9.3980319305277495E-5</v>
      </c>
      <c r="U32" s="77">
        <f>R32/'סכום נכסי הקרן'!$C$42</f>
        <v>1.5249234918369128E-5</v>
      </c>
    </row>
    <row r="33" spans="2:21">
      <c r="B33" s="75" t="s">
        <v>298</v>
      </c>
      <c r="C33" s="69" t="s">
        <v>299</v>
      </c>
      <c r="D33" s="82" t="s">
        <v>113</v>
      </c>
      <c r="E33" s="82" t="s">
        <v>248</v>
      </c>
      <c r="F33" s="69" t="s">
        <v>300</v>
      </c>
      <c r="G33" s="82" t="s">
        <v>258</v>
      </c>
      <c r="H33" s="69" t="s">
        <v>295</v>
      </c>
      <c r="I33" s="69" t="s">
        <v>124</v>
      </c>
      <c r="J33" s="69"/>
      <c r="K33" s="76">
        <v>1.1700000000196409</v>
      </c>
      <c r="L33" s="82" t="s">
        <v>126</v>
      </c>
      <c r="M33" s="83">
        <v>3.85E-2</v>
      </c>
      <c r="N33" s="83">
        <v>2.5000000002338204E-3</v>
      </c>
      <c r="O33" s="76">
        <v>18789.163250000005</v>
      </c>
      <c r="P33" s="78">
        <v>113.81</v>
      </c>
      <c r="Q33" s="69"/>
      <c r="R33" s="76">
        <v>21.383947674000002</v>
      </c>
      <c r="S33" s="77">
        <v>8.8225909943582699E-5</v>
      </c>
      <c r="T33" s="77">
        <f t="shared" si="0"/>
        <v>1.1165046302666042E-3</v>
      </c>
      <c r="U33" s="77">
        <f>R33/'סכום נכסי הקרן'!$C$42</f>
        <v>1.8116390240255568E-4</v>
      </c>
    </row>
    <row r="34" spans="2:21">
      <c r="B34" s="75" t="s">
        <v>301</v>
      </c>
      <c r="C34" s="69" t="s">
        <v>302</v>
      </c>
      <c r="D34" s="82" t="s">
        <v>113</v>
      </c>
      <c r="E34" s="82" t="s">
        <v>248</v>
      </c>
      <c r="F34" s="69" t="s">
        <v>303</v>
      </c>
      <c r="G34" s="82" t="s">
        <v>304</v>
      </c>
      <c r="H34" s="69" t="s">
        <v>305</v>
      </c>
      <c r="I34" s="69" t="s">
        <v>252</v>
      </c>
      <c r="J34" s="69"/>
      <c r="K34" s="76">
        <v>1.3999999998212649</v>
      </c>
      <c r="L34" s="82" t="s">
        <v>126</v>
      </c>
      <c r="M34" s="83">
        <v>3.6400000000000002E-2</v>
      </c>
      <c r="N34" s="83">
        <v>1.0499999997914757E-2</v>
      </c>
      <c r="O34" s="76">
        <v>2962.3398800000009</v>
      </c>
      <c r="P34" s="78">
        <v>113.32</v>
      </c>
      <c r="Q34" s="69"/>
      <c r="R34" s="76">
        <v>3.3569236740000004</v>
      </c>
      <c r="S34" s="77">
        <v>8.0607887891156481E-5</v>
      </c>
      <c r="T34" s="77">
        <f t="shared" si="0"/>
        <v>1.7527263359466919E-4</v>
      </c>
      <c r="U34" s="77">
        <f>R34/'סכום נכסי הקרן'!$C$42</f>
        <v>2.8439715721377174E-5</v>
      </c>
    </row>
    <row r="35" spans="2:21">
      <c r="B35" s="75" t="s">
        <v>306</v>
      </c>
      <c r="C35" s="69" t="s">
        <v>307</v>
      </c>
      <c r="D35" s="82" t="s">
        <v>113</v>
      </c>
      <c r="E35" s="82" t="s">
        <v>248</v>
      </c>
      <c r="F35" s="69" t="s">
        <v>271</v>
      </c>
      <c r="G35" s="82" t="s">
        <v>258</v>
      </c>
      <c r="H35" s="69" t="s">
        <v>295</v>
      </c>
      <c r="I35" s="69" t="s">
        <v>124</v>
      </c>
      <c r="J35" s="69"/>
      <c r="K35" s="76">
        <v>0.11000000000660928</v>
      </c>
      <c r="L35" s="82" t="s">
        <v>126</v>
      </c>
      <c r="M35" s="83">
        <v>3.4000000000000002E-2</v>
      </c>
      <c r="N35" s="83">
        <v>5.9099999999570392E-2</v>
      </c>
      <c r="O35" s="76">
        <v>57036.058448000011</v>
      </c>
      <c r="P35" s="78">
        <v>106.11</v>
      </c>
      <c r="Q35" s="69"/>
      <c r="R35" s="76">
        <v>60.520959460000007</v>
      </c>
      <c r="S35" s="77">
        <v>6.3809864841053357E-5</v>
      </c>
      <c r="T35" s="77">
        <f t="shared" si="0"/>
        <v>3.1599371872493781E-3</v>
      </c>
      <c r="U35" s="77">
        <f>R35/'סכום נכסי הקרן'!$C$42</f>
        <v>5.1273101487483888E-4</v>
      </c>
    </row>
    <row r="36" spans="2:21">
      <c r="B36" s="75" t="s">
        <v>308</v>
      </c>
      <c r="C36" s="69" t="s">
        <v>309</v>
      </c>
      <c r="D36" s="82" t="s">
        <v>113</v>
      </c>
      <c r="E36" s="82" t="s">
        <v>248</v>
      </c>
      <c r="F36" s="69" t="s">
        <v>310</v>
      </c>
      <c r="G36" s="82" t="s">
        <v>304</v>
      </c>
      <c r="H36" s="69" t="s">
        <v>295</v>
      </c>
      <c r="I36" s="69" t="s">
        <v>124</v>
      </c>
      <c r="J36" s="69"/>
      <c r="K36" s="76">
        <v>4.7899999999858993</v>
      </c>
      <c r="L36" s="82" t="s">
        <v>126</v>
      </c>
      <c r="M36" s="83">
        <v>8.3000000000000001E-3</v>
      </c>
      <c r="N36" s="83">
        <v>4.0000000001683632E-4</v>
      </c>
      <c r="O36" s="76">
        <v>181014.69419200002</v>
      </c>
      <c r="P36" s="78">
        <v>105</v>
      </c>
      <c r="Q36" s="69"/>
      <c r="R36" s="76">
        <v>190.06542229200002</v>
      </c>
      <c r="S36" s="77">
        <v>1.1820040079873479E-4</v>
      </c>
      <c r="T36" s="77">
        <f t="shared" si="0"/>
        <v>9.9237487519955401E-3</v>
      </c>
      <c r="U36" s="77">
        <f>R36/'סכום נכסי הקרן'!$C$42</f>
        <v>1.6102262378837702E-3</v>
      </c>
    </row>
    <row r="37" spans="2:21">
      <c r="B37" s="75" t="s">
        <v>311</v>
      </c>
      <c r="C37" s="69" t="s">
        <v>312</v>
      </c>
      <c r="D37" s="82" t="s">
        <v>113</v>
      </c>
      <c r="E37" s="82" t="s">
        <v>248</v>
      </c>
      <c r="F37" s="69" t="s">
        <v>310</v>
      </c>
      <c r="G37" s="82" t="s">
        <v>304</v>
      </c>
      <c r="H37" s="69" t="s">
        <v>295</v>
      </c>
      <c r="I37" s="69" t="s">
        <v>124</v>
      </c>
      <c r="J37" s="69"/>
      <c r="K37" s="76">
        <v>8.6499999999914685</v>
      </c>
      <c r="L37" s="82" t="s">
        <v>126</v>
      </c>
      <c r="M37" s="83">
        <v>1.6500000000000001E-2</v>
      </c>
      <c r="N37" s="83">
        <v>2.0000000000284378E-3</v>
      </c>
      <c r="O37" s="76">
        <v>122653.70945400001</v>
      </c>
      <c r="P37" s="78">
        <v>114.68</v>
      </c>
      <c r="Q37" s="69"/>
      <c r="R37" s="76">
        <v>140.65927340800002</v>
      </c>
      <c r="S37" s="77">
        <v>8.4007663852112642E-5</v>
      </c>
      <c r="T37" s="77">
        <f t="shared" si="0"/>
        <v>7.3441411494340634E-3</v>
      </c>
      <c r="U37" s="77">
        <f>R37/'סכום נכסי הקרן'!$C$42</f>
        <v>1.1916594292215022E-3</v>
      </c>
    </row>
    <row r="38" spans="2:21">
      <c r="B38" s="75" t="s">
        <v>313</v>
      </c>
      <c r="C38" s="69" t="s">
        <v>314</v>
      </c>
      <c r="D38" s="82" t="s">
        <v>113</v>
      </c>
      <c r="E38" s="82" t="s">
        <v>248</v>
      </c>
      <c r="F38" s="69" t="s">
        <v>315</v>
      </c>
      <c r="G38" s="82" t="s">
        <v>122</v>
      </c>
      <c r="H38" s="69" t="s">
        <v>295</v>
      </c>
      <c r="I38" s="69" t="s">
        <v>124</v>
      </c>
      <c r="J38" s="69"/>
      <c r="K38" s="76">
        <v>8.6099999998968997</v>
      </c>
      <c r="L38" s="82" t="s">
        <v>126</v>
      </c>
      <c r="M38" s="83">
        <v>2.6499999999999999E-2</v>
      </c>
      <c r="N38" s="83">
        <v>3.400000000088688E-3</v>
      </c>
      <c r="O38" s="76">
        <v>29334.355153000004</v>
      </c>
      <c r="P38" s="78">
        <v>123</v>
      </c>
      <c r="Q38" s="69"/>
      <c r="R38" s="76">
        <v>36.081258352000006</v>
      </c>
      <c r="S38" s="77">
        <v>1.8758991870063651E-5</v>
      </c>
      <c r="T38" s="77">
        <f t="shared" si="0"/>
        <v>1.8838847078191548E-3</v>
      </c>
      <c r="U38" s="77">
        <f>R38/'סכום נכסי הקרן'!$C$42</f>
        <v>3.0567889831636545E-4</v>
      </c>
    </row>
    <row r="39" spans="2:21">
      <c r="B39" s="75" t="s">
        <v>316</v>
      </c>
      <c r="C39" s="69" t="s">
        <v>317</v>
      </c>
      <c r="D39" s="82" t="s">
        <v>113</v>
      </c>
      <c r="E39" s="82" t="s">
        <v>248</v>
      </c>
      <c r="F39" s="69" t="s">
        <v>318</v>
      </c>
      <c r="G39" s="82" t="s">
        <v>304</v>
      </c>
      <c r="H39" s="69" t="s">
        <v>305</v>
      </c>
      <c r="I39" s="69" t="s">
        <v>252</v>
      </c>
      <c r="J39" s="69"/>
      <c r="K39" s="76">
        <v>2.4799999999651292</v>
      </c>
      <c r="L39" s="82" t="s">
        <v>126</v>
      </c>
      <c r="M39" s="83">
        <v>6.5000000000000006E-3</v>
      </c>
      <c r="N39" s="83">
        <v>4.0000000000917661E-3</v>
      </c>
      <c r="O39" s="76">
        <v>21594.726467000004</v>
      </c>
      <c r="P39" s="78">
        <v>100.6</v>
      </c>
      <c r="Q39" s="76">
        <v>7.0182864000000011E-2</v>
      </c>
      <c r="R39" s="76">
        <v>21.794477687000004</v>
      </c>
      <c r="S39" s="77">
        <v>2.8609173754079216E-5</v>
      </c>
      <c r="T39" s="77">
        <f t="shared" si="0"/>
        <v>1.1379393376165111E-3</v>
      </c>
      <c r="U39" s="77">
        <f>R39/'סכום נכסי הקרן'!$C$42</f>
        <v>1.8464189535045652E-4</v>
      </c>
    </row>
    <row r="40" spans="2:21">
      <c r="B40" s="75" t="s">
        <v>319</v>
      </c>
      <c r="C40" s="69" t="s">
        <v>320</v>
      </c>
      <c r="D40" s="82" t="s">
        <v>113</v>
      </c>
      <c r="E40" s="82" t="s">
        <v>248</v>
      </c>
      <c r="F40" s="69" t="s">
        <v>318</v>
      </c>
      <c r="G40" s="82" t="s">
        <v>304</v>
      </c>
      <c r="H40" s="69" t="s">
        <v>295</v>
      </c>
      <c r="I40" s="69" t="s">
        <v>124</v>
      </c>
      <c r="J40" s="69"/>
      <c r="K40" s="76">
        <v>4.8400000000007903</v>
      </c>
      <c r="L40" s="82" t="s">
        <v>126</v>
      </c>
      <c r="M40" s="83">
        <v>1.34E-2</v>
      </c>
      <c r="N40" s="83">
        <v>8.2000000000021552E-3</v>
      </c>
      <c r="O40" s="76">
        <v>534214.92180700006</v>
      </c>
      <c r="P40" s="78">
        <v>104.18</v>
      </c>
      <c r="Q40" s="69"/>
      <c r="R40" s="76">
        <v>556.54508873400016</v>
      </c>
      <c r="S40" s="77">
        <v>1.4693245955744487E-4</v>
      </c>
      <c r="T40" s="77">
        <f t="shared" si="0"/>
        <v>2.905848714169694E-2</v>
      </c>
      <c r="U40" s="77">
        <f>R40/'סכום נכסי הקרן'!$C$42</f>
        <v>4.7150265084411318E-3</v>
      </c>
    </row>
    <row r="41" spans="2:21">
      <c r="B41" s="75" t="s">
        <v>321</v>
      </c>
      <c r="C41" s="69" t="s">
        <v>322</v>
      </c>
      <c r="D41" s="82" t="s">
        <v>113</v>
      </c>
      <c r="E41" s="82" t="s">
        <v>248</v>
      </c>
      <c r="F41" s="69" t="s">
        <v>318</v>
      </c>
      <c r="G41" s="82" t="s">
        <v>304</v>
      </c>
      <c r="H41" s="69" t="s">
        <v>295</v>
      </c>
      <c r="I41" s="69" t="s">
        <v>124</v>
      </c>
      <c r="J41" s="69"/>
      <c r="K41" s="76">
        <v>5.5500000000073291</v>
      </c>
      <c r="L41" s="82" t="s">
        <v>126</v>
      </c>
      <c r="M41" s="83">
        <v>1.77E-2</v>
      </c>
      <c r="N41" s="83">
        <v>8.1000000000082846E-3</v>
      </c>
      <c r="O41" s="76">
        <v>296312.72536100005</v>
      </c>
      <c r="P41" s="78">
        <v>105.9</v>
      </c>
      <c r="Q41" s="69"/>
      <c r="R41" s="76">
        <v>313.79517425400007</v>
      </c>
      <c r="S41" s="77">
        <v>9.1358928159139636E-5</v>
      </c>
      <c r="T41" s="77">
        <f t="shared" si="0"/>
        <v>1.6383961013704217E-2</v>
      </c>
      <c r="U41" s="77">
        <f>R41/'סכום נכסי הקרן'!$C$42</f>
        <v>2.6584594757526722E-3</v>
      </c>
    </row>
    <row r="42" spans="2:21">
      <c r="B42" s="75" t="s">
        <v>323</v>
      </c>
      <c r="C42" s="69" t="s">
        <v>324</v>
      </c>
      <c r="D42" s="82" t="s">
        <v>113</v>
      </c>
      <c r="E42" s="82" t="s">
        <v>248</v>
      </c>
      <c r="F42" s="69" t="s">
        <v>318</v>
      </c>
      <c r="G42" s="82" t="s">
        <v>304</v>
      </c>
      <c r="H42" s="69" t="s">
        <v>295</v>
      </c>
      <c r="I42" s="69" t="s">
        <v>124</v>
      </c>
      <c r="J42" s="69"/>
      <c r="K42" s="76">
        <v>8.9100000000015207</v>
      </c>
      <c r="L42" s="82" t="s">
        <v>126</v>
      </c>
      <c r="M42" s="83">
        <v>2.4799999999999999E-2</v>
      </c>
      <c r="N42" s="83">
        <v>1.1599999999995196E-2</v>
      </c>
      <c r="O42" s="76">
        <v>221033.904213</v>
      </c>
      <c r="P42" s="78">
        <v>113</v>
      </c>
      <c r="Q42" s="69"/>
      <c r="R42" s="76">
        <v>249.76831708200004</v>
      </c>
      <c r="S42" s="77">
        <v>1.1288834104261163E-4</v>
      </c>
      <c r="T42" s="77">
        <f t="shared" si="0"/>
        <v>1.3040972918906628E-2</v>
      </c>
      <c r="U42" s="77">
        <f>R42/'סכום נכסי הקרן'!$C$42</f>
        <v>2.1160266433924509E-3</v>
      </c>
    </row>
    <row r="43" spans="2:21">
      <c r="B43" s="75" t="s">
        <v>325</v>
      </c>
      <c r="C43" s="69" t="s">
        <v>326</v>
      </c>
      <c r="D43" s="82" t="s">
        <v>113</v>
      </c>
      <c r="E43" s="82" t="s">
        <v>248</v>
      </c>
      <c r="F43" s="69" t="s">
        <v>286</v>
      </c>
      <c r="G43" s="82" t="s">
        <v>258</v>
      </c>
      <c r="H43" s="69" t="s">
        <v>295</v>
      </c>
      <c r="I43" s="69" t="s">
        <v>124</v>
      </c>
      <c r="J43" s="69"/>
      <c r="K43" s="76">
        <v>0.48999999999751404</v>
      </c>
      <c r="L43" s="82" t="s">
        <v>126</v>
      </c>
      <c r="M43" s="83">
        <v>4.0999999999999995E-2</v>
      </c>
      <c r="N43" s="83">
        <v>2.8300000000820367E-2</v>
      </c>
      <c r="O43" s="76">
        <v>16141.971191000002</v>
      </c>
      <c r="P43" s="78">
        <v>124.6</v>
      </c>
      <c r="Q43" s="69"/>
      <c r="R43" s="76">
        <v>20.112895845000004</v>
      </c>
      <c r="S43" s="77">
        <v>2.0718437942250624E-5</v>
      </c>
      <c r="T43" s="77">
        <f t="shared" ref="T43:T74" si="1">R43/$R$11</f>
        <v>1.0501401182493582E-3</v>
      </c>
      <c r="U43" s="77">
        <f>R43/'סכום נכסי הקרן'!$C$42</f>
        <v>1.7039560493905593E-4</v>
      </c>
    </row>
    <row r="44" spans="2:21">
      <c r="B44" s="75" t="s">
        <v>327</v>
      </c>
      <c r="C44" s="69" t="s">
        <v>328</v>
      </c>
      <c r="D44" s="82" t="s">
        <v>113</v>
      </c>
      <c r="E44" s="82" t="s">
        <v>248</v>
      </c>
      <c r="F44" s="69" t="s">
        <v>286</v>
      </c>
      <c r="G44" s="82" t="s">
        <v>258</v>
      </c>
      <c r="H44" s="69" t="s">
        <v>295</v>
      </c>
      <c r="I44" s="69" t="s">
        <v>124</v>
      </c>
      <c r="J44" s="69"/>
      <c r="K44" s="76">
        <v>1.6299999999908508</v>
      </c>
      <c r="L44" s="82" t="s">
        <v>126</v>
      </c>
      <c r="M44" s="83">
        <v>4.2000000000000003E-2</v>
      </c>
      <c r="N44" s="83">
        <v>5.7999999999436957E-3</v>
      </c>
      <c r="O44" s="76">
        <v>25947.678441000004</v>
      </c>
      <c r="P44" s="78">
        <v>109.52</v>
      </c>
      <c r="Q44" s="69"/>
      <c r="R44" s="76">
        <v>28.417897502000006</v>
      </c>
      <c r="S44" s="77">
        <v>2.6006609417941059E-5</v>
      </c>
      <c r="T44" s="77">
        <f t="shared" si="1"/>
        <v>1.483763177273512E-3</v>
      </c>
      <c r="U44" s="77">
        <f>R44/'סכום נכסי הקרן'!$C$42</f>
        <v>2.4075522854920728E-4</v>
      </c>
    </row>
    <row r="45" spans="2:21">
      <c r="B45" s="75" t="s">
        <v>329</v>
      </c>
      <c r="C45" s="69" t="s">
        <v>330</v>
      </c>
      <c r="D45" s="82" t="s">
        <v>113</v>
      </c>
      <c r="E45" s="82" t="s">
        <v>248</v>
      </c>
      <c r="F45" s="69" t="s">
        <v>286</v>
      </c>
      <c r="G45" s="82" t="s">
        <v>258</v>
      </c>
      <c r="H45" s="69" t="s">
        <v>295</v>
      </c>
      <c r="I45" s="69" t="s">
        <v>124</v>
      </c>
      <c r="J45" s="69"/>
      <c r="K45" s="76">
        <v>1.1600000000621482</v>
      </c>
      <c r="L45" s="82" t="s">
        <v>126</v>
      </c>
      <c r="M45" s="83">
        <v>0.04</v>
      </c>
      <c r="N45" s="83">
        <v>1.0500000000040888E-2</v>
      </c>
      <c r="O45" s="76">
        <v>11016.994160000002</v>
      </c>
      <c r="P45" s="78">
        <v>111</v>
      </c>
      <c r="Q45" s="69"/>
      <c r="R45" s="76">
        <v>12.228863639</v>
      </c>
      <c r="S45" s="77">
        <v>5.057149635729652E-6</v>
      </c>
      <c r="T45" s="77">
        <f t="shared" si="1"/>
        <v>6.3849683341880468E-4</v>
      </c>
      <c r="U45" s="77">
        <f>R45/'סכום נכסי הקרן'!$C$42</f>
        <v>1.0360241675505129E-4</v>
      </c>
    </row>
    <row r="46" spans="2:21">
      <c r="B46" s="75" t="s">
        <v>331</v>
      </c>
      <c r="C46" s="69" t="s">
        <v>332</v>
      </c>
      <c r="D46" s="82" t="s">
        <v>113</v>
      </c>
      <c r="E46" s="82" t="s">
        <v>248</v>
      </c>
      <c r="F46" s="69" t="s">
        <v>333</v>
      </c>
      <c r="G46" s="82" t="s">
        <v>304</v>
      </c>
      <c r="H46" s="69" t="s">
        <v>334</v>
      </c>
      <c r="I46" s="69" t="s">
        <v>252</v>
      </c>
      <c r="J46" s="69"/>
      <c r="K46" s="76">
        <v>3.9700000000047533</v>
      </c>
      <c r="L46" s="82" t="s">
        <v>126</v>
      </c>
      <c r="M46" s="83">
        <v>2.3399999999999997E-2</v>
      </c>
      <c r="N46" s="83">
        <v>1.0300000000014195E-2</v>
      </c>
      <c r="O46" s="76">
        <v>304526.97001900006</v>
      </c>
      <c r="P46" s="78">
        <v>106.4</v>
      </c>
      <c r="Q46" s="69"/>
      <c r="R46" s="76">
        <v>324.01668441800007</v>
      </c>
      <c r="S46" s="77">
        <v>8.5916363083938683E-5</v>
      </c>
      <c r="T46" s="77">
        <f t="shared" si="1"/>
        <v>1.6917649348543298E-2</v>
      </c>
      <c r="U46" s="77">
        <f>R46/'סכום נכסי הקרן'!$C$42</f>
        <v>2.7450556785674186E-3</v>
      </c>
    </row>
    <row r="47" spans="2:21">
      <c r="B47" s="75" t="s">
        <v>335</v>
      </c>
      <c r="C47" s="69" t="s">
        <v>336</v>
      </c>
      <c r="D47" s="82" t="s">
        <v>113</v>
      </c>
      <c r="E47" s="82" t="s">
        <v>248</v>
      </c>
      <c r="F47" s="69" t="s">
        <v>333</v>
      </c>
      <c r="G47" s="82" t="s">
        <v>304</v>
      </c>
      <c r="H47" s="69" t="s">
        <v>334</v>
      </c>
      <c r="I47" s="69" t="s">
        <v>252</v>
      </c>
      <c r="J47" s="69"/>
      <c r="K47" s="76">
        <v>8.0999999999690377</v>
      </c>
      <c r="L47" s="82" t="s">
        <v>126</v>
      </c>
      <c r="M47" s="83">
        <v>6.5000000000000006E-3</v>
      </c>
      <c r="N47" s="83">
        <v>1.1499999999948395E-2</v>
      </c>
      <c r="O47" s="76">
        <v>50691.054568000007</v>
      </c>
      <c r="P47" s="78">
        <v>95.57</v>
      </c>
      <c r="Q47" s="69"/>
      <c r="R47" s="76">
        <v>48.445440015000003</v>
      </c>
      <c r="S47" s="77">
        <v>1.7786334936140352E-4</v>
      </c>
      <c r="T47" s="77">
        <f t="shared" si="1"/>
        <v>2.5294468035860444E-3</v>
      </c>
      <c r="U47" s="77">
        <f>R47/'סכום נכסי הקרן'!$C$42</f>
        <v>4.1042772366102666E-4</v>
      </c>
    </row>
    <row r="48" spans="2:21">
      <c r="B48" s="75" t="s">
        <v>337</v>
      </c>
      <c r="C48" s="69" t="s">
        <v>338</v>
      </c>
      <c r="D48" s="82" t="s">
        <v>113</v>
      </c>
      <c r="E48" s="82" t="s">
        <v>248</v>
      </c>
      <c r="F48" s="69" t="s">
        <v>339</v>
      </c>
      <c r="G48" s="82" t="s">
        <v>304</v>
      </c>
      <c r="H48" s="69" t="s">
        <v>340</v>
      </c>
      <c r="I48" s="69" t="s">
        <v>124</v>
      </c>
      <c r="J48" s="69"/>
      <c r="K48" s="76">
        <v>1.240000000000246</v>
      </c>
      <c r="L48" s="82" t="s">
        <v>126</v>
      </c>
      <c r="M48" s="83">
        <v>4.8000000000000001E-2</v>
      </c>
      <c r="N48" s="83">
        <v>7.8000000000233724E-3</v>
      </c>
      <c r="O48" s="76">
        <v>150138.32203100002</v>
      </c>
      <c r="P48" s="78">
        <v>108.29</v>
      </c>
      <c r="Q48" s="69"/>
      <c r="R48" s="76">
        <v>162.58478567900002</v>
      </c>
      <c r="S48" s="77">
        <v>1.8405448342191685E-4</v>
      </c>
      <c r="T48" s="77">
        <f t="shared" si="1"/>
        <v>8.4889221012366661E-3</v>
      </c>
      <c r="U48" s="77">
        <f>R48/'סכום נכסי הקרן'!$C$42</f>
        <v>1.3774114440386275E-3</v>
      </c>
    </row>
    <row r="49" spans="2:21">
      <c r="B49" s="75" t="s">
        <v>341</v>
      </c>
      <c r="C49" s="69" t="s">
        <v>342</v>
      </c>
      <c r="D49" s="82" t="s">
        <v>113</v>
      </c>
      <c r="E49" s="82" t="s">
        <v>248</v>
      </c>
      <c r="F49" s="69" t="s">
        <v>339</v>
      </c>
      <c r="G49" s="82" t="s">
        <v>304</v>
      </c>
      <c r="H49" s="69" t="s">
        <v>340</v>
      </c>
      <c r="I49" s="69" t="s">
        <v>124</v>
      </c>
      <c r="J49" s="69"/>
      <c r="K49" s="76">
        <v>0.25</v>
      </c>
      <c r="L49" s="82" t="s">
        <v>126</v>
      </c>
      <c r="M49" s="83">
        <v>4.9000000000000002E-2</v>
      </c>
      <c r="N49" s="83">
        <v>2.2600000000063507E-2</v>
      </c>
      <c r="O49" s="76">
        <v>16720.138246000002</v>
      </c>
      <c r="P49" s="78">
        <v>113</v>
      </c>
      <c r="Q49" s="69"/>
      <c r="R49" s="76">
        <v>18.893756188000005</v>
      </c>
      <c r="S49" s="77">
        <v>1.6880185019432144E-4</v>
      </c>
      <c r="T49" s="77">
        <f t="shared" si="1"/>
        <v>9.864860590114025E-4</v>
      </c>
      <c r="U49" s="77">
        <f>R49/'סכום נכסי הקרן'!$C$42</f>
        <v>1.6006710520631603E-4</v>
      </c>
    </row>
    <row r="50" spans="2:21">
      <c r="B50" s="75" t="s">
        <v>343</v>
      </c>
      <c r="C50" s="69" t="s">
        <v>344</v>
      </c>
      <c r="D50" s="82" t="s">
        <v>113</v>
      </c>
      <c r="E50" s="82" t="s">
        <v>248</v>
      </c>
      <c r="F50" s="69" t="s">
        <v>339</v>
      </c>
      <c r="G50" s="82" t="s">
        <v>304</v>
      </c>
      <c r="H50" s="69" t="s">
        <v>340</v>
      </c>
      <c r="I50" s="69" t="s">
        <v>124</v>
      </c>
      <c r="J50" s="69"/>
      <c r="K50" s="76">
        <v>4.7599999999961176</v>
      </c>
      <c r="L50" s="82" t="s">
        <v>126</v>
      </c>
      <c r="M50" s="83">
        <v>3.2000000000000001E-2</v>
      </c>
      <c r="N50" s="83">
        <v>7.2000000000086248E-3</v>
      </c>
      <c r="O50" s="76">
        <v>246651.92163500004</v>
      </c>
      <c r="P50" s="78">
        <v>112.8</v>
      </c>
      <c r="Q50" s="69"/>
      <c r="R50" s="76">
        <v>278.22336320800008</v>
      </c>
      <c r="S50" s="77">
        <v>1.4952081068260738E-4</v>
      </c>
      <c r="T50" s="77">
        <f t="shared" si="1"/>
        <v>1.452667571048038E-2</v>
      </c>
      <c r="U50" s="77">
        <f>R50/'סכום נכסי הקרן'!$C$42</f>
        <v>2.3570965935167075E-3</v>
      </c>
    </row>
    <row r="51" spans="2:21">
      <c r="B51" s="75" t="s">
        <v>345</v>
      </c>
      <c r="C51" s="69" t="s">
        <v>346</v>
      </c>
      <c r="D51" s="82" t="s">
        <v>113</v>
      </c>
      <c r="E51" s="82" t="s">
        <v>248</v>
      </c>
      <c r="F51" s="69" t="s">
        <v>339</v>
      </c>
      <c r="G51" s="82" t="s">
        <v>304</v>
      </c>
      <c r="H51" s="69" t="s">
        <v>340</v>
      </c>
      <c r="I51" s="69" t="s">
        <v>124</v>
      </c>
      <c r="J51" s="69"/>
      <c r="K51" s="76">
        <v>7.1399999999775261</v>
      </c>
      <c r="L51" s="82" t="s">
        <v>126</v>
      </c>
      <c r="M51" s="83">
        <v>1.1399999999999999E-2</v>
      </c>
      <c r="N51" s="83">
        <v>1.0599999999956028E-2</v>
      </c>
      <c r="O51" s="76">
        <v>163435.85408800002</v>
      </c>
      <c r="P51" s="78">
        <v>99.05</v>
      </c>
      <c r="Q51" s="76">
        <v>1.8631687350000001</v>
      </c>
      <c r="R51" s="76">
        <v>163.74638221200001</v>
      </c>
      <c r="S51" s="77">
        <v>7.899332864890626E-5</v>
      </c>
      <c r="T51" s="77">
        <f t="shared" si="1"/>
        <v>8.5495717028615803E-3</v>
      </c>
      <c r="U51" s="77">
        <f>R51/'סכום נכסי הקרן'!$C$42</f>
        <v>1.3872524408528604E-3</v>
      </c>
    </row>
    <row r="52" spans="2:21">
      <c r="B52" s="75" t="s">
        <v>347</v>
      </c>
      <c r="C52" s="69" t="s">
        <v>348</v>
      </c>
      <c r="D52" s="82" t="s">
        <v>113</v>
      </c>
      <c r="E52" s="82" t="s">
        <v>248</v>
      </c>
      <c r="F52" s="69" t="s">
        <v>349</v>
      </c>
      <c r="G52" s="82" t="s">
        <v>304</v>
      </c>
      <c r="H52" s="69" t="s">
        <v>334</v>
      </c>
      <c r="I52" s="69" t="s">
        <v>252</v>
      </c>
      <c r="J52" s="69"/>
      <c r="K52" s="76">
        <v>5.5399999999789422</v>
      </c>
      <c r="L52" s="82" t="s">
        <v>126</v>
      </c>
      <c r="M52" s="83">
        <v>1.8200000000000001E-2</v>
      </c>
      <c r="N52" s="83">
        <v>7.9999999999773586E-3</v>
      </c>
      <c r="O52" s="76">
        <v>82936.32744400001</v>
      </c>
      <c r="P52" s="78">
        <v>106.5</v>
      </c>
      <c r="Q52" s="69"/>
      <c r="R52" s="76">
        <v>88.327187809000009</v>
      </c>
      <c r="S52" s="77">
        <v>1.8456955033715368E-4</v>
      </c>
      <c r="T52" s="77">
        <f t="shared" si="1"/>
        <v>4.6117637243885661E-3</v>
      </c>
      <c r="U52" s="77">
        <f>R52/'סכום נכסי הקרן'!$C$42</f>
        <v>7.4830420816909273E-4</v>
      </c>
    </row>
    <row r="53" spans="2:21">
      <c r="B53" s="75" t="s">
        <v>350</v>
      </c>
      <c r="C53" s="69" t="s">
        <v>351</v>
      </c>
      <c r="D53" s="82" t="s">
        <v>113</v>
      </c>
      <c r="E53" s="82" t="s">
        <v>248</v>
      </c>
      <c r="F53" s="69" t="s">
        <v>349</v>
      </c>
      <c r="G53" s="82" t="s">
        <v>304</v>
      </c>
      <c r="H53" s="69" t="s">
        <v>334</v>
      </c>
      <c r="I53" s="69" t="s">
        <v>252</v>
      </c>
      <c r="J53" s="69"/>
      <c r="K53" s="76">
        <v>6.6699999997027115</v>
      </c>
      <c r="L53" s="82" t="s">
        <v>126</v>
      </c>
      <c r="M53" s="83">
        <v>7.8000000000000005E-3</v>
      </c>
      <c r="N53" s="83">
        <v>9.1999999998092271E-3</v>
      </c>
      <c r="O53" s="76">
        <v>6403.5088460000006</v>
      </c>
      <c r="P53" s="78">
        <v>98.23</v>
      </c>
      <c r="Q53" s="69"/>
      <c r="R53" s="76">
        <v>6.2901669610000006</v>
      </c>
      <c r="S53" s="77">
        <v>1.3969260135253055E-5</v>
      </c>
      <c r="T53" s="77">
        <f t="shared" si="1"/>
        <v>3.2842394885045182E-4</v>
      </c>
      <c r="U53" s="77">
        <f>R53/'סכום נכסי הקרן'!$C$42</f>
        <v>5.3290029081203049E-5</v>
      </c>
    </row>
    <row r="54" spans="2:21">
      <c r="B54" s="75" t="s">
        <v>352</v>
      </c>
      <c r="C54" s="69" t="s">
        <v>353</v>
      </c>
      <c r="D54" s="82" t="s">
        <v>113</v>
      </c>
      <c r="E54" s="82" t="s">
        <v>248</v>
      </c>
      <c r="F54" s="69" t="s">
        <v>349</v>
      </c>
      <c r="G54" s="82" t="s">
        <v>304</v>
      </c>
      <c r="H54" s="69" t="s">
        <v>334</v>
      </c>
      <c r="I54" s="69" t="s">
        <v>252</v>
      </c>
      <c r="J54" s="69"/>
      <c r="K54" s="76">
        <v>4.5300000000167024</v>
      </c>
      <c r="L54" s="82" t="s">
        <v>126</v>
      </c>
      <c r="M54" s="83">
        <v>2E-3</v>
      </c>
      <c r="N54" s="83">
        <v>7.4000000000571812E-3</v>
      </c>
      <c r="O54" s="76">
        <v>68732.659912000003</v>
      </c>
      <c r="P54" s="78">
        <v>96.69</v>
      </c>
      <c r="Q54" s="69"/>
      <c r="R54" s="76">
        <v>66.45579291300001</v>
      </c>
      <c r="S54" s="77">
        <v>1.8328709309866668E-4</v>
      </c>
      <c r="T54" s="77">
        <f t="shared" si="1"/>
        <v>3.4698083640383251E-3</v>
      </c>
      <c r="U54" s="77">
        <f>R54/'סכום נכסי הקרן'!$C$42</f>
        <v>5.630106734694952E-4</v>
      </c>
    </row>
    <row r="55" spans="2:21">
      <c r="B55" s="75" t="s">
        <v>354</v>
      </c>
      <c r="C55" s="69" t="s">
        <v>355</v>
      </c>
      <c r="D55" s="82" t="s">
        <v>113</v>
      </c>
      <c r="E55" s="82" t="s">
        <v>248</v>
      </c>
      <c r="F55" s="69" t="s">
        <v>271</v>
      </c>
      <c r="G55" s="82" t="s">
        <v>258</v>
      </c>
      <c r="H55" s="69" t="s">
        <v>340</v>
      </c>
      <c r="I55" s="69" t="s">
        <v>124</v>
      </c>
      <c r="J55" s="69"/>
      <c r="K55" s="76">
        <v>0.33999999999786745</v>
      </c>
      <c r="L55" s="82" t="s">
        <v>126</v>
      </c>
      <c r="M55" s="83">
        <v>0.04</v>
      </c>
      <c r="N55" s="83">
        <v>1.4199999999980143E-2</v>
      </c>
      <c r="O55" s="76">
        <v>247370.65632500005</v>
      </c>
      <c r="P55" s="78">
        <v>109.95</v>
      </c>
      <c r="Q55" s="69"/>
      <c r="R55" s="76">
        <v>271.98403513700009</v>
      </c>
      <c r="S55" s="77">
        <v>1.8323779466710325E-4</v>
      </c>
      <c r="T55" s="77">
        <f t="shared" si="1"/>
        <v>1.4200906175910582E-2</v>
      </c>
      <c r="U55" s="77">
        <f>R55/'סכום נכסי הקרן'!$C$42</f>
        <v>2.3042372693664473E-3</v>
      </c>
    </row>
    <row r="56" spans="2:21">
      <c r="B56" s="75" t="s">
        <v>356</v>
      </c>
      <c r="C56" s="69" t="s">
        <v>357</v>
      </c>
      <c r="D56" s="82" t="s">
        <v>113</v>
      </c>
      <c r="E56" s="82" t="s">
        <v>248</v>
      </c>
      <c r="F56" s="69" t="s">
        <v>358</v>
      </c>
      <c r="G56" s="82" t="s">
        <v>304</v>
      </c>
      <c r="H56" s="69" t="s">
        <v>340</v>
      </c>
      <c r="I56" s="69" t="s">
        <v>124</v>
      </c>
      <c r="J56" s="69"/>
      <c r="K56" s="76">
        <v>2.8800000000001065</v>
      </c>
      <c r="L56" s="82" t="s">
        <v>126</v>
      </c>
      <c r="M56" s="83">
        <v>4.7500000000000001E-2</v>
      </c>
      <c r="N56" s="83">
        <v>9.1000000000007984E-3</v>
      </c>
      <c r="O56" s="76">
        <v>279108.50088300003</v>
      </c>
      <c r="P56" s="78">
        <v>135.05000000000001</v>
      </c>
      <c r="Q56" s="69"/>
      <c r="R56" s="76">
        <v>376.93603106699999</v>
      </c>
      <c r="S56" s="77">
        <v>1.478877236703227E-4</v>
      </c>
      <c r="T56" s="77">
        <f t="shared" si="1"/>
        <v>1.9680689011052899E-2</v>
      </c>
      <c r="U56" s="77">
        <f>R56/'סכום נכסי הקרן'!$C$42</f>
        <v>3.1933861504560598E-3</v>
      </c>
    </row>
    <row r="57" spans="2:21">
      <c r="B57" s="75" t="s">
        <v>359</v>
      </c>
      <c r="C57" s="69" t="s">
        <v>360</v>
      </c>
      <c r="D57" s="82" t="s">
        <v>113</v>
      </c>
      <c r="E57" s="82" t="s">
        <v>248</v>
      </c>
      <c r="F57" s="69" t="s">
        <v>358</v>
      </c>
      <c r="G57" s="82" t="s">
        <v>304</v>
      </c>
      <c r="H57" s="69" t="s">
        <v>340</v>
      </c>
      <c r="I57" s="69" t="s">
        <v>124</v>
      </c>
      <c r="J57" s="69"/>
      <c r="K57" s="76">
        <v>5.0999999999862098</v>
      </c>
      <c r="L57" s="82" t="s">
        <v>126</v>
      </c>
      <c r="M57" s="83">
        <v>5.0000000000000001E-3</v>
      </c>
      <c r="N57" s="83">
        <v>7.8000000000122581E-3</v>
      </c>
      <c r="O57" s="76">
        <v>132530.26111600001</v>
      </c>
      <c r="P57" s="78">
        <v>98.49</v>
      </c>
      <c r="Q57" s="69"/>
      <c r="R57" s="76">
        <v>130.52905417800002</v>
      </c>
      <c r="S57" s="77">
        <v>1.186631649918835E-4</v>
      </c>
      <c r="T57" s="77">
        <f t="shared" si="1"/>
        <v>6.8152193222607415E-3</v>
      </c>
      <c r="U57" s="77">
        <f>R57/'סכום נכסי הקרן'!$C$42</f>
        <v>1.1058366393476005E-3</v>
      </c>
    </row>
    <row r="58" spans="2:21">
      <c r="B58" s="75" t="s">
        <v>361</v>
      </c>
      <c r="C58" s="69" t="s">
        <v>362</v>
      </c>
      <c r="D58" s="82" t="s">
        <v>113</v>
      </c>
      <c r="E58" s="82" t="s">
        <v>248</v>
      </c>
      <c r="F58" s="69" t="s">
        <v>363</v>
      </c>
      <c r="G58" s="82" t="s">
        <v>364</v>
      </c>
      <c r="H58" s="69" t="s">
        <v>334</v>
      </c>
      <c r="I58" s="69" t="s">
        <v>252</v>
      </c>
      <c r="J58" s="69"/>
      <c r="K58" s="76">
        <v>0.73000000049835823</v>
      </c>
      <c r="L58" s="82" t="s">
        <v>126</v>
      </c>
      <c r="M58" s="83">
        <v>4.6500000000000007E-2</v>
      </c>
      <c r="N58" s="83">
        <v>1.91000000080504E-2</v>
      </c>
      <c r="O58" s="76">
        <v>410.15184800000003</v>
      </c>
      <c r="P58" s="78">
        <v>127.2</v>
      </c>
      <c r="Q58" s="69"/>
      <c r="R58" s="76">
        <v>0.52171313800000008</v>
      </c>
      <c r="S58" s="77">
        <v>8.0952798799894723E-6</v>
      </c>
      <c r="T58" s="77">
        <f t="shared" si="1"/>
        <v>2.7239831631095668E-5</v>
      </c>
      <c r="U58" s="77">
        <f>R58/'סכום נכסי הקרן'!$C$42</f>
        <v>4.4199316915501662E-6</v>
      </c>
    </row>
    <row r="59" spans="2:21">
      <c r="B59" s="75" t="s">
        <v>365</v>
      </c>
      <c r="C59" s="69" t="s">
        <v>366</v>
      </c>
      <c r="D59" s="82" t="s">
        <v>113</v>
      </c>
      <c r="E59" s="82" t="s">
        <v>248</v>
      </c>
      <c r="F59" s="69" t="s">
        <v>367</v>
      </c>
      <c r="G59" s="82" t="s">
        <v>368</v>
      </c>
      <c r="H59" s="69" t="s">
        <v>340</v>
      </c>
      <c r="I59" s="69" t="s">
        <v>124</v>
      </c>
      <c r="J59" s="69"/>
      <c r="K59" s="76">
        <v>6.659999999988603</v>
      </c>
      <c r="L59" s="82" t="s">
        <v>126</v>
      </c>
      <c r="M59" s="83">
        <v>3.85E-2</v>
      </c>
      <c r="N59" s="83">
        <v>4.0999999999898097E-3</v>
      </c>
      <c r="O59" s="76">
        <v>207445.98013800001</v>
      </c>
      <c r="P59" s="78">
        <v>125.8</v>
      </c>
      <c r="Q59" s="76">
        <v>4.0210081880000006</v>
      </c>
      <c r="R59" s="76">
        <v>264.98806394700006</v>
      </c>
      <c r="S59" s="77">
        <v>7.7813385975807327E-5</v>
      </c>
      <c r="T59" s="77">
        <f t="shared" si="1"/>
        <v>1.3835630580125994E-2</v>
      </c>
      <c r="U59" s="77">
        <f>R59/'סכום נכסי הקרן'!$C$42</f>
        <v>2.2449676966384302E-3</v>
      </c>
    </row>
    <row r="60" spans="2:21">
      <c r="B60" s="75" t="s">
        <v>369</v>
      </c>
      <c r="C60" s="69" t="s">
        <v>370</v>
      </c>
      <c r="D60" s="82" t="s">
        <v>113</v>
      </c>
      <c r="E60" s="82" t="s">
        <v>248</v>
      </c>
      <c r="F60" s="69" t="s">
        <v>367</v>
      </c>
      <c r="G60" s="82" t="s">
        <v>368</v>
      </c>
      <c r="H60" s="69" t="s">
        <v>340</v>
      </c>
      <c r="I60" s="69" t="s">
        <v>124</v>
      </c>
      <c r="J60" s="69"/>
      <c r="K60" s="76">
        <v>4.4999999999964908</v>
      </c>
      <c r="L60" s="82" t="s">
        <v>126</v>
      </c>
      <c r="M60" s="83">
        <v>4.4999999999999998E-2</v>
      </c>
      <c r="N60" s="83">
        <v>3.2000000000056146E-3</v>
      </c>
      <c r="O60" s="76">
        <v>465443.37471700006</v>
      </c>
      <c r="P60" s="78">
        <v>122.45</v>
      </c>
      <c r="Q60" s="69"/>
      <c r="R60" s="76">
        <v>569.93539097400014</v>
      </c>
      <c r="S60" s="77">
        <v>1.5747824732596517E-4</v>
      </c>
      <c r="T60" s="77">
        <f t="shared" si="1"/>
        <v>2.9757625330751099E-2</v>
      </c>
      <c r="U60" s="77">
        <f>R60/'סכום נכסי הקרן'!$C$42</f>
        <v>4.8284685840171765E-3</v>
      </c>
    </row>
    <row r="61" spans="2:21">
      <c r="B61" s="75" t="s">
        <v>371</v>
      </c>
      <c r="C61" s="69" t="s">
        <v>372</v>
      </c>
      <c r="D61" s="82" t="s">
        <v>113</v>
      </c>
      <c r="E61" s="82" t="s">
        <v>248</v>
      </c>
      <c r="F61" s="69" t="s">
        <v>367</v>
      </c>
      <c r="G61" s="82" t="s">
        <v>368</v>
      </c>
      <c r="H61" s="69" t="s">
        <v>340</v>
      </c>
      <c r="I61" s="69" t="s">
        <v>124</v>
      </c>
      <c r="J61" s="69"/>
      <c r="K61" s="76">
        <v>9.2300000000178315</v>
      </c>
      <c r="L61" s="82" t="s">
        <v>126</v>
      </c>
      <c r="M61" s="83">
        <v>2.3900000000000001E-2</v>
      </c>
      <c r="N61" s="83">
        <v>6.3999999999963799E-3</v>
      </c>
      <c r="O61" s="76">
        <v>188868.576</v>
      </c>
      <c r="P61" s="78">
        <v>117</v>
      </c>
      <c r="Q61" s="69"/>
      <c r="R61" s="76">
        <v>220.97623182200002</v>
      </c>
      <c r="S61" s="77">
        <v>9.5839778349495345E-5</v>
      </c>
      <c r="T61" s="77">
        <f t="shared" si="1"/>
        <v>1.1537672546220687E-2</v>
      </c>
      <c r="U61" s="77">
        <f>R61/'סכום נכסי הקרן'!$C$42</f>
        <v>1.8721013119462483E-3</v>
      </c>
    </row>
    <row r="62" spans="2:21">
      <c r="B62" s="75" t="s">
        <v>373</v>
      </c>
      <c r="C62" s="69" t="s">
        <v>374</v>
      </c>
      <c r="D62" s="82" t="s">
        <v>113</v>
      </c>
      <c r="E62" s="82" t="s">
        <v>248</v>
      </c>
      <c r="F62" s="69" t="s">
        <v>375</v>
      </c>
      <c r="G62" s="82" t="s">
        <v>304</v>
      </c>
      <c r="H62" s="69" t="s">
        <v>340</v>
      </c>
      <c r="I62" s="69" t="s">
        <v>124</v>
      </c>
      <c r="J62" s="69"/>
      <c r="K62" s="76">
        <v>5.0900000000151522</v>
      </c>
      <c r="L62" s="82" t="s">
        <v>126</v>
      </c>
      <c r="M62" s="83">
        <v>1.5800000000000002E-2</v>
      </c>
      <c r="N62" s="83">
        <v>7.4000000000656067E-3</v>
      </c>
      <c r="O62" s="76">
        <v>60394.22238900001</v>
      </c>
      <c r="P62" s="78">
        <v>106</v>
      </c>
      <c r="Q62" s="69"/>
      <c r="R62" s="76">
        <v>64.017872467000004</v>
      </c>
      <c r="S62" s="77">
        <v>1.0549307439136911E-4</v>
      </c>
      <c r="T62" s="77">
        <f t="shared" si="1"/>
        <v>3.3425189828783551E-3</v>
      </c>
      <c r="U62" s="77">
        <f>R62/'סכום נכסי הקרן'!$C$42</f>
        <v>5.4235671431856894E-4</v>
      </c>
    </row>
    <row r="63" spans="2:21">
      <c r="B63" s="75" t="s">
        <v>376</v>
      </c>
      <c r="C63" s="69" t="s">
        <v>377</v>
      </c>
      <c r="D63" s="82" t="s">
        <v>113</v>
      </c>
      <c r="E63" s="82" t="s">
        <v>248</v>
      </c>
      <c r="F63" s="69" t="s">
        <v>375</v>
      </c>
      <c r="G63" s="82" t="s">
        <v>304</v>
      </c>
      <c r="H63" s="69" t="s">
        <v>340</v>
      </c>
      <c r="I63" s="69" t="s">
        <v>124</v>
      </c>
      <c r="J63" s="69"/>
      <c r="K63" s="76">
        <v>7.7200000000014901</v>
      </c>
      <c r="L63" s="82" t="s">
        <v>126</v>
      </c>
      <c r="M63" s="83">
        <v>8.3999999999999995E-3</v>
      </c>
      <c r="N63" s="83">
        <v>8.5000000000279366E-3</v>
      </c>
      <c r="O63" s="76">
        <v>53961.931416000007</v>
      </c>
      <c r="P63" s="78">
        <v>99.5</v>
      </c>
      <c r="Q63" s="69"/>
      <c r="R63" s="76">
        <v>53.692119961000003</v>
      </c>
      <c r="S63" s="77">
        <v>1.1012639064489798E-4</v>
      </c>
      <c r="T63" s="77">
        <f t="shared" si="1"/>
        <v>2.803387917852724E-3</v>
      </c>
      <c r="U63" s="77">
        <f>R63/'סכום נכסי הקרן'!$C$42</f>
        <v>4.5487737478088424E-4</v>
      </c>
    </row>
    <row r="64" spans="2:21">
      <c r="B64" s="75" t="s">
        <v>378</v>
      </c>
      <c r="C64" s="69" t="s">
        <v>379</v>
      </c>
      <c r="D64" s="82" t="s">
        <v>113</v>
      </c>
      <c r="E64" s="82" t="s">
        <v>248</v>
      </c>
      <c r="F64" s="69" t="s">
        <v>380</v>
      </c>
      <c r="G64" s="82" t="s">
        <v>364</v>
      </c>
      <c r="H64" s="69" t="s">
        <v>340</v>
      </c>
      <c r="I64" s="69" t="s">
        <v>124</v>
      </c>
      <c r="J64" s="69"/>
      <c r="K64" s="76">
        <v>0.67000000030004681</v>
      </c>
      <c r="L64" s="82" t="s">
        <v>126</v>
      </c>
      <c r="M64" s="83">
        <v>4.8899999999999999E-2</v>
      </c>
      <c r="N64" s="83">
        <v>2.1499999974996086E-2</v>
      </c>
      <c r="O64" s="76">
        <v>406.374368</v>
      </c>
      <c r="P64" s="78">
        <v>123.02</v>
      </c>
      <c r="Q64" s="69"/>
      <c r="R64" s="76">
        <v>0.49992175500000013</v>
      </c>
      <c r="S64" s="77">
        <v>2.1826677728219452E-5</v>
      </c>
      <c r="T64" s="77">
        <f t="shared" si="1"/>
        <v>2.6102053874138513E-5</v>
      </c>
      <c r="U64" s="77">
        <f>R64/'סכום נכסי הקרן'!$C$42</f>
        <v>4.2353160142573945E-6</v>
      </c>
    </row>
    <row r="65" spans="2:21">
      <c r="B65" s="75" t="s">
        <v>381</v>
      </c>
      <c r="C65" s="69" t="s">
        <v>382</v>
      </c>
      <c r="D65" s="82" t="s">
        <v>113</v>
      </c>
      <c r="E65" s="82" t="s">
        <v>248</v>
      </c>
      <c r="F65" s="69" t="s">
        <v>271</v>
      </c>
      <c r="G65" s="82" t="s">
        <v>258</v>
      </c>
      <c r="H65" s="69" t="s">
        <v>334</v>
      </c>
      <c r="I65" s="69" t="s">
        <v>252</v>
      </c>
      <c r="J65" s="69"/>
      <c r="K65" s="76">
        <v>2.7600000000060985</v>
      </c>
      <c r="L65" s="82" t="s">
        <v>126</v>
      </c>
      <c r="M65" s="83">
        <v>1.6399999999999998E-2</v>
      </c>
      <c r="N65" s="83">
        <v>1.5900000000027281E-2</v>
      </c>
      <c r="O65" s="76">
        <v>2.4810320000000003</v>
      </c>
      <c r="P65" s="78">
        <v>5022667</v>
      </c>
      <c r="Q65" s="69"/>
      <c r="R65" s="76">
        <v>124.61395777400003</v>
      </c>
      <c r="S65" s="77">
        <v>2.021042684913653E-4</v>
      </c>
      <c r="T65" s="77">
        <f t="shared" si="1"/>
        <v>6.5063786617699203E-3</v>
      </c>
      <c r="U65" s="77">
        <f>R65/'סכום נכסי הקרן'!$C$42</f>
        <v>1.0557241921992711E-3</v>
      </c>
    </row>
    <row r="66" spans="2:21">
      <c r="B66" s="75" t="s">
        <v>383</v>
      </c>
      <c r="C66" s="69" t="s">
        <v>384</v>
      </c>
      <c r="D66" s="82" t="s">
        <v>113</v>
      </c>
      <c r="E66" s="82" t="s">
        <v>248</v>
      </c>
      <c r="F66" s="69" t="s">
        <v>271</v>
      </c>
      <c r="G66" s="82" t="s">
        <v>258</v>
      </c>
      <c r="H66" s="69" t="s">
        <v>334</v>
      </c>
      <c r="I66" s="69" t="s">
        <v>252</v>
      </c>
      <c r="J66" s="69"/>
      <c r="K66" s="76">
        <v>7.049999999937449</v>
      </c>
      <c r="L66" s="82" t="s">
        <v>126</v>
      </c>
      <c r="M66" s="83">
        <v>2.7799999999999998E-2</v>
      </c>
      <c r="N66" s="83">
        <v>2.5199999999708102E-2</v>
      </c>
      <c r="O66" s="76">
        <v>0.93620200000000009</v>
      </c>
      <c r="P66" s="78">
        <v>5123026</v>
      </c>
      <c r="Q66" s="69"/>
      <c r="R66" s="76">
        <v>47.961862920000009</v>
      </c>
      <c r="S66" s="77">
        <v>2.2386465805834531E-4</v>
      </c>
      <c r="T66" s="77">
        <f t="shared" si="1"/>
        <v>2.5041981416509596E-3</v>
      </c>
      <c r="U66" s="77">
        <f>R66/'סכום נכסי הקרן'!$C$42</f>
        <v>4.0633087891662952E-4</v>
      </c>
    </row>
    <row r="67" spans="2:21">
      <c r="B67" s="75" t="s">
        <v>385</v>
      </c>
      <c r="C67" s="69" t="s">
        <v>386</v>
      </c>
      <c r="D67" s="82" t="s">
        <v>113</v>
      </c>
      <c r="E67" s="82" t="s">
        <v>248</v>
      </c>
      <c r="F67" s="69" t="s">
        <v>271</v>
      </c>
      <c r="G67" s="82" t="s">
        <v>258</v>
      </c>
      <c r="H67" s="69" t="s">
        <v>334</v>
      </c>
      <c r="I67" s="69" t="s">
        <v>252</v>
      </c>
      <c r="J67" s="69"/>
      <c r="K67" s="76">
        <v>4.1800000000025701</v>
      </c>
      <c r="L67" s="82" t="s">
        <v>126</v>
      </c>
      <c r="M67" s="83">
        <v>2.4199999999999999E-2</v>
      </c>
      <c r="N67" s="83">
        <v>2.419999999999407E-2</v>
      </c>
      <c r="O67" s="76">
        <v>1.9954860000000005</v>
      </c>
      <c r="P67" s="78">
        <v>5070000</v>
      </c>
      <c r="Q67" s="69"/>
      <c r="R67" s="76">
        <v>101.17113704300002</v>
      </c>
      <c r="S67" s="77">
        <v>6.9232418554626536E-5</v>
      </c>
      <c r="T67" s="77">
        <f t="shared" si="1"/>
        <v>5.2823755781626998E-3</v>
      </c>
      <c r="U67" s="77">
        <f>R67/'סכום נכסי הקרן'!$C$42</f>
        <v>8.5711760413156532E-4</v>
      </c>
    </row>
    <row r="68" spans="2:21">
      <c r="B68" s="75" t="s">
        <v>387</v>
      </c>
      <c r="C68" s="69" t="s">
        <v>388</v>
      </c>
      <c r="D68" s="82" t="s">
        <v>113</v>
      </c>
      <c r="E68" s="82" t="s">
        <v>248</v>
      </c>
      <c r="F68" s="69" t="s">
        <v>271</v>
      </c>
      <c r="G68" s="82" t="s">
        <v>258</v>
      </c>
      <c r="H68" s="69" t="s">
        <v>334</v>
      </c>
      <c r="I68" s="69" t="s">
        <v>252</v>
      </c>
      <c r="J68" s="69"/>
      <c r="K68" s="76">
        <v>3.8799999999969876</v>
      </c>
      <c r="L68" s="82" t="s">
        <v>126</v>
      </c>
      <c r="M68" s="83">
        <v>1.95E-2</v>
      </c>
      <c r="N68" s="83">
        <v>2.6300000000004112E-2</v>
      </c>
      <c r="O68" s="76">
        <v>3.0421710000000006</v>
      </c>
      <c r="P68" s="78">
        <v>4800100</v>
      </c>
      <c r="Q68" s="69"/>
      <c r="R68" s="76">
        <v>146.02726233800001</v>
      </c>
      <c r="S68" s="77">
        <v>1.2257427777106252E-4</v>
      </c>
      <c r="T68" s="77">
        <f t="shared" si="1"/>
        <v>7.6244160821515626E-3</v>
      </c>
      <c r="U68" s="77">
        <f>R68/'סכום נכסי הקרן'!$C$42</f>
        <v>1.2371368049351984E-3</v>
      </c>
    </row>
    <row r="69" spans="2:21">
      <c r="B69" s="75" t="s">
        <v>389</v>
      </c>
      <c r="C69" s="69" t="s">
        <v>390</v>
      </c>
      <c r="D69" s="82" t="s">
        <v>113</v>
      </c>
      <c r="E69" s="82" t="s">
        <v>248</v>
      </c>
      <c r="F69" s="69" t="s">
        <v>391</v>
      </c>
      <c r="G69" s="82" t="s">
        <v>304</v>
      </c>
      <c r="H69" s="69" t="s">
        <v>334</v>
      </c>
      <c r="I69" s="69" t="s">
        <v>252</v>
      </c>
      <c r="J69" s="69"/>
      <c r="K69" s="76">
        <v>3.1100000000089101</v>
      </c>
      <c r="L69" s="82" t="s">
        <v>126</v>
      </c>
      <c r="M69" s="83">
        <v>2.8500000000000001E-2</v>
      </c>
      <c r="N69" s="83">
        <v>5.8000000000345752E-3</v>
      </c>
      <c r="O69" s="76">
        <v>135852.66821300003</v>
      </c>
      <c r="P69" s="78">
        <v>110.7</v>
      </c>
      <c r="Q69" s="69"/>
      <c r="R69" s="76">
        <v>150.38891040600004</v>
      </c>
      <c r="S69" s="77">
        <v>1.73502769109834E-4</v>
      </c>
      <c r="T69" s="77">
        <f t="shared" si="1"/>
        <v>7.8521476655689891E-3</v>
      </c>
      <c r="U69" s="77">
        <f>R69/'סכום נכסי הקרן'!$C$42</f>
        <v>1.2740885033283905E-3</v>
      </c>
    </row>
    <row r="70" spans="2:21">
      <c r="B70" s="75" t="s">
        <v>392</v>
      </c>
      <c r="C70" s="69" t="s">
        <v>393</v>
      </c>
      <c r="D70" s="82" t="s">
        <v>113</v>
      </c>
      <c r="E70" s="82" t="s">
        <v>248</v>
      </c>
      <c r="F70" s="69" t="s">
        <v>391</v>
      </c>
      <c r="G70" s="82" t="s">
        <v>304</v>
      </c>
      <c r="H70" s="69" t="s">
        <v>334</v>
      </c>
      <c r="I70" s="69" t="s">
        <v>252</v>
      </c>
      <c r="J70" s="69"/>
      <c r="K70" s="76">
        <v>4.8799999999633217</v>
      </c>
      <c r="L70" s="82" t="s">
        <v>126</v>
      </c>
      <c r="M70" s="83">
        <v>2.4E-2</v>
      </c>
      <c r="N70" s="83">
        <v>1.1199999999602648E-2</v>
      </c>
      <c r="O70" s="76">
        <v>12230.500512000004</v>
      </c>
      <c r="P70" s="78">
        <v>107</v>
      </c>
      <c r="Q70" s="69"/>
      <c r="R70" s="76">
        <v>13.086635021000001</v>
      </c>
      <c r="S70" s="77">
        <v>2.146899821844098E-5</v>
      </c>
      <c r="T70" s="77">
        <f t="shared" si="1"/>
        <v>6.8328303166028401E-4</v>
      </c>
      <c r="U70" s="77">
        <f>R70/'סכום נכסי הקרן'!$C$42</f>
        <v>1.1086941970985629E-4</v>
      </c>
    </row>
    <row r="71" spans="2:21">
      <c r="B71" s="75" t="s">
        <v>394</v>
      </c>
      <c r="C71" s="69" t="s">
        <v>395</v>
      </c>
      <c r="D71" s="82" t="s">
        <v>113</v>
      </c>
      <c r="E71" s="82" t="s">
        <v>248</v>
      </c>
      <c r="F71" s="69" t="s">
        <v>396</v>
      </c>
      <c r="G71" s="82" t="s">
        <v>304</v>
      </c>
      <c r="H71" s="69" t="s">
        <v>334</v>
      </c>
      <c r="I71" s="69" t="s">
        <v>252</v>
      </c>
      <c r="J71" s="69"/>
      <c r="K71" s="76">
        <v>1.2200000000029552</v>
      </c>
      <c r="L71" s="82" t="s">
        <v>126</v>
      </c>
      <c r="M71" s="83">
        <v>2.5499999999999998E-2</v>
      </c>
      <c r="N71" s="83">
        <v>1.8800000000004549E-2</v>
      </c>
      <c r="O71" s="76">
        <v>171433.55935200001</v>
      </c>
      <c r="P71" s="78">
        <v>102.65</v>
      </c>
      <c r="Q71" s="69"/>
      <c r="R71" s="76">
        <v>175.97655358400002</v>
      </c>
      <c r="S71" s="77">
        <v>1.5738795843222349E-4</v>
      </c>
      <c r="T71" s="77">
        <f t="shared" si="1"/>
        <v>9.1881368159999165E-3</v>
      </c>
      <c r="U71" s="77">
        <f>R71/'סכום נכסי הקרן'!$C$42</f>
        <v>1.4908659366667082E-3</v>
      </c>
    </row>
    <row r="72" spans="2:21">
      <c r="B72" s="75" t="s">
        <v>397</v>
      </c>
      <c r="C72" s="69" t="s">
        <v>398</v>
      </c>
      <c r="D72" s="82" t="s">
        <v>113</v>
      </c>
      <c r="E72" s="82" t="s">
        <v>248</v>
      </c>
      <c r="F72" s="69" t="s">
        <v>396</v>
      </c>
      <c r="G72" s="82" t="s">
        <v>304</v>
      </c>
      <c r="H72" s="69" t="s">
        <v>334</v>
      </c>
      <c r="I72" s="69" t="s">
        <v>252</v>
      </c>
      <c r="J72" s="69"/>
      <c r="K72" s="76">
        <v>5.7100000000050803</v>
      </c>
      <c r="L72" s="82" t="s">
        <v>126</v>
      </c>
      <c r="M72" s="83">
        <v>2.35E-2</v>
      </c>
      <c r="N72" s="83">
        <v>1.2800000000000001E-2</v>
      </c>
      <c r="O72" s="76">
        <v>134412.98248800001</v>
      </c>
      <c r="P72" s="78">
        <v>107.54</v>
      </c>
      <c r="Q72" s="76">
        <v>3.0942830050000003</v>
      </c>
      <c r="R72" s="76">
        <v>147.64200437500003</v>
      </c>
      <c r="S72" s="77">
        <v>1.7500061576974712E-4</v>
      </c>
      <c r="T72" s="77">
        <f t="shared" si="1"/>
        <v>7.7087254430086641E-3</v>
      </c>
      <c r="U72" s="77">
        <f>R72/'סכום נכסי הקרן'!$C$42</f>
        <v>1.2508168313389318E-3</v>
      </c>
    </row>
    <row r="73" spans="2:21">
      <c r="B73" s="75" t="s">
        <v>399</v>
      </c>
      <c r="C73" s="69" t="s">
        <v>400</v>
      </c>
      <c r="D73" s="82" t="s">
        <v>113</v>
      </c>
      <c r="E73" s="82" t="s">
        <v>248</v>
      </c>
      <c r="F73" s="69" t="s">
        <v>396</v>
      </c>
      <c r="G73" s="82" t="s">
        <v>304</v>
      </c>
      <c r="H73" s="69" t="s">
        <v>334</v>
      </c>
      <c r="I73" s="69" t="s">
        <v>252</v>
      </c>
      <c r="J73" s="69"/>
      <c r="K73" s="76">
        <v>4.3500000000106667</v>
      </c>
      <c r="L73" s="82" t="s">
        <v>126</v>
      </c>
      <c r="M73" s="83">
        <v>1.7600000000000001E-2</v>
      </c>
      <c r="N73" s="83">
        <v>1.1300000000039619E-2</v>
      </c>
      <c r="O73" s="76">
        <v>187807.43267000004</v>
      </c>
      <c r="P73" s="78">
        <v>104.83</v>
      </c>
      <c r="Q73" s="69"/>
      <c r="R73" s="76">
        <v>196.87852709400002</v>
      </c>
      <c r="S73" s="77">
        <v>1.3124295581139171E-4</v>
      </c>
      <c r="T73" s="77">
        <f t="shared" si="1"/>
        <v>1.027947647701114E-2</v>
      </c>
      <c r="U73" s="77">
        <f>R73/'סכום נכסי הקרן'!$C$42</f>
        <v>1.6679465742886633E-3</v>
      </c>
    </row>
    <row r="74" spans="2:21">
      <c r="B74" s="75" t="s">
        <v>401</v>
      </c>
      <c r="C74" s="69" t="s">
        <v>402</v>
      </c>
      <c r="D74" s="82" t="s">
        <v>113</v>
      </c>
      <c r="E74" s="82" t="s">
        <v>248</v>
      </c>
      <c r="F74" s="69" t="s">
        <v>396</v>
      </c>
      <c r="G74" s="82" t="s">
        <v>304</v>
      </c>
      <c r="H74" s="69" t="s">
        <v>334</v>
      </c>
      <c r="I74" s="69" t="s">
        <v>252</v>
      </c>
      <c r="J74" s="69"/>
      <c r="K74" s="76">
        <v>4.9199999999928163</v>
      </c>
      <c r="L74" s="82" t="s">
        <v>126</v>
      </c>
      <c r="M74" s="83">
        <v>2.1499999999999998E-2</v>
      </c>
      <c r="N74" s="83">
        <v>1.1899999999983542E-2</v>
      </c>
      <c r="O74" s="76">
        <v>186135.93487600001</v>
      </c>
      <c r="P74" s="78">
        <v>107.7</v>
      </c>
      <c r="Q74" s="69"/>
      <c r="R74" s="76">
        <v>200.46840080700002</v>
      </c>
      <c r="S74" s="77">
        <v>1.4246915181278895E-4</v>
      </c>
      <c r="T74" s="77">
        <f t="shared" si="1"/>
        <v>1.0466911962906488E-2</v>
      </c>
      <c r="U74" s="77">
        <f>R74/'סכום נכסי הקרן'!$C$42</f>
        <v>1.6983598329111662E-3</v>
      </c>
    </row>
    <row r="75" spans="2:21">
      <c r="B75" s="75" t="s">
        <v>403</v>
      </c>
      <c r="C75" s="69" t="s">
        <v>404</v>
      </c>
      <c r="D75" s="82" t="s">
        <v>113</v>
      </c>
      <c r="E75" s="82" t="s">
        <v>248</v>
      </c>
      <c r="F75" s="69" t="s">
        <v>396</v>
      </c>
      <c r="G75" s="82" t="s">
        <v>304</v>
      </c>
      <c r="H75" s="69" t="s">
        <v>334</v>
      </c>
      <c r="I75" s="69" t="s">
        <v>252</v>
      </c>
      <c r="J75" s="69"/>
      <c r="K75" s="76">
        <v>6.9599999999730269</v>
      </c>
      <c r="L75" s="82" t="s">
        <v>126</v>
      </c>
      <c r="M75" s="83">
        <v>6.5000000000000006E-3</v>
      </c>
      <c r="N75" s="83">
        <v>1.2499999999909686E-2</v>
      </c>
      <c r="O75" s="76">
        <v>86593.26378400001</v>
      </c>
      <c r="P75" s="78">
        <v>95.9</v>
      </c>
      <c r="Q75" s="69"/>
      <c r="R75" s="76">
        <v>83.042943819000001</v>
      </c>
      <c r="S75" s="77">
        <v>2.1866985804040406E-4</v>
      </c>
      <c r="T75" s="77">
        <f t="shared" ref="T75:T106" si="2">R75/$R$11</f>
        <v>4.3358613057969345E-3</v>
      </c>
      <c r="U75" s="77">
        <f>R75/'סכום נכסי הקרן'!$C$42</f>
        <v>7.0353631605347467E-4</v>
      </c>
    </row>
    <row r="76" spans="2:21">
      <c r="B76" s="75" t="s">
        <v>405</v>
      </c>
      <c r="C76" s="69" t="s">
        <v>406</v>
      </c>
      <c r="D76" s="82" t="s">
        <v>113</v>
      </c>
      <c r="E76" s="82" t="s">
        <v>248</v>
      </c>
      <c r="F76" s="69" t="s">
        <v>286</v>
      </c>
      <c r="G76" s="82" t="s">
        <v>258</v>
      </c>
      <c r="H76" s="69" t="s">
        <v>334</v>
      </c>
      <c r="I76" s="69" t="s">
        <v>252</v>
      </c>
      <c r="J76" s="69"/>
      <c r="K76" s="76">
        <v>0.74000000000017307</v>
      </c>
      <c r="L76" s="82" t="s">
        <v>126</v>
      </c>
      <c r="M76" s="83">
        <v>3.8900000000000004E-2</v>
      </c>
      <c r="N76" s="83">
        <v>1.7299999999960167E-2</v>
      </c>
      <c r="O76" s="76">
        <v>202501.22103000002</v>
      </c>
      <c r="P76" s="78">
        <v>112.97</v>
      </c>
      <c r="Q76" s="76">
        <v>2.1893241900000002</v>
      </c>
      <c r="R76" s="76">
        <v>230.95495250400003</v>
      </c>
      <c r="S76" s="77">
        <v>1.9498362728021147E-4</v>
      </c>
      <c r="T76" s="77">
        <f t="shared" si="2"/>
        <v>1.2058684289021408E-2</v>
      </c>
      <c r="U76" s="77">
        <f>R76/'סכום נכסי הקרן'!$C$42</f>
        <v>1.9566406125139466E-3</v>
      </c>
    </row>
    <row r="77" spans="2:21">
      <c r="B77" s="75" t="s">
        <v>407</v>
      </c>
      <c r="C77" s="69" t="s">
        <v>408</v>
      </c>
      <c r="D77" s="82" t="s">
        <v>113</v>
      </c>
      <c r="E77" s="82" t="s">
        <v>248</v>
      </c>
      <c r="F77" s="69" t="s">
        <v>409</v>
      </c>
      <c r="G77" s="82" t="s">
        <v>304</v>
      </c>
      <c r="H77" s="69" t="s">
        <v>334</v>
      </c>
      <c r="I77" s="69" t="s">
        <v>252</v>
      </c>
      <c r="J77" s="69"/>
      <c r="K77" s="76">
        <v>6.69</v>
      </c>
      <c r="L77" s="82" t="s">
        <v>126</v>
      </c>
      <c r="M77" s="83">
        <v>3.5000000000000003E-2</v>
      </c>
      <c r="N77" s="83">
        <v>8.3999999999999995E-3</v>
      </c>
      <c r="O77" s="76">
        <v>66566.317242000005</v>
      </c>
      <c r="P77" s="78">
        <v>121</v>
      </c>
      <c r="Q77" s="69"/>
      <c r="R77" s="76">
        <v>80.545250500000009</v>
      </c>
      <c r="S77" s="77">
        <v>8.5208997915163401E-5</v>
      </c>
      <c r="T77" s="77">
        <f t="shared" si="2"/>
        <v>4.2054510467482691E-3</v>
      </c>
      <c r="U77" s="77">
        <f>R77/'סכום נכסי הקרן'!$C$42</f>
        <v>6.8237596364459753E-4</v>
      </c>
    </row>
    <row r="78" spans="2:21">
      <c r="B78" s="75" t="s">
        <v>410</v>
      </c>
      <c r="C78" s="69" t="s">
        <v>411</v>
      </c>
      <c r="D78" s="82" t="s">
        <v>113</v>
      </c>
      <c r="E78" s="82" t="s">
        <v>248</v>
      </c>
      <c r="F78" s="69" t="s">
        <v>409</v>
      </c>
      <c r="G78" s="82" t="s">
        <v>304</v>
      </c>
      <c r="H78" s="69" t="s">
        <v>334</v>
      </c>
      <c r="I78" s="69" t="s">
        <v>252</v>
      </c>
      <c r="J78" s="69"/>
      <c r="K78" s="76">
        <v>2.4899999999568441</v>
      </c>
      <c r="L78" s="82" t="s">
        <v>126</v>
      </c>
      <c r="M78" s="83">
        <v>0.04</v>
      </c>
      <c r="N78" s="83">
        <v>3.8000000002157814E-3</v>
      </c>
      <c r="O78" s="76">
        <v>6793.9292490000007</v>
      </c>
      <c r="P78" s="78">
        <v>109.14</v>
      </c>
      <c r="Q78" s="69"/>
      <c r="R78" s="76">
        <v>7.4148942680000012</v>
      </c>
      <c r="S78" s="77">
        <v>2.2253949203236778E-5</v>
      </c>
      <c r="T78" s="77">
        <f t="shared" si="2"/>
        <v>3.8714852418130283E-4</v>
      </c>
      <c r="U78" s="77">
        <f>R78/'סכום נכסי הקרן'!$C$42</f>
        <v>6.2818671368453975E-5</v>
      </c>
    </row>
    <row r="79" spans="2:21">
      <c r="B79" s="75" t="s">
        <v>412</v>
      </c>
      <c r="C79" s="69" t="s">
        <v>413</v>
      </c>
      <c r="D79" s="82" t="s">
        <v>113</v>
      </c>
      <c r="E79" s="82" t="s">
        <v>248</v>
      </c>
      <c r="F79" s="69" t="s">
        <v>409</v>
      </c>
      <c r="G79" s="82" t="s">
        <v>304</v>
      </c>
      <c r="H79" s="69" t="s">
        <v>334</v>
      </c>
      <c r="I79" s="69" t="s">
        <v>252</v>
      </c>
      <c r="J79" s="69"/>
      <c r="K79" s="76">
        <v>5.2299999999996603</v>
      </c>
      <c r="L79" s="82" t="s">
        <v>126</v>
      </c>
      <c r="M79" s="83">
        <v>0.04</v>
      </c>
      <c r="N79" s="83">
        <v>5.700000000025982E-3</v>
      </c>
      <c r="O79" s="76">
        <v>147574.99658300003</v>
      </c>
      <c r="P79" s="78">
        <v>119.97</v>
      </c>
      <c r="Q79" s="69"/>
      <c r="R79" s="76">
        <v>177.04572162200003</v>
      </c>
      <c r="S79" s="77">
        <v>1.4666538111595724E-4</v>
      </c>
      <c r="T79" s="77">
        <f t="shared" si="2"/>
        <v>9.2439605153073878E-3</v>
      </c>
      <c r="U79" s="77">
        <f>R79/'סכום נכסי הקרן'!$C$42</f>
        <v>1.4999238831713039E-3</v>
      </c>
    </row>
    <row r="80" spans="2:21">
      <c r="B80" s="75" t="s">
        <v>414</v>
      </c>
      <c r="C80" s="69" t="s">
        <v>415</v>
      </c>
      <c r="D80" s="82" t="s">
        <v>113</v>
      </c>
      <c r="E80" s="82" t="s">
        <v>248</v>
      </c>
      <c r="F80" s="69" t="s">
        <v>416</v>
      </c>
      <c r="G80" s="82" t="s">
        <v>121</v>
      </c>
      <c r="H80" s="69" t="s">
        <v>334</v>
      </c>
      <c r="I80" s="69" t="s">
        <v>252</v>
      </c>
      <c r="J80" s="69"/>
      <c r="K80" s="76">
        <v>4.3200000000462078</v>
      </c>
      <c r="L80" s="82" t="s">
        <v>126</v>
      </c>
      <c r="M80" s="83">
        <v>4.2999999999999997E-2</v>
      </c>
      <c r="N80" s="83">
        <v>3.2000000000000002E-3</v>
      </c>
      <c r="O80" s="76">
        <v>16028.652524999998</v>
      </c>
      <c r="P80" s="78">
        <v>117.68</v>
      </c>
      <c r="Q80" s="76">
        <v>2.7789652820000006</v>
      </c>
      <c r="R80" s="76">
        <v>21.641483525000002</v>
      </c>
      <c r="S80" s="77">
        <v>2.2102309813423674E-5</v>
      </c>
      <c r="T80" s="77">
        <f t="shared" si="2"/>
        <v>1.1299511638292897E-3</v>
      </c>
      <c r="U80" s="77">
        <f>R80/'סכום נכסי הקרן'!$C$42</f>
        <v>1.8334573526555183E-4</v>
      </c>
    </row>
    <row r="81" spans="2:21">
      <c r="B81" s="75" t="s">
        <v>417</v>
      </c>
      <c r="C81" s="69" t="s">
        <v>418</v>
      </c>
      <c r="D81" s="82" t="s">
        <v>113</v>
      </c>
      <c r="E81" s="82" t="s">
        <v>248</v>
      </c>
      <c r="F81" s="69" t="s">
        <v>419</v>
      </c>
      <c r="G81" s="82" t="s">
        <v>420</v>
      </c>
      <c r="H81" s="69" t="s">
        <v>421</v>
      </c>
      <c r="I81" s="69" t="s">
        <v>252</v>
      </c>
      <c r="J81" s="69"/>
      <c r="K81" s="76">
        <v>6.9899999999995845</v>
      </c>
      <c r="L81" s="82" t="s">
        <v>126</v>
      </c>
      <c r="M81" s="83">
        <v>5.1500000000000004E-2</v>
      </c>
      <c r="N81" s="83">
        <v>1.7499999999992036E-2</v>
      </c>
      <c r="O81" s="76">
        <v>410232.48599000007</v>
      </c>
      <c r="P81" s="78">
        <v>153.05000000000001</v>
      </c>
      <c r="Q81" s="69"/>
      <c r="R81" s="76">
        <v>627.86079997400009</v>
      </c>
      <c r="S81" s="77">
        <v>1.0802640175013141E-4</v>
      </c>
      <c r="T81" s="77">
        <f t="shared" si="2"/>
        <v>3.2782042914657819E-2</v>
      </c>
      <c r="U81" s="77">
        <f>R81/'סכום נכסי הקרן'!$C$42</f>
        <v>5.3192102049136481E-3</v>
      </c>
    </row>
    <row r="82" spans="2:21">
      <c r="B82" s="75" t="s">
        <v>422</v>
      </c>
      <c r="C82" s="69" t="s">
        <v>423</v>
      </c>
      <c r="D82" s="82" t="s">
        <v>113</v>
      </c>
      <c r="E82" s="82" t="s">
        <v>248</v>
      </c>
      <c r="F82" s="69" t="s">
        <v>424</v>
      </c>
      <c r="G82" s="82" t="s">
        <v>150</v>
      </c>
      <c r="H82" s="69" t="s">
        <v>425</v>
      </c>
      <c r="I82" s="69" t="s">
        <v>124</v>
      </c>
      <c r="J82" s="69"/>
      <c r="K82" s="76">
        <v>7.1999999999965043</v>
      </c>
      <c r="L82" s="82" t="s">
        <v>126</v>
      </c>
      <c r="M82" s="83">
        <v>1.7000000000000001E-2</v>
      </c>
      <c r="N82" s="83">
        <v>8.0000000000349479E-3</v>
      </c>
      <c r="O82" s="76">
        <v>54174.00540200001</v>
      </c>
      <c r="P82" s="78">
        <v>105.63</v>
      </c>
      <c r="Q82" s="69"/>
      <c r="R82" s="76">
        <v>57.224007016000009</v>
      </c>
      <c r="S82" s="77">
        <v>4.2682239294380896E-5</v>
      </c>
      <c r="T82" s="77">
        <f t="shared" si="2"/>
        <v>2.9877957882143221E-3</v>
      </c>
      <c r="U82" s="77">
        <f>R82/'סכום נכסי הקרן'!$C$42</f>
        <v>4.8479937288354712E-4</v>
      </c>
    </row>
    <row r="83" spans="2:21">
      <c r="B83" s="75" t="s">
        <v>426</v>
      </c>
      <c r="C83" s="69" t="s">
        <v>427</v>
      </c>
      <c r="D83" s="82" t="s">
        <v>113</v>
      </c>
      <c r="E83" s="82" t="s">
        <v>248</v>
      </c>
      <c r="F83" s="69" t="s">
        <v>424</v>
      </c>
      <c r="G83" s="82" t="s">
        <v>150</v>
      </c>
      <c r="H83" s="69" t="s">
        <v>425</v>
      </c>
      <c r="I83" s="69" t="s">
        <v>124</v>
      </c>
      <c r="J83" s="69"/>
      <c r="K83" s="76">
        <v>1.1500000000040231</v>
      </c>
      <c r="L83" s="82" t="s">
        <v>126</v>
      </c>
      <c r="M83" s="83">
        <v>3.7000000000000005E-2</v>
      </c>
      <c r="N83" s="83">
        <v>9.0999999999758618E-3</v>
      </c>
      <c r="O83" s="76">
        <v>137716.79992300004</v>
      </c>
      <c r="P83" s="78">
        <v>108.29</v>
      </c>
      <c r="Q83" s="69"/>
      <c r="R83" s="76">
        <v>149.13352729600001</v>
      </c>
      <c r="S83" s="77">
        <v>9.1811875378029889E-5</v>
      </c>
      <c r="T83" s="77">
        <f t="shared" si="2"/>
        <v>7.786601253071089E-3</v>
      </c>
      <c r="U83" s="77">
        <f>R83/'סכום נכסי הקרן'!$C$42</f>
        <v>1.2634529505911199E-3</v>
      </c>
    </row>
    <row r="84" spans="2:21">
      <c r="B84" s="75" t="s">
        <v>428</v>
      </c>
      <c r="C84" s="69" t="s">
        <v>429</v>
      </c>
      <c r="D84" s="82" t="s">
        <v>113</v>
      </c>
      <c r="E84" s="82" t="s">
        <v>248</v>
      </c>
      <c r="F84" s="69" t="s">
        <v>424</v>
      </c>
      <c r="G84" s="82" t="s">
        <v>150</v>
      </c>
      <c r="H84" s="69" t="s">
        <v>425</v>
      </c>
      <c r="I84" s="69" t="s">
        <v>124</v>
      </c>
      <c r="J84" s="69"/>
      <c r="K84" s="76">
        <v>3.8100000000080811</v>
      </c>
      <c r="L84" s="82" t="s">
        <v>126</v>
      </c>
      <c r="M84" s="83">
        <v>2.2000000000000002E-2</v>
      </c>
      <c r="N84" s="83">
        <v>3.600000000011649E-3</v>
      </c>
      <c r="O84" s="76">
        <v>126980.12555600003</v>
      </c>
      <c r="P84" s="78">
        <v>108.17</v>
      </c>
      <c r="Q84" s="69"/>
      <c r="R84" s="76">
        <v>137.35440116900003</v>
      </c>
      <c r="S84" s="77">
        <v>1.4402002668512204E-4</v>
      </c>
      <c r="T84" s="77">
        <f t="shared" si="2"/>
        <v>7.1715862398572189E-3</v>
      </c>
      <c r="U84" s="77">
        <f>R84/'סכום נכסי הקרן'!$C$42</f>
        <v>1.1636606910611447E-3</v>
      </c>
    </row>
    <row r="85" spans="2:21">
      <c r="B85" s="75" t="s">
        <v>430</v>
      </c>
      <c r="C85" s="69" t="s">
        <v>431</v>
      </c>
      <c r="D85" s="82" t="s">
        <v>113</v>
      </c>
      <c r="E85" s="82" t="s">
        <v>248</v>
      </c>
      <c r="F85" s="69" t="s">
        <v>349</v>
      </c>
      <c r="G85" s="82" t="s">
        <v>304</v>
      </c>
      <c r="H85" s="69" t="s">
        <v>425</v>
      </c>
      <c r="I85" s="69" t="s">
        <v>124</v>
      </c>
      <c r="J85" s="69"/>
      <c r="K85" s="76">
        <v>1.339999999986474</v>
      </c>
      <c r="L85" s="82" t="s">
        <v>126</v>
      </c>
      <c r="M85" s="83">
        <v>2.8500000000000001E-2</v>
      </c>
      <c r="N85" s="83">
        <v>1.5399999999814647E-2</v>
      </c>
      <c r="O85" s="76">
        <v>38663.311436000011</v>
      </c>
      <c r="P85" s="78">
        <v>103.26</v>
      </c>
      <c r="Q85" s="69"/>
      <c r="R85" s="76">
        <v>39.923735131000008</v>
      </c>
      <c r="S85" s="77">
        <v>9.7260466036008477E-5</v>
      </c>
      <c r="T85" s="77">
        <f t="shared" si="2"/>
        <v>2.0845091753332445E-3</v>
      </c>
      <c r="U85" s="77">
        <f>R85/'סכום נכסי הקרן'!$C$42</f>
        <v>3.3823219945548245E-4</v>
      </c>
    </row>
    <row r="86" spans="2:21">
      <c r="B86" s="75" t="s">
        <v>432</v>
      </c>
      <c r="C86" s="69" t="s">
        <v>433</v>
      </c>
      <c r="D86" s="82" t="s">
        <v>113</v>
      </c>
      <c r="E86" s="82" t="s">
        <v>248</v>
      </c>
      <c r="F86" s="69" t="s">
        <v>349</v>
      </c>
      <c r="G86" s="82" t="s">
        <v>304</v>
      </c>
      <c r="H86" s="69" t="s">
        <v>425</v>
      </c>
      <c r="I86" s="69" t="s">
        <v>124</v>
      </c>
      <c r="J86" s="69"/>
      <c r="K86" s="76">
        <v>3.279999999987592</v>
      </c>
      <c r="L86" s="82" t="s">
        <v>126</v>
      </c>
      <c r="M86" s="83">
        <v>2.5000000000000001E-2</v>
      </c>
      <c r="N86" s="83">
        <v>1.099999999984491E-2</v>
      </c>
      <c r="O86" s="76">
        <v>30443.269857000007</v>
      </c>
      <c r="P86" s="78">
        <v>105.9</v>
      </c>
      <c r="Q86" s="69"/>
      <c r="R86" s="76">
        <v>32.239421955000012</v>
      </c>
      <c r="S86" s="77">
        <v>6.9634377621830728E-5</v>
      </c>
      <c r="T86" s="77">
        <f t="shared" si="2"/>
        <v>1.6832936761083624E-3</v>
      </c>
      <c r="U86" s="77">
        <f>R86/'סכום נכסי הקרן'!$C$42</f>
        <v>2.731310224665317E-4</v>
      </c>
    </row>
    <row r="87" spans="2:21">
      <c r="B87" s="75" t="s">
        <v>434</v>
      </c>
      <c r="C87" s="69" t="s">
        <v>435</v>
      </c>
      <c r="D87" s="82" t="s">
        <v>113</v>
      </c>
      <c r="E87" s="82" t="s">
        <v>248</v>
      </c>
      <c r="F87" s="69" t="s">
        <v>349</v>
      </c>
      <c r="G87" s="82" t="s">
        <v>304</v>
      </c>
      <c r="H87" s="69" t="s">
        <v>425</v>
      </c>
      <c r="I87" s="69" t="s">
        <v>124</v>
      </c>
      <c r="J87" s="69"/>
      <c r="K87" s="76">
        <v>4.4499999999806867</v>
      </c>
      <c r="L87" s="82" t="s">
        <v>126</v>
      </c>
      <c r="M87" s="83">
        <v>1.34E-2</v>
      </c>
      <c r="N87" s="83">
        <v>6.9999999999448177E-3</v>
      </c>
      <c r="O87" s="76">
        <v>34670.124044000004</v>
      </c>
      <c r="P87" s="78">
        <v>104.54</v>
      </c>
      <c r="Q87" s="69"/>
      <c r="R87" s="76">
        <v>36.244144986000009</v>
      </c>
      <c r="S87" s="77">
        <v>9.357385242512168E-5</v>
      </c>
      <c r="T87" s="77">
        <f t="shared" si="2"/>
        <v>1.8923893901089768E-3</v>
      </c>
      <c r="U87" s="77">
        <f>R87/'סכום נכסי הקרן'!$C$42</f>
        <v>3.0705886700664321E-4</v>
      </c>
    </row>
    <row r="88" spans="2:21">
      <c r="B88" s="75" t="s">
        <v>436</v>
      </c>
      <c r="C88" s="69" t="s">
        <v>437</v>
      </c>
      <c r="D88" s="82" t="s">
        <v>113</v>
      </c>
      <c r="E88" s="82" t="s">
        <v>248</v>
      </c>
      <c r="F88" s="69" t="s">
        <v>349</v>
      </c>
      <c r="G88" s="82" t="s">
        <v>304</v>
      </c>
      <c r="H88" s="69" t="s">
        <v>425</v>
      </c>
      <c r="I88" s="69" t="s">
        <v>124</v>
      </c>
      <c r="J88" s="69"/>
      <c r="K88" s="76">
        <v>4.3100000000022183</v>
      </c>
      <c r="L88" s="82" t="s">
        <v>126</v>
      </c>
      <c r="M88" s="83">
        <v>1.95E-2</v>
      </c>
      <c r="N88" s="83">
        <v>1.3699999999965136E-2</v>
      </c>
      <c r="O88" s="76">
        <v>60662.383832000007</v>
      </c>
      <c r="P88" s="78">
        <v>104.02</v>
      </c>
      <c r="Q88" s="69"/>
      <c r="R88" s="76">
        <v>63.10101370600001</v>
      </c>
      <c r="S88" s="77">
        <v>9.2693683575575337E-5</v>
      </c>
      <c r="T88" s="77">
        <f t="shared" si="2"/>
        <v>3.2946476979517818E-3</v>
      </c>
      <c r="U88" s="77">
        <f>R88/'סכום נכסי הקרן'!$C$42</f>
        <v>5.3458912558205661E-4</v>
      </c>
    </row>
    <row r="89" spans="2:21">
      <c r="B89" s="75" t="s">
        <v>438</v>
      </c>
      <c r="C89" s="69" t="s">
        <v>439</v>
      </c>
      <c r="D89" s="82" t="s">
        <v>113</v>
      </c>
      <c r="E89" s="82" t="s">
        <v>248</v>
      </c>
      <c r="F89" s="69" t="s">
        <v>349</v>
      </c>
      <c r="G89" s="82" t="s">
        <v>304</v>
      </c>
      <c r="H89" s="69" t="s">
        <v>425</v>
      </c>
      <c r="I89" s="69" t="s">
        <v>124</v>
      </c>
      <c r="J89" s="69"/>
      <c r="K89" s="76">
        <v>7.1299999997124583</v>
      </c>
      <c r="L89" s="82" t="s">
        <v>126</v>
      </c>
      <c r="M89" s="83">
        <v>1.1699999999999999E-2</v>
      </c>
      <c r="N89" s="83">
        <v>1.8299999999167225E-2</v>
      </c>
      <c r="O89" s="76">
        <v>6692.228379000002</v>
      </c>
      <c r="P89" s="78">
        <v>95.1</v>
      </c>
      <c r="Q89" s="69"/>
      <c r="R89" s="76">
        <v>6.364309191000002</v>
      </c>
      <c r="S89" s="77">
        <v>8.1639621667187196E-6</v>
      </c>
      <c r="T89" s="77">
        <f t="shared" si="2"/>
        <v>3.3229508360794763E-4</v>
      </c>
      <c r="U89" s="77">
        <f>R89/'סכום נכסי הקרן'!$C$42</f>
        <v>5.391815892534588E-5</v>
      </c>
    </row>
    <row r="90" spans="2:21">
      <c r="B90" s="75" t="s">
        <v>440</v>
      </c>
      <c r="C90" s="69" t="s">
        <v>441</v>
      </c>
      <c r="D90" s="82" t="s">
        <v>113</v>
      </c>
      <c r="E90" s="82" t="s">
        <v>248</v>
      </c>
      <c r="F90" s="69" t="s">
        <v>349</v>
      </c>
      <c r="G90" s="82" t="s">
        <v>304</v>
      </c>
      <c r="H90" s="69" t="s">
        <v>425</v>
      </c>
      <c r="I90" s="69" t="s">
        <v>124</v>
      </c>
      <c r="J90" s="69"/>
      <c r="K90" s="76">
        <v>5.5399999999685727</v>
      </c>
      <c r="L90" s="82" t="s">
        <v>126</v>
      </c>
      <c r="M90" s="83">
        <v>3.3500000000000002E-2</v>
      </c>
      <c r="N90" s="83">
        <v>1.7199999999881501E-2</v>
      </c>
      <c r="O90" s="76">
        <v>71022.87525300002</v>
      </c>
      <c r="P90" s="78">
        <v>109.32</v>
      </c>
      <c r="Q90" s="69"/>
      <c r="R90" s="76">
        <v>77.642210386000016</v>
      </c>
      <c r="S90" s="77">
        <v>1.494072991388329E-4</v>
      </c>
      <c r="T90" s="77">
        <f t="shared" si="2"/>
        <v>4.0538767079711683E-3</v>
      </c>
      <c r="U90" s="77">
        <f>R90/'סכום נכסי הקרן'!$C$42</f>
        <v>6.5778153029201058E-4</v>
      </c>
    </row>
    <row r="91" spans="2:21">
      <c r="B91" s="75" t="s">
        <v>442</v>
      </c>
      <c r="C91" s="69" t="s">
        <v>443</v>
      </c>
      <c r="D91" s="82" t="s">
        <v>113</v>
      </c>
      <c r="E91" s="82" t="s">
        <v>248</v>
      </c>
      <c r="F91" s="69" t="s">
        <v>265</v>
      </c>
      <c r="G91" s="82" t="s">
        <v>258</v>
      </c>
      <c r="H91" s="69" t="s">
        <v>425</v>
      </c>
      <c r="I91" s="69" t="s">
        <v>124</v>
      </c>
      <c r="J91" s="69"/>
      <c r="K91" s="76">
        <v>0.7400000000040392</v>
      </c>
      <c r="L91" s="82" t="s">
        <v>126</v>
      </c>
      <c r="M91" s="83">
        <v>2.7999999999999997E-2</v>
      </c>
      <c r="N91" s="83">
        <v>2.2800000000031826E-2</v>
      </c>
      <c r="O91" s="76">
        <v>3.190452000000001</v>
      </c>
      <c r="P91" s="78">
        <v>5121399</v>
      </c>
      <c r="Q91" s="69"/>
      <c r="R91" s="76">
        <v>163.39575579100003</v>
      </c>
      <c r="S91" s="77">
        <v>1.8038401085543061E-4</v>
      </c>
      <c r="T91" s="77">
        <f t="shared" si="2"/>
        <v>8.531264698537197E-3</v>
      </c>
      <c r="U91" s="77">
        <f>R91/'סכום נכסי הקרן'!$C$42</f>
        <v>1.3842819486087632E-3</v>
      </c>
    </row>
    <row r="92" spans="2:21">
      <c r="B92" s="75" t="s">
        <v>444</v>
      </c>
      <c r="C92" s="69" t="s">
        <v>445</v>
      </c>
      <c r="D92" s="82" t="s">
        <v>113</v>
      </c>
      <c r="E92" s="82" t="s">
        <v>248</v>
      </c>
      <c r="F92" s="69" t="s">
        <v>265</v>
      </c>
      <c r="G92" s="82" t="s">
        <v>258</v>
      </c>
      <c r="H92" s="69" t="s">
        <v>425</v>
      </c>
      <c r="I92" s="69" t="s">
        <v>124</v>
      </c>
      <c r="J92" s="69"/>
      <c r="K92" s="76">
        <v>1.9899999998790601</v>
      </c>
      <c r="L92" s="82" t="s">
        <v>126</v>
      </c>
      <c r="M92" s="83">
        <v>1.49E-2</v>
      </c>
      <c r="N92" s="83">
        <v>1.7399999999073171E-2</v>
      </c>
      <c r="O92" s="76">
        <v>0.17347800000000002</v>
      </c>
      <c r="P92" s="78">
        <v>5024754</v>
      </c>
      <c r="Q92" s="76">
        <v>0.13053381200000003</v>
      </c>
      <c r="R92" s="76">
        <v>8.8473959930000028</v>
      </c>
      <c r="S92" s="77">
        <v>2.8683531746031748E-5</v>
      </c>
      <c r="T92" s="77">
        <f t="shared" si="2"/>
        <v>4.6194270312385831E-4</v>
      </c>
      <c r="U92" s="77">
        <f>R92/'סכום נכסי הקרן'!$C$42</f>
        <v>7.4954765538518334E-5</v>
      </c>
    </row>
    <row r="93" spans="2:21">
      <c r="B93" s="75" t="s">
        <v>446</v>
      </c>
      <c r="C93" s="69" t="s">
        <v>447</v>
      </c>
      <c r="D93" s="82" t="s">
        <v>113</v>
      </c>
      <c r="E93" s="82" t="s">
        <v>248</v>
      </c>
      <c r="F93" s="69" t="s">
        <v>265</v>
      </c>
      <c r="G93" s="82" t="s">
        <v>258</v>
      </c>
      <c r="H93" s="69" t="s">
        <v>425</v>
      </c>
      <c r="I93" s="69" t="s">
        <v>124</v>
      </c>
      <c r="J93" s="69"/>
      <c r="K93" s="76">
        <v>3.6499999999875525</v>
      </c>
      <c r="L93" s="82" t="s">
        <v>126</v>
      </c>
      <c r="M93" s="83">
        <v>2.2000000000000002E-2</v>
      </c>
      <c r="N93" s="83">
        <v>2.4799999999933611E-2</v>
      </c>
      <c r="O93" s="76">
        <v>0.72686500000000009</v>
      </c>
      <c r="P93" s="78">
        <v>4973591</v>
      </c>
      <c r="Q93" s="69"/>
      <c r="R93" s="76">
        <v>36.151279013000007</v>
      </c>
      <c r="S93" s="77">
        <v>1.44391140246325E-4</v>
      </c>
      <c r="T93" s="77">
        <f t="shared" si="2"/>
        <v>1.8875406460683811E-3</v>
      </c>
      <c r="U93" s="77">
        <f>R93/'סכום נכסי הקרן'!$C$42</f>
        <v>3.0627211040184908E-4</v>
      </c>
    </row>
    <row r="94" spans="2:21">
      <c r="B94" s="75" t="s">
        <v>448</v>
      </c>
      <c r="C94" s="69" t="s">
        <v>449</v>
      </c>
      <c r="D94" s="82" t="s">
        <v>113</v>
      </c>
      <c r="E94" s="82" t="s">
        <v>248</v>
      </c>
      <c r="F94" s="69" t="s">
        <v>265</v>
      </c>
      <c r="G94" s="82" t="s">
        <v>258</v>
      </c>
      <c r="H94" s="69" t="s">
        <v>425</v>
      </c>
      <c r="I94" s="69" t="s">
        <v>124</v>
      </c>
      <c r="J94" s="69"/>
      <c r="K94" s="76">
        <v>5.3999999998241366</v>
      </c>
      <c r="L94" s="82" t="s">
        <v>126</v>
      </c>
      <c r="M94" s="83">
        <v>2.3199999999999998E-2</v>
      </c>
      <c r="N94" s="83">
        <v>2.2100000000029315E-2</v>
      </c>
      <c r="O94" s="76">
        <v>0.13471200000000003</v>
      </c>
      <c r="P94" s="78">
        <v>5065210</v>
      </c>
      <c r="Q94" s="69"/>
      <c r="R94" s="76">
        <v>6.823458638</v>
      </c>
      <c r="S94" s="77">
        <v>2.2452000000000005E-5</v>
      </c>
      <c r="T94" s="77">
        <f t="shared" si="2"/>
        <v>3.5626832238383336E-4</v>
      </c>
      <c r="U94" s="77">
        <f>R94/'סכום נכסי הקרן'!$C$42</f>
        <v>5.7808053666606972E-5</v>
      </c>
    </row>
    <row r="95" spans="2:21">
      <c r="B95" s="75" t="s">
        <v>450</v>
      </c>
      <c r="C95" s="69" t="s">
        <v>451</v>
      </c>
      <c r="D95" s="82" t="s">
        <v>113</v>
      </c>
      <c r="E95" s="82" t="s">
        <v>248</v>
      </c>
      <c r="F95" s="69" t="s">
        <v>452</v>
      </c>
      <c r="G95" s="82" t="s">
        <v>258</v>
      </c>
      <c r="H95" s="69" t="s">
        <v>425</v>
      </c>
      <c r="I95" s="69" t="s">
        <v>124</v>
      </c>
      <c r="J95" s="69"/>
      <c r="K95" s="76">
        <v>4.8600000000043995</v>
      </c>
      <c r="L95" s="82" t="s">
        <v>126</v>
      </c>
      <c r="M95" s="83">
        <v>1.46E-2</v>
      </c>
      <c r="N95" s="83">
        <v>2.5800000000024682E-2</v>
      </c>
      <c r="O95" s="76">
        <v>3.9027790000000011</v>
      </c>
      <c r="P95" s="78">
        <v>4774711</v>
      </c>
      <c r="Q95" s="69"/>
      <c r="R95" s="76">
        <v>186.34641851300003</v>
      </c>
      <c r="S95" s="77">
        <v>1.4653921826305715E-4</v>
      </c>
      <c r="T95" s="77">
        <f t="shared" si="2"/>
        <v>9.7295710911382283E-3</v>
      </c>
      <c r="U95" s="77">
        <f>R95/'סכום נכסי הקרן'!$C$42</f>
        <v>1.5787189947907337E-3</v>
      </c>
    </row>
    <row r="96" spans="2:21">
      <c r="B96" s="75" t="s">
        <v>453</v>
      </c>
      <c r="C96" s="69" t="s">
        <v>454</v>
      </c>
      <c r="D96" s="82" t="s">
        <v>113</v>
      </c>
      <c r="E96" s="82" t="s">
        <v>248</v>
      </c>
      <c r="F96" s="69" t="s">
        <v>452</v>
      </c>
      <c r="G96" s="82" t="s">
        <v>258</v>
      </c>
      <c r="H96" s="69" t="s">
        <v>425</v>
      </c>
      <c r="I96" s="69" t="s">
        <v>124</v>
      </c>
      <c r="J96" s="69"/>
      <c r="K96" s="76">
        <v>5.3999999999876538</v>
      </c>
      <c r="L96" s="82" t="s">
        <v>126</v>
      </c>
      <c r="M96" s="83">
        <v>2.4199999999999999E-2</v>
      </c>
      <c r="N96" s="83">
        <v>2.5099999999916321E-2</v>
      </c>
      <c r="O96" s="76">
        <v>2.9074590000000002</v>
      </c>
      <c r="P96" s="78">
        <v>5015000</v>
      </c>
      <c r="Q96" s="69"/>
      <c r="R96" s="76">
        <v>145.80907822200004</v>
      </c>
      <c r="S96" s="77">
        <v>3.3009298365122621E-4</v>
      </c>
      <c r="T96" s="77">
        <f t="shared" si="2"/>
        <v>7.6130241923340995E-3</v>
      </c>
      <c r="U96" s="77">
        <f>R96/'סכום נכסי הקרן'!$C$42</f>
        <v>1.2352883583106836E-3</v>
      </c>
    </row>
    <row r="97" spans="2:21">
      <c r="B97" s="75" t="s">
        <v>455</v>
      </c>
      <c r="C97" s="69" t="s">
        <v>456</v>
      </c>
      <c r="D97" s="82" t="s">
        <v>113</v>
      </c>
      <c r="E97" s="82" t="s">
        <v>248</v>
      </c>
      <c r="F97" s="69" t="s">
        <v>457</v>
      </c>
      <c r="G97" s="82" t="s">
        <v>364</v>
      </c>
      <c r="H97" s="69" t="s">
        <v>421</v>
      </c>
      <c r="I97" s="69" t="s">
        <v>252</v>
      </c>
      <c r="J97" s="69"/>
      <c r="K97" s="76">
        <v>7.6999999999466198</v>
      </c>
      <c r="L97" s="82" t="s">
        <v>126</v>
      </c>
      <c r="M97" s="83">
        <v>4.4000000000000003E-3</v>
      </c>
      <c r="N97" s="83">
        <v>9.3999999999694987E-3</v>
      </c>
      <c r="O97" s="76">
        <v>54481.320000000007</v>
      </c>
      <c r="P97" s="78">
        <v>96.28</v>
      </c>
      <c r="Q97" s="69"/>
      <c r="R97" s="76">
        <v>52.45461541400001</v>
      </c>
      <c r="S97" s="77">
        <v>9.0802200000000016E-5</v>
      </c>
      <c r="T97" s="77">
        <f t="shared" si="2"/>
        <v>2.7387749858644268E-3</v>
      </c>
      <c r="U97" s="77">
        <f>R97/'סכום נכסי הקרן'!$C$42</f>
        <v>4.443932884749674E-4</v>
      </c>
    </row>
    <row r="98" spans="2:21">
      <c r="B98" s="75" t="s">
        <v>458</v>
      </c>
      <c r="C98" s="69" t="s">
        <v>459</v>
      </c>
      <c r="D98" s="82" t="s">
        <v>113</v>
      </c>
      <c r="E98" s="82" t="s">
        <v>248</v>
      </c>
      <c r="F98" s="69" t="s">
        <v>363</v>
      </c>
      <c r="G98" s="82" t="s">
        <v>364</v>
      </c>
      <c r="H98" s="69" t="s">
        <v>421</v>
      </c>
      <c r="I98" s="69" t="s">
        <v>252</v>
      </c>
      <c r="J98" s="69"/>
      <c r="K98" s="76">
        <v>2.529999999991619</v>
      </c>
      <c r="L98" s="82" t="s">
        <v>126</v>
      </c>
      <c r="M98" s="83">
        <v>3.85E-2</v>
      </c>
      <c r="N98" s="83">
        <v>3.399999999888255E-3</v>
      </c>
      <c r="O98" s="76">
        <v>31344.905820000004</v>
      </c>
      <c r="P98" s="78">
        <v>114.2</v>
      </c>
      <c r="Q98" s="69"/>
      <c r="R98" s="76">
        <v>35.79588231000001</v>
      </c>
      <c r="S98" s="77">
        <v>1.3085082059929149E-4</v>
      </c>
      <c r="T98" s="77">
        <f t="shared" si="2"/>
        <v>1.8689845744519395E-3</v>
      </c>
      <c r="U98" s="77">
        <f>R98/'סכום נכסי הקרן'!$C$42</f>
        <v>3.0326120452992889E-4</v>
      </c>
    </row>
    <row r="99" spans="2:21">
      <c r="B99" s="75" t="s">
        <v>460</v>
      </c>
      <c r="C99" s="69" t="s">
        <v>461</v>
      </c>
      <c r="D99" s="82" t="s">
        <v>113</v>
      </c>
      <c r="E99" s="82" t="s">
        <v>248</v>
      </c>
      <c r="F99" s="69" t="s">
        <v>363</v>
      </c>
      <c r="G99" s="82" t="s">
        <v>364</v>
      </c>
      <c r="H99" s="69" t="s">
        <v>421</v>
      </c>
      <c r="I99" s="69" t="s">
        <v>252</v>
      </c>
      <c r="J99" s="69"/>
      <c r="K99" s="76">
        <v>0.65000000001324931</v>
      </c>
      <c r="L99" s="82" t="s">
        <v>126</v>
      </c>
      <c r="M99" s="83">
        <v>3.9E-2</v>
      </c>
      <c r="N99" s="83">
        <v>1.2000000000264986E-2</v>
      </c>
      <c r="O99" s="76">
        <v>33793.876367000004</v>
      </c>
      <c r="P99" s="78">
        <v>111.67</v>
      </c>
      <c r="Q99" s="69"/>
      <c r="R99" s="76">
        <v>37.737620190000008</v>
      </c>
      <c r="S99" s="77">
        <v>8.4689533727202681E-5</v>
      </c>
      <c r="T99" s="77">
        <f t="shared" si="2"/>
        <v>1.9703671333150068E-3</v>
      </c>
      <c r="U99" s="77">
        <f>R99/'סכום נכסי הקרן'!$C$42</f>
        <v>3.1971152591803127E-4</v>
      </c>
    </row>
    <row r="100" spans="2:21">
      <c r="B100" s="75" t="s">
        <v>462</v>
      </c>
      <c r="C100" s="69" t="s">
        <v>463</v>
      </c>
      <c r="D100" s="82" t="s">
        <v>113</v>
      </c>
      <c r="E100" s="82" t="s">
        <v>248</v>
      </c>
      <c r="F100" s="69" t="s">
        <v>363</v>
      </c>
      <c r="G100" s="82" t="s">
        <v>364</v>
      </c>
      <c r="H100" s="69" t="s">
        <v>421</v>
      </c>
      <c r="I100" s="69" t="s">
        <v>252</v>
      </c>
      <c r="J100" s="69"/>
      <c r="K100" s="76">
        <v>3.4299999999695001</v>
      </c>
      <c r="L100" s="82" t="s">
        <v>126</v>
      </c>
      <c r="M100" s="83">
        <v>3.85E-2</v>
      </c>
      <c r="N100" s="83">
        <v>2.1999999998582806E-3</v>
      </c>
      <c r="O100" s="76">
        <v>27439.749744000008</v>
      </c>
      <c r="P100" s="78">
        <v>118.29</v>
      </c>
      <c r="Q100" s="69"/>
      <c r="R100" s="76">
        <v>32.458479793000002</v>
      </c>
      <c r="S100" s="77">
        <v>1.0975899897600003E-4</v>
      </c>
      <c r="T100" s="77">
        <f t="shared" si="2"/>
        <v>1.6947311849421758E-3</v>
      </c>
      <c r="U100" s="77">
        <f>R100/'סכום נכסי הקרן'!$C$42</f>
        <v>2.7498687122696417E-4</v>
      </c>
    </row>
    <row r="101" spans="2:21">
      <c r="B101" s="75" t="s">
        <v>464</v>
      </c>
      <c r="C101" s="69" t="s">
        <v>465</v>
      </c>
      <c r="D101" s="82" t="s">
        <v>113</v>
      </c>
      <c r="E101" s="82" t="s">
        <v>248</v>
      </c>
      <c r="F101" s="69" t="s">
        <v>466</v>
      </c>
      <c r="G101" s="82" t="s">
        <v>258</v>
      </c>
      <c r="H101" s="69" t="s">
        <v>425</v>
      </c>
      <c r="I101" s="69" t="s">
        <v>124</v>
      </c>
      <c r="J101" s="69"/>
      <c r="K101" s="76">
        <v>0.74999999999140243</v>
      </c>
      <c r="L101" s="82" t="s">
        <v>126</v>
      </c>
      <c r="M101" s="83">
        <v>0.02</v>
      </c>
      <c r="N101" s="83">
        <v>-1.7799999999924338E-2</v>
      </c>
      <c r="O101" s="76">
        <v>27359.472572000002</v>
      </c>
      <c r="P101" s="78">
        <v>106.28</v>
      </c>
      <c r="Q101" s="69"/>
      <c r="R101" s="76">
        <v>29.077648499000002</v>
      </c>
      <c r="S101" s="77">
        <v>9.6169973060640277E-5</v>
      </c>
      <c r="T101" s="77">
        <f t="shared" si="2"/>
        <v>1.5182102800350443E-3</v>
      </c>
      <c r="U101" s="77">
        <f>R101/'סכום נכסי הקרן'!$C$42</f>
        <v>2.4634461115772443E-4</v>
      </c>
    </row>
    <row r="102" spans="2:21">
      <c r="B102" s="75" t="s">
        <v>467</v>
      </c>
      <c r="C102" s="69" t="s">
        <v>468</v>
      </c>
      <c r="D102" s="82" t="s">
        <v>113</v>
      </c>
      <c r="E102" s="82" t="s">
        <v>248</v>
      </c>
      <c r="F102" s="69" t="s">
        <v>375</v>
      </c>
      <c r="G102" s="82" t="s">
        <v>304</v>
      </c>
      <c r="H102" s="69" t="s">
        <v>425</v>
      </c>
      <c r="I102" s="69" t="s">
        <v>124</v>
      </c>
      <c r="J102" s="69"/>
      <c r="K102" s="76">
        <v>6.1599999999730661</v>
      </c>
      <c r="L102" s="82" t="s">
        <v>126</v>
      </c>
      <c r="M102" s="83">
        <v>2.4E-2</v>
      </c>
      <c r="N102" s="83">
        <v>1.0700000000005179E-2</v>
      </c>
      <c r="O102" s="76">
        <v>87915.983908000009</v>
      </c>
      <c r="P102" s="78">
        <v>109.8</v>
      </c>
      <c r="Q102" s="69"/>
      <c r="R102" s="76">
        <v>96.531748485000023</v>
      </c>
      <c r="S102" s="77">
        <v>1.6886927354163938E-4</v>
      </c>
      <c r="T102" s="77">
        <f t="shared" si="2"/>
        <v>5.0401425309451854E-3</v>
      </c>
      <c r="U102" s="77">
        <f>R102/'סכום נכסי הקרן'!$C$42</f>
        <v>8.1781290002630013E-4</v>
      </c>
    </row>
    <row r="103" spans="2:21">
      <c r="B103" s="75" t="s">
        <v>469</v>
      </c>
      <c r="C103" s="69" t="s">
        <v>470</v>
      </c>
      <c r="D103" s="82" t="s">
        <v>113</v>
      </c>
      <c r="E103" s="82" t="s">
        <v>248</v>
      </c>
      <c r="F103" s="69" t="s">
        <v>375</v>
      </c>
      <c r="G103" s="82" t="s">
        <v>304</v>
      </c>
      <c r="H103" s="69" t="s">
        <v>425</v>
      </c>
      <c r="I103" s="69" t="s">
        <v>124</v>
      </c>
      <c r="J103" s="69"/>
      <c r="K103" s="76">
        <v>1.9600000000486439</v>
      </c>
      <c r="L103" s="82" t="s">
        <v>126</v>
      </c>
      <c r="M103" s="83">
        <v>3.4799999999999998E-2</v>
      </c>
      <c r="N103" s="83">
        <v>1.2499999998479883E-2</v>
      </c>
      <c r="O103" s="76">
        <v>1569.5808140000001</v>
      </c>
      <c r="P103" s="78">
        <v>104.78</v>
      </c>
      <c r="Q103" s="69"/>
      <c r="R103" s="76">
        <v>1.6446067770000001</v>
      </c>
      <c r="S103" s="77">
        <v>3.835324100039338E-6</v>
      </c>
      <c r="T103" s="77">
        <f t="shared" si="2"/>
        <v>8.5868666977749938E-5</v>
      </c>
      <c r="U103" s="77">
        <f>R103/'סכום נכסי הקרן'!$C$42</f>
        <v>1.3933039220876352E-5</v>
      </c>
    </row>
    <row r="104" spans="2:21">
      <c r="B104" s="75" t="s">
        <v>471</v>
      </c>
      <c r="C104" s="69" t="s">
        <v>472</v>
      </c>
      <c r="D104" s="82" t="s">
        <v>113</v>
      </c>
      <c r="E104" s="82" t="s">
        <v>248</v>
      </c>
      <c r="F104" s="69" t="s">
        <v>380</v>
      </c>
      <c r="G104" s="82" t="s">
        <v>364</v>
      </c>
      <c r="H104" s="69" t="s">
        <v>425</v>
      </c>
      <c r="I104" s="69" t="s">
        <v>124</v>
      </c>
      <c r="J104" s="69"/>
      <c r="K104" s="76">
        <v>4.5800000000127667</v>
      </c>
      <c r="L104" s="82" t="s">
        <v>126</v>
      </c>
      <c r="M104" s="83">
        <v>2.4799999999999999E-2</v>
      </c>
      <c r="N104" s="83">
        <v>7.0999999999361626E-3</v>
      </c>
      <c r="O104" s="76">
        <v>41677.564196000007</v>
      </c>
      <c r="P104" s="78">
        <v>109</v>
      </c>
      <c r="Q104" s="69"/>
      <c r="R104" s="76">
        <v>45.42854679900001</v>
      </c>
      <c r="S104" s="77">
        <v>9.8415398455559168E-5</v>
      </c>
      <c r="T104" s="77">
        <f t="shared" si="2"/>
        <v>2.371927934945181E-3</v>
      </c>
      <c r="U104" s="77">
        <f>R104/'סכום נכסי הקרן'!$C$42</f>
        <v>3.8486873163230554E-4</v>
      </c>
    </row>
    <row r="105" spans="2:21">
      <c r="B105" s="75" t="s">
        <v>473</v>
      </c>
      <c r="C105" s="69" t="s">
        <v>474</v>
      </c>
      <c r="D105" s="82" t="s">
        <v>113</v>
      </c>
      <c r="E105" s="82" t="s">
        <v>248</v>
      </c>
      <c r="F105" s="69" t="s">
        <v>391</v>
      </c>
      <c r="G105" s="82" t="s">
        <v>304</v>
      </c>
      <c r="H105" s="69" t="s">
        <v>421</v>
      </c>
      <c r="I105" s="69" t="s">
        <v>252</v>
      </c>
      <c r="J105" s="69"/>
      <c r="K105" s="76">
        <v>5.8200000002357148</v>
      </c>
      <c r="L105" s="82" t="s">
        <v>126</v>
      </c>
      <c r="M105" s="83">
        <v>2.81E-2</v>
      </c>
      <c r="N105" s="83">
        <v>1.309999999993797E-2</v>
      </c>
      <c r="O105" s="76">
        <v>7263.0876900000012</v>
      </c>
      <c r="P105" s="78">
        <v>110.98</v>
      </c>
      <c r="Q105" s="69"/>
      <c r="R105" s="76">
        <v>8.060575055000001</v>
      </c>
      <c r="S105" s="77">
        <v>1.4603722607417651E-5</v>
      </c>
      <c r="T105" s="77">
        <f t="shared" si="2"/>
        <v>4.2086098922049708E-4</v>
      </c>
      <c r="U105" s="77">
        <f>R105/'סכום נכסי הקרן'!$C$42</f>
        <v>6.8288851751540955E-5</v>
      </c>
    </row>
    <row r="106" spans="2:21">
      <c r="B106" s="75" t="s">
        <v>475</v>
      </c>
      <c r="C106" s="69" t="s">
        <v>476</v>
      </c>
      <c r="D106" s="82" t="s">
        <v>113</v>
      </c>
      <c r="E106" s="82" t="s">
        <v>248</v>
      </c>
      <c r="F106" s="69" t="s">
        <v>391</v>
      </c>
      <c r="G106" s="82" t="s">
        <v>304</v>
      </c>
      <c r="H106" s="69" t="s">
        <v>421</v>
      </c>
      <c r="I106" s="69" t="s">
        <v>252</v>
      </c>
      <c r="J106" s="69"/>
      <c r="K106" s="76">
        <v>3.9799999999429998</v>
      </c>
      <c r="L106" s="82" t="s">
        <v>126</v>
      </c>
      <c r="M106" s="83">
        <v>3.7000000000000005E-2</v>
      </c>
      <c r="N106" s="83">
        <v>1.28999999999525E-2</v>
      </c>
      <c r="O106" s="76">
        <v>18984.936252</v>
      </c>
      <c r="P106" s="78">
        <v>110.89</v>
      </c>
      <c r="Q106" s="69"/>
      <c r="R106" s="76">
        <v>21.052396190000003</v>
      </c>
      <c r="S106" s="77">
        <v>3.1563203977046878E-5</v>
      </c>
      <c r="T106" s="77">
        <f t="shared" si="2"/>
        <v>1.0991935718642376E-3</v>
      </c>
      <c r="U106" s="77">
        <f>R106/'סכום נכסי הקרן'!$C$42</f>
        <v>1.7835501221985899E-4</v>
      </c>
    </row>
    <row r="107" spans="2:21">
      <c r="B107" s="75" t="s">
        <v>477</v>
      </c>
      <c r="C107" s="69" t="s">
        <v>478</v>
      </c>
      <c r="D107" s="82" t="s">
        <v>113</v>
      </c>
      <c r="E107" s="82" t="s">
        <v>248</v>
      </c>
      <c r="F107" s="69" t="s">
        <v>391</v>
      </c>
      <c r="G107" s="82" t="s">
        <v>304</v>
      </c>
      <c r="H107" s="69" t="s">
        <v>421</v>
      </c>
      <c r="I107" s="69" t="s">
        <v>252</v>
      </c>
      <c r="J107" s="69"/>
      <c r="K107" s="76">
        <v>2.9900000001776639</v>
      </c>
      <c r="L107" s="82" t="s">
        <v>126</v>
      </c>
      <c r="M107" s="83">
        <v>4.4000000000000004E-2</v>
      </c>
      <c r="N107" s="83">
        <v>1.1799999999746196E-2</v>
      </c>
      <c r="O107" s="76">
        <v>1417.6573380000002</v>
      </c>
      <c r="P107" s="78">
        <v>111.17</v>
      </c>
      <c r="Q107" s="69"/>
      <c r="R107" s="76">
        <v>1.5760097280000003</v>
      </c>
      <c r="S107" s="77">
        <v>6.3759476187075427E-6</v>
      </c>
      <c r="T107" s="77">
        <f t="shared" ref="T107:T138" si="3">R107/$R$11</f>
        <v>8.2287058754669282E-5</v>
      </c>
      <c r="U107" s="77">
        <f>R107/'סכום נכסי הקרן'!$C$42</f>
        <v>1.3351887916187685E-5</v>
      </c>
    </row>
    <row r="108" spans="2:21">
      <c r="B108" s="75" t="s">
        <v>479</v>
      </c>
      <c r="C108" s="69" t="s">
        <v>480</v>
      </c>
      <c r="D108" s="82" t="s">
        <v>113</v>
      </c>
      <c r="E108" s="82" t="s">
        <v>248</v>
      </c>
      <c r="F108" s="69" t="s">
        <v>391</v>
      </c>
      <c r="G108" s="82" t="s">
        <v>304</v>
      </c>
      <c r="H108" s="69" t="s">
        <v>421</v>
      </c>
      <c r="I108" s="69" t="s">
        <v>252</v>
      </c>
      <c r="J108" s="69"/>
      <c r="K108" s="76">
        <v>5.9200000000307078</v>
      </c>
      <c r="L108" s="82" t="s">
        <v>126</v>
      </c>
      <c r="M108" s="83">
        <v>2.6000000000000002E-2</v>
      </c>
      <c r="N108" s="83">
        <v>1.3200000000087739E-2</v>
      </c>
      <c r="O108" s="76">
        <v>83641.427076000022</v>
      </c>
      <c r="P108" s="78">
        <v>109.01</v>
      </c>
      <c r="Q108" s="69"/>
      <c r="R108" s="76">
        <v>91.177520560000019</v>
      </c>
      <c r="S108" s="77">
        <v>1.4835690450192736E-4</v>
      </c>
      <c r="T108" s="77">
        <f t="shared" si="3"/>
        <v>4.7605860916524667E-3</v>
      </c>
      <c r="U108" s="77">
        <f>R108/'סכום נכסי הקרן'!$C$42</f>
        <v>7.7245210696632086E-4</v>
      </c>
    </row>
    <row r="109" spans="2:21">
      <c r="B109" s="75" t="s">
        <v>481</v>
      </c>
      <c r="C109" s="69" t="s">
        <v>482</v>
      </c>
      <c r="D109" s="82" t="s">
        <v>113</v>
      </c>
      <c r="E109" s="82" t="s">
        <v>248</v>
      </c>
      <c r="F109" s="69" t="s">
        <v>483</v>
      </c>
      <c r="G109" s="82" t="s">
        <v>304</v>
      </c>
      <c r="H109" s="69" t="s">
        <v>421</v>
      </c>
      <c r="I109" s="69" t="s">
        <v>252</v>
      </c>
      <c r="J109" s="69"/>
      <c r="K109" s="76">
        <v>5.1200000000067929</v>
      </c>
      <c r="L109" s="82" t="s">
        <v>126</v>
      </c>
      <c r="M109" s="83">
        <v>1.3999999999999999E-2</v>
      </c>
      <c r="N109" s="83">
        <v>0.01</v>
      </c>
      <c r="O109" s="76">
        <v>91873.173812000008</v>
      </c>
      <c r="P109" s="78">
        <v>102.57</v>
      </c>
      <c r="Q109" s="69"/>
      <c r="R109" s="76">
        <v>94.234314777999998</v>
      </c>
      <c r="S109" s="77">
        <v>1.3949768267840877E-4</v>
      </c>
      <c r="T109" s="77">
        <f t="shared" si="3"/>
        <v>4.9201882825200965E-3</v>
      </c>
      <c r="U109" s="77">
        <f>R109/'סכום נכסי הקרן'!$C$42</f>
        <v>7.9834913860037072E-4</v>
      </c>
    </row>
    <row r="110" spans="2:21">
      <c r="B110" s="75" t="s">
        <v>484</v>
      </c>
      <c r="C110" s="69" t="s">
        <v>485</v>
      </c>
      <c r="D110" s="82" t="s">
        <v>113</v>
      </c>
      <c r="E110" s="82" t="s">
        <v>248</v>
      </c>
      <c r="F110" s="69" t="s">
        <v>274</v>
      </c>
      <c r="G110" s="82" t="s">
        <v>258</v>
      </c>
      <c r="H110" s="69" t="s">
        <v>425</v>
      </c>
      <c r="I110" s="69" t="s">
        <v>124</v>
      </c>
      <c r="J110" s="69"/>
      <c r="K110" s="76">
        <v>2.9499999999994735</v>
      </c>
      <c r="L110" s="82" t="s">
        <v>126</v>
      </c>
      <c r="M110" s="83">
        <v>1.8200000000000001E-2</v>
      </c>
      <c r="N110" s="83">
        <v>1.7599999999995782E-2</v>
      </c>
      <c r="O110" s="76">
        <v>1.8665890000000005</v>
      </c>
      <c r="P110" s="78">
        <v>5079999</v>
      </c>
      <c r="Q110" s="69"/>
      <c r="R110" s="76">
        <v>94.822687979000008</v>
      </c>
      <c r="S110" s="77">
        <v>1.3134818098655974E-4</v>
      </c>
      <c r="T110" s="77">
        <f t="shared" si="3"/>
        <v>4.9509085879218921E-3</v>
      </c>
      <c r="U110" s="77">
        <f>R110/'סכום נכסי הקרן'!$C$42</f>
        <v>8.0333381153294841E-4</v>
      </c>
    </row>
    <row r="111" spans="2:21">
      <c r="B111" s="75" t="s">
        <v>486</v>
      </c>
      <c r="C111" s="69" t="s">
        <v>487</v>
      </c>
      <c r="D111" s="82" t="s">
        <v>113</v>
      </c>
      <c r="E111" s="82" t="s">
        <v>248</v>
      </c>
      <c r="F111" s="69" t="s">
        <v>274</v>
      </c>
      <c r="G111" s="82" t="s">
        <v>258</v>
      </c>
      <c r="H111" s="69" t="s">
        <v>425</v>
      </c>
      <c r="I111" s="69" t="s">
        <v>124</v>
      </c>
      <c r="J111" s="69"/>
      <c r="K111" s="76">
        <v>2.1800000000045028</v>
      </c>
      <c r="L111" s="82" t="s">
        <v>126</v>
      </c>
      <c r="M111" s="83">
        <v>1.06E-2</v>
      </c>
      <c r="N111" s="83">
        <v>2.1900000000100447E-2</v>
      </c>
      <c r="O111" s="76">
        <v>2.3259670000000003</v>
      </c>
      <c r="P111" s="78">
        <v>4965000</v>
      </c>
      <c r="Q111" s="69"/>
      <c r="R111" s="76">
        <v>115.48427253600002</v>
      </c>
      <c r="S111" s="77">
        <v>1.712914794903896E-4</v>
      </c>
      <c r="T111" s="77">
        <f t="shared" si="3"/>
        <v>6.0296969939833212E-3</v>
      </c>
      <c r="U111" s="77">
        <f>R111/'סכום נכסי הקרן'!$C$42</f>
        <v>9.7837788408825345E-4</v>
      </c>
    </row>
    <row r="112" spans="2:21">
      <c r="B112" s="75" t="s">
        <v>488</v>
      </c>
      <c r="C112" s="69" t="s">
        <v>489</v>
      </c>
      <c r="D112" s="82" t="s">
        <v>113</v>
      </c>
      <c r="E112" s="82" t="s">
        <v>248</v>
      </c>
      <c r="F112" s="69" t="s">
        <v>274</v>
      </c>
      <c r="G112" s="82" t="s">
        <v>258</v>
      </c>
      <c r="H112" s="69" t="s">
        <v>425</v>
      </c>
      <c r="I112" s="69" t="s">
        <v>124</v>
      </c>
      <c r="J112" s="69"/>
      <c r="K112" s="76">
        <v>4.0500000000068637</v>
      </c>
      <c r="L112" s="82" t="s">
        <v>126</v>
      </c>
      <c r="M112" s="83">
        <v>1.89E-2</v>
      </c>
      <c r="N112" s="83">
        <v>2.2800000000053014E-2</v>
      </c>
      <c r="O112" s="76">
        <v>4.2923790000000004</v>
      </c>
      <c r="P112" s="78">
        <v>4921791</v>
      </c>
      <c r="Q112" s="69"/>
      <c r="R112" s="76">
        <v>211.26190797100003</v>
      </c>
      <c r="S112" s="77">
        <v>1.9691618497109828E-4</v>
      </c>
      <c r="T112" s="77">
        <f t="shared" si="3"/>
        <v>1.1030465564380839E-2</v>
      </c>
      <c r="U112" s="77">
        <f>R112/'סכום נכסי הקרן'!$C$42</f>
        <v>1.789801970174609E-3</v>
      </c>
    </row>
    <row r="113" spans="2:21">
      <c r="B113" s="75" t="s">
        <v>490</v>
      </c>
      <c r="C113" s="69" t="s">
        <v>491</v>
      </c>
      <c r="D113" s="82" t="s">
        <v>113</v>
      </c>
      <c r="E113" s="82" t="s">
        <v>248</v>
      </c>
      <c r="F113" s="69" t="s">
        <v>492</v>
      </c>
      <c r="G113" s="82" t="s">
        <v>258</v>
      </c>
      <c r="H113" s="69" t="s">
        <v>421</v>
      </c>
      <c r="I113" s="69" t="s">
        <v>252</v>
      </c>
      <c r="J113" s="69"/>
      <c r="K113" s="76">
        <v>1.2300000000033857</v>
      </c>
      <c r="L113" s="82" t="s">
        <v>126</v>
      </c>
      <c r="M113" s="83">
        <v>4.4999999999999998E-2</v>
      </c>
      <c r="N113" s="83">
        <v>1.870000000003098E-2</v>
      </c>
      <c r="O113" s="76">
        <v>220596.03602800003</v>
      </c>
      <c r="P113" s="78">
        <v>124.49</v>
      </c>
      <c r="Q113" s="76">
        <v>2.9923227310000007</v>
      </c>
      <c r="R113" s="76">
        <v>277.61232402200005</v>
      </c>
      <c r="S113" s="77">
        <v>1.2961108734597484E-4</v>
      </c>
      <c r="T113" s="77">
        <f t="shared" si="3"/>
        <v>1.4494771962358471E-2</v>
      </c>
      <c r="U113" s="77">
        <f>R113/'סכום נכסי הקרן'!$C$42</f>
        <v>2.3519198953155969E-3</v>
      </c>
    </row>
    <row r="114" spans="2:21">
      <c r="B114" s="75" t="s">
        <v>493</v>
      </c>
      <c r="C114" s="69" t="s">
        <v>494</v>
      </c>
      <c r="D114" s="82" t="s">
        <v>113</v>
      </c>
      <c r="E114" s="82" t="s">
        <v>248</v>
      </c>
      <c r="F114" s="69" t="s">
        <v>396</v>
      </c>
      <c r="G114" s="82" t="s">
        <v>304</v>
      </c>
      <c r="H114" s="69" t="s">
        <v>421</v>
      </c>
      <c r="I114" s="69" t="s">
        <v>252</v>
      </c>
      <c r="J114" s="69"/>
      <c r="K114" s="76">
        <v>1.9600000000062368</v>
      </c>
      <c r="L114" s="82" t="s">
        <v>126</v>
      </c>
      <c r="M114" s="83">
        <v>4.9000000000000002E-2</v>
      </c>
      <c r="N114" s="83">
        <v>1.6399999999937635E-2</v>
      </c>
      <c r="O114" s="76">
        <v>43533.820986000006</v>
      </c>
      <c r="P114" s="78">
        <v>109.61</v>
      </c>
      <c r="Q114" s="76">
        <v>16.422588253000004</v>
      </c>
      <c r="R114" s="76">
        <v>64.14000943500001</v>
      </c>
      <c r="S114" s="77">
        <v>1.4547352297354004E-4</v>
      </c>
      <c r="T114" s="77">
        <f t="shared" si="3"/>
        <v>3.3488960322603334E-3</v>
      </c>
      <c r="U114" s="77">
        <f>R114/'סכום נכסי הקרן'!$C$42</f>
        <v>5.4339145355791903E-4</v>
      </c>
    </row>
    <row r="115" spans="2:21">
      <c r="B115" s="75" t="s">
        <v>495</v>
      </c>
      <c r="C115" s="69" t="s">
        <v>496</v>
      </c>
      <c r="D115" s="82" t="s">
        <v>113</v>
      </c>
      <c r="E115" s="82" t="s">
        <v>248</v>
      </c>
      <c r="F115" s="69" t="s">
        <v>396</v>
      </c>
      <c r="G115" s="82" t="s">
        <v>304</v>
      </c>
      <c r="H115" s="69" t="s">
        <v>421</v>
      </c>
      <c r="I115" s="69" t="s">
        <v>252</v>
      </c>
      <c r="J115" s="69"/>
      <c r="K115" s="76">
        <v>1.3599999999753443</v>
      </c>
      <c r="L115" s="82" t="s">
        <v>126</v>
      </c>
      <c r="M115" s="83">
        <v>5.8499999999999996E-2</v>
      </c>
      <c r="N115" s="83">
        <v>2.0899999999681527E-2</v>
      </c>
      <c r="O115" s="76">
        <v>33539.930027000002</v>
      </c>
      <c r="P115" s="78">
        <v>116.09</v>
      </c>
      <c r="Q115" s="69"/>
      <c r="R115" s="76">
        <v>38.936506136000013</v>
      </c>
      <c r="S115" s="77">
        <v>4.7414749533127029E-5</v>
      </c>
      <c r="T115" s="77">
        <f t="shared" si="3"/>
        <v>2.0329637001546309E-3</v>
      </c>
      <c r="U115" s="77">
        <f>R115/'סכום נכסי הקרן'!$C$42</f>
        <v>3.2986843706578068E-4</v>
      </c>
    </row>
    <row r="116" spans="2:21">
      <c r="B116" s="75" t="s">
        <v>497</v>
      </c>
      <c r="C116" s="69" t="s">
        <v>498</v>
      </c>
      <c r="D116" s="82" t="s">
        <v>113</v>
      </c>
      <c r="E116" s="82" t="s">
        <v>248</v>
      </c>
      <c r="F116" s="69" t="s">
        <v>396</v>
      </c>
      <c r="G116" s="82" t="s">
        <v>304</v>
      </c>
      <c r="H116" s="69" t="s">
        <v>421</v>
      </c>
      <c r="I116" s="69" t="s">
        <v>252</v>
      </c>
      <c r="J116" s="69"/>
      <c r="K116" s="76">
        <v>5.970000000065979</v>
      </c>
      <c r="L116" s="82" t="s">
        <v>126</v>
      </c>
      <c r="M116" s="83">
        <v>2.2499999999999999E-2</v>
      </c>
      <c r="N116" s="83">
        <v>1.7400000000219931E-2</v>
      </c>
      <c r="O116" s="76">
        <v>39839.819242000005</v>
      </c>
      <c r="P116" s="78">
        <v>105</v>
      </c>
      <c r="Q116" s="69"/>
      <c r="R116" s="76">
        <v>41.831810792000006</v>
      </c>
      <c r="S116" s="77">
        <v>1.0236379013005091E-4</v>
      </c>
      <c r="T116" s="77">
        <f t="shared" si="3"/>
        <v>2.1841341530447157E-3</v>
      </c>
      <c r="U116" s="77">
        <f>R116/'סכום נכסי הקרן'!$C$42</f>
        <v>3.5439733594458774E-4</v>
      </c>
    </row>
    <row r="117" spans="2:21">
      <c r="B117" s="75" t="s">
        <v>499</v>
      </c>
      <c r="C117" s="69" t="s">
        <v>500</v>
      </c>
      <c r="D117" s="82" t="s">
        <v>113</v>
      </c>
      <c r="E117" s="82" t="s">
        <v>248</v>
      </c>
      <c r="F117" s="69" t="s">
        <v>501</v>
      </c>
      <c r="G117" s="82" t="s">
        <v>364</v>
      </c>
      <c r="H117" s="69" t="s">
        <v>425</v>
      </c>
      <c r="I117" s="69" t="s">
        <v>124</v>
      </c>
      <c r="J117" s="69"/>
      <c r="K117" s="76">
        <v>1.239999999947704</v>
      </c>
      <c r="L117" s="82" t="s">
        <v>126</v>
      </c>
      <c r="M117" s="83">
        <v>4.0500000000000001E-2</v>
      </c>
      <c r="N117" s="83">
        <v>0.01</v>
      </c>
      <c r="O117" s="76">
        <v>7875.9888290000008</v>
      </c>
      <c r="P117" s="78">
        <v>126.25</v>
      </c>
      <c r="Q117" s="69"/>
      <c r="R117" s="76">
        <v>9.9434356730000015</v>
      </c>
      <c r="S117" s="77">
        <v>1.0829435907413417E-4</v>
      </c>
      <c r="T117" s="77">
        <f t="shared" si="3"/>
        <v>5.1916943208578056E-4</v>
      </c>
      <c r="U117" s="77">
        <f>R117/'סכום נכסי הקרן'!$C$42</f>
        <v>8.424036746029416E-5</v>
      </c>
    </row>
    <row r="118" spans="2:21">
      <c r="B118" s="75" t="s">
        <v>502</v>
      </c>
      <c r="C118" s="69" t="s">
        <v>503</v>
      </c>
      <c r="D118" s="82" t="s">
        <v>113</v>
      </c>
      <c r="E118" s="82" t="s">
        <v>248</v>
      </c>
      <c r="F118" s="69" t="s">
        <v>504</v>
      </c>
      <c r="G118" s="82" t="s">
        <v>304</v>
      </c>
      <c r="H118" s="69" t="s">
        <v>425</v>
      </c>
      <c r="I118" s="69" t="s">
        <v>124</v>
      </c>
      <c r="J118" s="69"/>
      <c r="K118" s="76">
        <v>6.5700000000429908</v>
      </c>
      <c r="L118" s="82" t="s">
        <v>126</v>
      </c>
      <c r="M118" s="83">
        <v>1.9599999999999999E-2</v>
      </c>
      <c r="N118" s="83">
        <v>9.2000000000545916E-3</v>
      </c>
      <c r="O118" s="76">
        <v>67466.791545000015</v>
      </c>
      <c r="P118" s="78">
        <v>108.6</v>
      </c>
      <c r="Q118" s="69"/>
      <c r="R118" s="76">
        <v>73.268937705000013</v>
      </c>
      <c r="S118" s="77">
        <v>6.8403124083653524E-5</v>
      </c>
      <c r="T118" s="77">
        <f t="shared" si="3"/>
        <v>3.8255381770229396E-3</v>
      </c>
      <c r="U118" s="77">
        <f>R118/'סכום נכסי הקרן'!$C$42</f>
        <v>6.207313486679809E-4</v>
      </c>
    </row>
    <row r="119" spans="2:21">
      <c r="B119" s="75" t="s">
        <v>505</v>
      </c>
      <c r="C119" s="69" t="s">
        <v>506</v>
      </c>
      <c r="D119" s="82" t="s">
        <v>113</v>
      </c>
      <c r="E119" s="82" t="s">
        <v>248</v>
      </c>
      <c r="F119" s="69" t="s">
        <v>504</v>
      </c>
      <c r="G119" s="82" t="s">
        <v>304</v>
      </c>
      <c r="H119" s="69" t="s">
        <v>425</v>
      </c>
      <c r="I119" s="69" t="s">
        <v>124</v>
      </c>
      <c r="J119" s="69"/>
      <c r="K119" s="76">
        <v>2.599999999988917</v>
      </c>
      <c r="L119" s="82" t="s">
        <v>126</v>
      </c>
      <c r="M119" s="83">
        <v>2.75E-2</v>
      </c>
      <c r="N119" s="83">
        <v>6.4999999999722927E-3</v>
      </c>
      <c r="O119" s="76">
        <v>17040.418590000005</v>
      </c>
      <c r="P119" s="78">
        <v>105.9</v>
      </c>
      <c r="Q119" s="69"/>
      <c r="R119" s="76">
        <v>18.045803857000003</v>
      </c>
      <c r="S119" s="77">
        <v>4.0488216953062099E-5</v>
      </c>
      <c r="T119" s="77">
        <f t="shared" si="3"/>
        <v>9.4221253579482766E-4</v>
      </c>
      <c r="U119" s="77">
        <f>R119/'סכום נכסי הקרן'!$C$42</f>
        <v>1.5288328883727005E-4</v>
      </c>
    </row>
    <row r="120" spans="2:21">
      <c r="B120" s="75" t="s">
        <v>507</v>
      </c>
      <c r="C120" s="69" t="s">
        <v>508</v>
      </c>
      <c r="D120" s="82" t="s">
        <v>113</v>
      </c>
      <c r="E120" s="82" t="s">
        <v>248</v>
      </c>
      <c r="F120" s="69" t="s">
        <v>286</v>
      </c>
      <c r="G120" s="82" t="s">
        <v>258</v>
      </c>
      <c r="H120" s="69" t="s">
        <v>425</v>
      </c>
      <c r="I120" s="69" t="s">
        <v>124</v>
      </c>
      <c r="J120" s="69"/>
      <c r="K120" s="76">
        <v>2.5400000000009659</v>
      </c>
      <c r="L120" s="82" t="s">
        <v>126</v>
      </c>
      <c r="M120" s="83">
        <v>1.4199999999999999E-2</v>
      </c>
      <c r="N120" s="83">
        <v>2.2400000000004291E-2</v>
      </c>
      <c r="O120" s="76">
        <v>3.7477150000000008</v>
      </c>
      <c r="P120" s="78">
        <v>4972000</v>
      </c>
      <c r="Q120" s="69"/>
      <c r="R120" s="76">
        <v>186.33636788300004</v>
      </c>
      <c r="S120" s="77">
        <v>1.768373991412259E-4</v>
      </c>
      <c r="T120" s="77">
        <f t="shared" si="3"/>
        <v>9.7290463248460943E-3</v>
      </c>
      <c r="U120" s="77">
        <f>R120/'סכום נכסי הקרן'!$C$42</f>
        <v>1.5786338462774583E-3</v>
      </c>
    </row>
    <row r="121" spans="2:21">
      <c r="B121" s="75" t="s">
        <v>509</v>
      </c>
      <c r="C121" s="69" t="s">
        <v>510</v>
      </c>
      <c r="D121" s="82" t="s">
        <v>113</v>
      </c>
      <c r="E121" s="82" t="s">
        <v>248</v>
      </c>
      <c r="F121" s="69" t="s">
        <v>286</v>
      </c>
      <c r="G121" s="82" t="s">
        <v>258</v>
      </c>
      <c r="H121" s="69" t="s">
        <v>425</v>
      </c>
      <c r="I121" s="69" t="s">
        <v>124</v>
      </c>
      <c r="J121" s="69"/>
      <c r="K121" s="76">
        <v>4.3099999999469283</v>
      </c>
      <c r="L121" s="82" t="s">
        <v>126</v>
      </c>
      <c r="M121" s="83">
        <v>2.0199999999999999E-2</v>
      </c>
      <c r="N121" s="83">
        <v>2.3999999999720679E-2</v>
      </c>
      <c r="O121" s="76">
        <v>0.43224200000000013</v>
      </c>
      <c r="P121" s="78">
        <v>4969567</v>
      </c>
      <c r="Q121" s="69"/>
      <c r="R121" s="76">
        <v>21.480567494000002</v>
      </c>
      <c r="S121" s="77">
        <v>2.0538940365882638E-5</v>
      </c>
      <c r="T121" s="77">
        <f t="shared" si="3"/>
        <v>1.1215493712120139E-3</v>
      </c>
      <c r="U121" s="77">
        <f>R121/'סכום נכסי הקרן'!$C$42</f>
        <v>1.8198246144074092E-4</v>
      </c>
    </row>
    <row r="122" spans="2:21">
      <c r="B122" s="75" t="s">
        <v>511</v>
      </c>
      <c r="C122" s="69" t="s">
        <v>512</v>
      </c>
      <c r="D122" s="82" t="s">
        <v>113</v>
      </c>
      <c r="E122" s="82" t="s">
        <v>248</v>
      </c>
      <c r="F122" s="69" t="s">
        <v>286</v>
      </c>
      <c r="G122" s="82" t="s">
        <v>258</v>
      </c>
      <c r="H122" s="69" t="s">
        <v>425</v>
      </c>
      <c r="I122" s="69" t="s">
        <v>124</v>
      </c>
      <c r="J122" s="69"/>
      <c r="K122" s="76">
        <v>5.2600000000097236</v>
      </c>
      <c r="L122" s="82" t="s">
        <v>126</v>
      </c>
      <c r="M122" s="83">
        <v>2.5899999999999999E-2</v>
      </c>
      <c r="N122" s="83">
        <v>2.6800000000034317E-2</v>
      </c>
      <c r="O122" s="76">
        <v>3.4889510000000006</v>
      </c>
      <c r="P122" s="78">
        <v>5012144</v>
      </c>
      <c r="Q122" s="69"/>
      <c r="R122" s="76">
        <v>174.871245405</v>
      </c>
      <c r="S122" s="77">
        <v>1.6517308147516926E-4</v>
      </c>
      <c r="T122" s="77">
        <f t="shared" si="3"/>
        <v>9.1304261575874124E-3</v>
      </c>
      <c r="U122" s="77">
        <f>R122/'סכום נכסי הקרן'!$C$42</f>
        <v>1.4815018124124868E-3</v>
      </c>
    </row>
    <row r="123" spans="2:21">
      <c r="B123" s="75" t="s">
        <v>513</v>
      </c>
      <c r="C123" s="69" t="s">
        <v>514</v>
      </c>
      <c r="D123" s="82" t="s">
        <v>113</v>
      </c>
      <c r="E123" s="82" t="s">
        <v>248</v>
      </c>
      <c r="F123" s="69" t="s">
        <v>286</v>
      </c>
      <c r="G123" s="82" t="s">
        <v>258</v>
      </c>
      <c r="H123" s="69" t="s">
        <v>425</v>
      </c>
      <c r="I123" s="69" t="s">
        <v>124</v>
      </c>
      <c r="J123" s="69"/>
      <c r="K123" s="76">
        <v>3.1600000000085418</v>
      </c>
      <c r="L123" s="82" t="s">
        <v>126</v>
      </c>
      <c r="M123" s="83">
        <v>1.5900000000000001E-2</v>
      </c>
      <c r="N123" s="83">
        <v>2.1800000000086882E-2</v>
      </c>
      <c r="O123" s="76">
        <v>2.7339810000000004</v>
      </c>
      <c r="P123" s="78">
        <v>4967500</v>
      </c>
      <c r="Q123" s="69"/>
      <c r="R123" s="76">
        <v>135.810488249</v>
      </c>
      <c r="S123" s="77">
        <v>1.8263066132264533E-4</v>
      </c>
      <c r="T123" s="77">
        <f t="shared" si="3"/>
        <v>7.090975028579128E-3</v>
      </c>
      <c r="U123" s="77">
        <f>R123/'סכום נכסי הקרן'!$C$42</f>
        <v>1.1505807259480142E-3</v>
      </c>
    </row>
    <row r="124" spans="2:21">
      <c r="B124" s="75" t="s">
        <v>515</v>
      </c>
      <c r="C124" s="69" t="s">
        <v>516</v>
      </c>
      <c r="D124" s="82" t="s">
        <v>113</v>
      </c>
      <c r="E124" s="82" t="s">
        <v>248</v>
      </c>
      <c r="F124" s="69" t="s">
        <v>517</v>
      </c>
      <c r="G124" s="82" t="s">
        <v>368</v>
      </c>
      <c r="H124" s="69" t="s">
        <v>421</v>
      </c>
      <c r="I124" s="69" t="s">
        <v>252</v>
      </c>
      <c r="J124" s="69"/>
      <c r="K124" s="76">
        <v>4.0299999999734233</v>
      </c>
      <c r="L124" s="82" t="s">
        <v>126</v>
      </c>
      <c r="M124" s="83">
        <v>1.9400000000000001E-2</v>
      </c>
      <c r="N124" s="83">
        <v>4.8999999999912395E-3</v>
      </c>
      <c r="O124" s="76">
        <v>63744.857538000011</v>
      </c>
      <c r="P124" s="78">
        <v>107.43</v>
      </c>
      <c r="Q124" s="69"/>
      <c r="R124" s="76">
        <v>68.481097194</v>
      </c>
      <c r="S124" s="77">
        <v>1.1760495704645768E-4</v>
      </c>
      <c r="T124" s="77">
        <f t="shared" si="3"/>
        <v>3.5755541150992785E-3</v>
      </c>
      <c r="U124" s="77">
        <f>R124/'סכום נכסי הקרן'!$C$42</f>
        <v>5.8016896588080117E-4</v>
      </c>
    </row>
    <row r="125" spans="2:21">
      <c r="B125" s="75" t="s">
        <v>518</v>
      </c>
      <c r="C125" s="69" t="s">
        <v>519</v>
      </c>
      <c r="D125" s="82" t="s">
        <v>113</v>
      </c>
      <c r="E125" s="82" t="s">
        <v>248</v>
      </c>
      <c r="F125" s="69" t="s">
        <v>517</v>
      </c>
      <c r="G125" s="82" t="s">
        <v>368</v>
      </c>
      <c r="H125" s="69" t="s">
        <v>421</v>
      </c>
      <c r="I125" s="69" t="s">
        <v>252</v>
      </c>
      <c r="J125" s="69"/>
      <c r="K125" s="76">
        <v>5.0300000000028566</v>
      </c>
      <c r="L125" s="82" t="s">
        <v>126</v>
      </c>
      <c r="M125" s="83">
        <v>1.23E-2</v>
      </c>
      <c r="N125" s="83">
        <v>7.8999999999956952E-3</v>
      </c>
      <c r="O125" s="76">
        <v>247515.91364800002</v>
      </c>
      <c r="P125" s="78">
        <v>103.25</v>
      </c>
      <c r="Q125" s="69"/>
      <c r="R125" s="76">
        <v>255.56018940900003</v>
      </c>
      <c r="S125" s="77">
        <v>1.4208581985594861E-4</v>
      </c>
      <c r="T125" s="77">
        <f t="shared" si="3"/>
        <v>1.3343379769577661E-2</v>
      </c>
      <c r="U125" s="77">
        <f>R125/'סכום נכסי הקרן'!$C$42</f>
        <v>2.1650951413598528E-3</v>
      </c>
    </row>
    <row r="126" spans="2:21">
      <c r="B126" s="75" t="s">
        <v>520</v>
      </c>
      <c r="C126" s="69" t="s">
        <v>521</v>
      </c>
      <c r="D126" s="82" t="s">
        <v>113</v>
      </c>
      <c r="E126" s="82" t="s">
        <v>248</v>
      </c>
      <c r="F126" s="69" t="s">
        <v>522</v>
      </c>
      <c r="G126" s="82" t="s">
        <v>364</v>
      </c>
      <c r="H126" s="69" t="s">
        <v>425</v>
      </c>
      <c r="I126" s="69" t="s">
        <v>124</v>
      </c>
      <c r="J126" s="69"/>
      <c r="K126" s="76">
        <v>5.7000000000189148</v>
      </c>
      <c r="L126" s="82" t="s">
        <v>126</v>
      </c>
      <c r="M126" s="83">
        <v>2.2499999999999999E-2</v>
      </c>
      <c r="N126" s="83">
        <v>3.4999999998581422E-3</v>
      </c>
      <c r="O126" s="76">
        <v>18578.493329000004</v>
      </c>
      <c r="P126" s="78">
        <v>113.83</v>
      </c>
      <c r="Q126" s="69"/>
      <c r="R126" s="76">
        <v>21.147898938000001</v>
      </c>
      <c r="S126" s="77">
        <v>4.5411294592426682E-5</v>
      </c>
      <c r="T126" s="77">
        <f t="shared" si="3"/>
        <v>1.1041799879353371E-3</v>
      </c>
      <c r="U126" s="77">
        <f>R126/'סכום נכסי הקרן'!$C$42</f>
        <v>1.7916410747119483E-4</v>
      </c>
    </row>
    <row r="127" spans="2:21">
      <c r="B127" s="75" t="s">
        <v>523</v>
      </c>
      <c r="C127" s="69" t="s">
        <v>524</v>
      </c>
      <c r="D127" s="82" t="s">
        <v>113</v>
      </c>
      <c r="E127" s="82" t="s">
        <v>248</v>
      </c>
      <c r="F127" s="69" t="s">
        <v>525</v>
      </c>
      <c r="G127" s="82" t="s">
        <v>304</v>
      </c>
      <c r="H127" s="69" t="s">
        <v>425</v>
      </c>
      <c r="I127" s="69" t="s">
        <v>124</v>
      </c>
      <c r="J127" s="69"/>
      <c r="K127" s="76">
        <v>3.7050000000000001</v>
      </c>
      <c r="L127" s="82" t="s">
        <v>126</v>
      </c>
      <c r="M127" s="83">
        <v>1.6E-2</v>
      </c>
      <c r="N127" s="83">
        <v>1.09E-2</v>
      </c>
      <c r="O127" s="76">
        <v>2.0000000000000004E-4</v>
      </c>
      <c r="P127" s="78">
        <v>103.89</v>
      </c>
      <c r="Q127" s="69"/>
      <c r="R127" s="76">
        <v>2.0000000000000004E-7</v>
      </c>
      <c r="S127" s="77">
        <v>3.4570954609567332E-13</v>
      </c>
      <c r="T127" s="77">
        <f t="shared" si="3"/>
        <v>1.0442455689546262E-11</v>
      </c>
      <c r="U127" s="77">
        <f>R127/'סכום נכסי הקרן'!$C$42</f>
        <v>1.6943915610383447E-12</v>
      </c>
    </row>
    <row r="128" spans="2:21">
      <c r="B128" s="75" t="s">
        <v>526</v>
      </c>
      <c r="C128" s="69" t="s">
        <v>527</v>
      </c>
      <c r="D128" s="82" t="s">
        <v>113</v>
      </c>
      <c r="E128" s="82" t="s">
        <v>248</v>
      </c>
      <c r="F128" s="69" t="s">
        <v>528</v>
      </c>
      <c r="G128" s="82" t="s">
        <v>122</v>
      </c>
      <c r="H128" s="69" t="s">
        <v>421</v>
      </c>
      <c r="I128" s="69" t="s">
        <v>252</v>
      </c>
      <c r="J128" s="69"/>
      <c r="K128" s="76">
        <v>1.3799999999947727</v>
      </c>
      <c r="L128" s="82" t="s">
        <v>126</v>
      </c>
      <c r="M128" s="83">
        <v>2.1499999999999998E-2</v>
      </c>
      <c r="N128" s="83">
        <v>1.319999999995598E-2</v>
      </c>
      <c r="O128" s="76">
        <v>64703.725383000012</v>
      </c>
      <c r="P128" s="78">
        <v>101.7</v>
      </c>
      <c r="Q128" s="76">
        <v>6.8934876870000004</v>
      </c>
      <c r="R128" s="76">
        <v>72.697176401000021</v>
      </c>
      <c r="S128" s="77">
        <v>1.2206804442711601E-4</v>
      </c>
      <c r="T128" s="77">
        <f t="shared" si="3"/>
        <v>3.795685216612854E-3</v>
      </c>
      <c r="U128" s="77">
        <f>R128/'סכום נכסי הקרן'!$C$42</f>
        <v>6.1588741102585156E-4</v>
      </c>
    </row>
    <row r="129" spans="2:21">
      <c r="B129" s="75" t="s">
        <v>529</v>
      </c>
      <c r="C129" s="69" t="s">
        <v>530</v>
      </c>
      <c r="D129" s="82" t="s">
        <v>113</v>
      </c>
      <c r="E129" s="82" t="s">
        <v>248</v>
      </c>
      <c r="F129" s="69" t="s">
        <v>528</v>
      </c>
      <c r="G129" s="82" t="s">
        <v>122</v>
      </c>
      <c r="H129" s="69" t="s">
        <v>421</v>
      </c>
      <c r="I129" s="69" t="s">
        <v>252</v>
      </c>
      <c r="J129" s="69"/>
      <c r="K129" s="76">
        <v>2.8700000000015011</v>
      </c>
      <c r="L129" s="82" t="s">
        <v>126</v>
      </c>
      <c r="M129" s="83">
        <v>1.8000000000000002E-2</v>
      </c>
      <c r="N129" s="83">
        <v>2.0399999999879896E-2</v>
      </c>
      <c r="O129" s="76">
        <v>46670.927025000005</v>
      </c>
      <c r="P129" s="78">
        <v>99.9</v>
      </c>
      <c r="Q129" s="69"/>
      <c r="R129" s="76">
        <v>46.624255539000004</v>
      </c>
      <c r="S129" s="77">
        <v>5.6837523931355642E-5</v>
      </c>
      <c r="T129" s="77">
        <f t="shared" si="3"/>
        <v>2.4343586126204467E-3</v>
      </c>
      <c r="U129" s="77">
        <f>R129/'סכום נכסי הקרן'!$C$42</f>
        <v>3.9499872562488443E-4</v>
      </c>
    </row>
    <row r="130" spans="2:21">
      <c r="B130" s="75" t="s">
        <v>531</v>
      </c>
      <c r="C130" s="69" t="s">
        <v>532</v>
      </c>
      <c r="D130" s="82" t="s">
        <v>113</v>
      </c>
      <c r="E130" s="82" t="s">
        <v>248</v>
      </c>
      <c r="F130" s="69" t="s">
        <v>533</v>
      </c>
      <c r="G130" s="82" t="s">
        <v>258</v>
      </c>
      <c r="H130" s="69" t="s">
        <v>534</v>
      </c>
      <c r="I130" s="69" t="s">
        <v>124</v>
      </c>
      <c r="J130" s="69"/>
      <c r="K130" s="76">
        <v>0.760000000211558</v>
      </c>
      <c r="L130" s="82" t="s">
        <v>126</v>
      </c>
      <c r="M130" s="83">
        <v>4.1500000000000002E-2</v>
      </c>
      <c r="N130" s="83">
        <v>1.6600000004760057E-2</v>
      </c>
      <c r="O130" s="76">
        <v>1773.1726220000003</v>
      </c>
      <c r="P130" s="78">
        <v>106.63</v>
      </c>
      <c r="Q130" s="69"/>
      <c r="R130" s="76">
        <v>1.8907338850000004</v>
      </c>
      <c r="S130" s="77">
        <v>1.7678948724005768E-5</v>
      </c>
      <c r="T130" s="77">
        <f t="shared" si="3"/>
        <v>9.8719524074180796E-5</v>
      </c>
      <c r="U130" s="77">
        <f>R130/'סכום נכסי הקרן'!$C$42</f>
        <v>1.6018217694566222E-5</v>
      </c>
    </row>
    <row r="131" spans="2:21">
      <c r="B131" s="75" t="s">
        <v>535</v>
      </c>
      <c r="C131" s="69" t="s">
        <v>536</v>
      </c>
      <c r="D131" s="82" t="s">
        <v>113</v>
      </c>
      <c r="E131" s="82" t="s">
        <v>248</v>
      </c>
      <c r="F131" s="69" t="s">
        <v>537</v>
      </c>
      <c r="G131" s="82" t="s">
        <v>304</v>
      </c>
      <c r="H131" s="69" t="s">
        <v>534</v>
      </c>
      <c r="I131" s="69" t="s">
        <v>124</v>
      </c>
      <c r="J131" s="69"/>
      <c r="K131" s="76">
        <v>4.1300000000537862</v>
      </c>
      <c r="L131" s="82" t="s">
        <v>126</v>
      </c>
      <c r="M131" s="83">
        <v>2.5000000000000001E-2</v>
      </c>
      <c r="N131" s="83">
        <v>2.0900000000404439E-2</v>
      </c>
      <c r="O131" s="76">
        <v>23152.726432000003</v>
      </c>
      <c r="P131" s="78">
        <v>103.59</v>
      </c>
      <c r="Q131" s="69"/>
      <c r="R131" s="76">
        <v>23.983909867000001</v>
      </c>
      <c r="S131" s="77">
        <v>7.106143164391125E-5</v>
      </c>
      <c r="T131" s="77">
        <f t="shared" si="3"/>
        <v>1.2522545802410943E-3</v>
      </c>
      <c r="U131" s="77">
        <f>R131/'סכום נכסי הקרן'!$C$42</f>
        <v>2.0319067239674542E-4</v>
      </c>
    </row>
    <row r="132" spans="2:21">
      <c r="B132" s="75" t="s">
        <v>538</v>
      </c>
      <c r="C132" s="69" t="s">
        <v>539</v>
      </c>
      <c r="D132" s="82" t="s">
        <v>113</v>
      </c>
      <c r="E132" s="82" t="s">
        <v>248</v>
      </c>
      <c r="F132" s="69" t="s">
        <v>537</v>
      </c>
      <c r="G132" s="82" t="s">
        <v>304</v>
      </c>
      <c r="H132" s="69" t="s">
        <v>534</v>
      </c>
      <c r="I132" s="69" t="s">
        <v>124</v>
      </c>
      <c r="J132" s="69"/>
      <c r="K132" s="76">
        <v>6.3700000000468622</v>
      </c>
      <c r="L132" s="82" t="s">
        <v>126</v>
      </c>
      <c r="M132" s="83">
        <v>1.9E-2</v>
      </c>
      <c r="N132" s="83">
        <v>2.4000000000238279E-2</v>
      </c>
      <c r="O132" s="76">
        <v>51387.508041000016</v>
      </c>
      <c r="P132" s="78">
        <v>98</v>
      </c>
      <c r="Q132" s="69"/>
      <c r="R132" s="76">
        <v>50.359759172000011</v>
      </c>
      <c r="S132" s="77">
        <v>2.21562056082624E-4</v>
      </c>
      <c r="T132" s="77">
        <f t="shared" si="3"/>
        <v>2.6293977684491549E-3</v>
      </c>
      <c r="U132" s="77">
        <f>R132/'סכום נכסי הקרן'!$C$42</f>
        <v>4.2664575478480092E-4</v>
      </c>
    </row>
    <row r="133" spans="2:21">
      <c r="B133" s="75" t="s">
        <v>540</v>
      </c>
      <c r="C133" s="69" t="s">
        <v>541</v>
      </c>
      <c r="D133" s="82" t="s">
        <v>113</v>
      </c>
      <c r="E133" s="82" t="s">
        <v>248</v>
      </c>
      <c r="F133" s="69" t="s">
        <v>542</v>
      </c>
      <c r="G133" s="82" t="s">
        <v>543</v>
      </c>
      <c r="H133" s="69" t="s">
        <v>544</v>
      </c>
      <c r="I133" s="69" t="s">
        <v>124</v>
      </c>
      <c r="J133" s="69"/>
      <c r="K133" s="76">
        <v>0.74000186735551332</v>
      </c>
      <c r="L133" s="82" t="s">
        <v>126</v>
      </c>
      <c r="M133" s="83">
        <v>5.3499999999999999E-2</v>
      </c>
      <c r="N133" s="83">
        <v>2.8399987550963242E-2</v>
      </c>
      <c r="O133" s="76">
        <v>0.21413900000000002</v>
      </c>
      <c r="P133" s="78">
        <v>105.03</v>
      </c>
      <c r="Q133" s="69"/>
      <c r="R133" s="76">
        <v>2.2491700000000007E-4</v>
      </c>
      <c r="S133" s="77">
        <v>1.8229366408655885E-9</v>
      </c>
      <c r="T133" s="77">
        <f t="shared" si="3"/>
        <v>1.1743429031628385E-8</v>
      </c>
      <c r="U133" s="77">
        <f>R133/'סכום נכסי הקרן'!$C$42</f>
        <v>1.9054873336703072E-9</v>
      </c>
    </row>
    <row r="134" spans="2:21">
      <c r="B134" s="75" t="s">
        <v>545</v>
      </c>
      <c r="C134" s="69" t="s">
        <v>546</v>
      </c>
      <c r="D134" s="82" t="s">
        <v>113</v>
      </c>
      <c r="E134" s="82" t="s">
        <v>248</v>
      </c>
      <c r="F134" s="69" t="s">
        <v>547</v>
      </c>
      <c r="G134" s="82" t="s">
        <v>122</v>
      </c>
      <c r="H134" s="69" t="s">
        <v>548</v>
      </c>
      <c r="I134" s="69" t="s">
        <v>252</v>
      </c>
      <c r="J134" s="69"/>
      <c r="K134" s="76">
        <v>1.8700000000115431</v>
      </c>
      <c r="L134" s="82" t="s">
        <v>126</v>
      </c>
      <c r="M134" s="83">
        <v>3.15E-2</v>
      </c>
      <c r="N134" s="83">
        <v>8.0100000000384142E-2</v>
      </c>
      <c r="O134" s="76">
        <v>57753.455185000013</v>
      </c>
      <c r="P134" s="78">
        <v>91.5</v>
      </c>
      <c r="Q134" s="69"/>
      <c r="R134" s="76">
        <v>52.84441149700001</v>
      </c>
      <c r="S134" s="77">
        <v>1.5509617663612963E-4</v>
      </c>
      <c r="T134" s="77">
        <f t="shared" si="3"/>
        <v>2.7591271274878576E-3</v>
      </c>
      <c r="U134" s="77">
        <f>R134/'סכום נכסי הקרן'!$C$42</f>
        <v>4.4769562444277241E-4</v>
      </c>
    </row>
    <row r="135" spans="2:21">
      <c r="B135" s="75" t="s">
        <v>549</v>
      </c>
      <c r="C135" s="69" t="s">
        <v>550</v>
      </c>
      <c r="D135" s="82" t="s">
        <v>113</v>
      </c>
      <c r="E135" s="82" t="s">
        <v>248</v>
      </c>
      <c r="F135" s="69" t="s">
        <v>547</v>
      </c>
      <c r="G135" s="82" t="s">
        <v>122</v>
      </c>
      <c r="H135" s="69" t="s">
        <v>548</v>
      </c>
      <c r="I135" s="69" t="s">
        <v>252</v>
      </c>
      <c r="J135" s="69"/>
      <c r="K135" s="76">
        <v>1.0399999999963716</v>
      </c>
      <c r="L135" s="82" t="s">
        <v>126</v>
      </c>
      <c r="M135" s="83">
        <v>2.8500000000000001E-2</v>
      </c>
      <c r="N135" s="83">
        <v>4.2300000000093742E-2</v>
      </c>
      <c r="O135" s="76">
        <v>32776.861962000003</v>
      </c>
      <c r="P135" s="78">
        <v>100.9</v>
      </c>
      <c r="Q135" s="69"/>
      <c r="R135" s="76">
        <v>33.071853003000001</v>
      </c>
      <c r="S135" s="77">
        <v>1.5157932598012887E-4</v>
      </c>
      <c r="T135" s="77">
        <f t="shared" si="3"/>
        <v>1.7267567977750746E-3</v>
      </c>
      <c r="U135" s="77">
        <f>R135/'סכום נכסי הקרן'!$C$42</f>
        <v>2.8018334318091916E-4</v>
      </c>
    </row>
    <row r="136" spans="2:21">
      <c r="B136" s="75" t="s">
        <v>551</v>
      </c>
      <c r="C136" s="69" t="s">
        <v>552</v>
      </c>
      <c r="D136" s="82" t="s">
        <v>113</v>
      </c>
      <c r="E136" s="82" t="s">
        <v>248</v>
      </c>
      <c r="F136" s="69" t="s">
        <v>553</v>
      </c>
      <c r="G136" s="82" t="s">
        <v>554</v>
      </c>
      <c r="H136" s="69" t="s">
        <v>544</v>
      </c>
      <c r="I136" s="69" t="s">
        <v>124</v>
      </c>
      <c r="J136" s="69"/>
      <c r="K136" s="76">
        <v>0.25999999996423573</v>
      </c>
      <c r="L136" s="82" t="s">
        <v>126</v>
      </c>
      <c r="M136" s="83">
        <v>4.8000000000000001E-2</v>
      </c>
      <c r="N136" s="83">
        <v>1.4999999999999998E-2</v>
      </c>
      <c r="O136" s="76">
        <v>7676.2818120000011</v>
      </c>
      <c r="P136" s="78">
        <v>101.99</v>
      </c>
      <c r="Q136" s="69"/>
      <c r="R136" s="76">
        <v>7.829040078000002</v>
      </c>
      <c r="S136" s="77">
        <v>9.8611091567750894E-5</v>
      </c>
      <c r="T136" s="77">
        <f t="shared" si="3"/>
        <v>4.0877202053098409E-4</v>
      </c>
      <c r="U136" s="77">
        <f>R136/'סכום נכסי הקרן'!$C$42</f>
        <v>6.6327297195970921E-5</v>
      </c>
    </row>
    <row r="137" spans="2:21">
      <c r="B137" s="75" t="s">
        <v>555</v>
      </c>
      <c r="C137" s="69" t="s">
        <v>556</v>
      </c>
      <c r="D137" s="82" t="s">
        <v>113</v>
      </c>
      <c r="E137" s="82" t="s">
        <v>248</v>
      </c>
      <c r="F137" s="69" t="s">
        <v>300</v>
      </c>
      <c r="G137" s="82" t="s">
        <v>258</v>
      </c>
      <c r="H137" s="69" t="s">
        <v>548</v>
      </c>
      <c r="I137" s="69" t="s">
        <v>252</v>
      </c>
      <c r="J137" s="69"/>
      <c r="K137" s="76">
        <v>1.2200000000029323</v>
      </c>
      <c r="L137" s="82" t="s">
        <v>126</v>
      </c>
      <c r="M137" s="83">
        <v>5.0999999999999997E-2</v>
      </c>
      <c r="N137" s="83">
        <v>1.9700000000019414E-2</v>
      </c>
      <c r="O137" s="76">
        <v>198658.446066</v>
      </c>
      <c r="P137" s="78">
        <v>125.48</v>
      </c>
      <c r="Q137" s="76">
        <v>3.0599815660000003</v>
      </c>
      <c r="R137" s="76">
        <v>252.33660958300007</v>
      </c>
      <c r="S137" s="77">
        <v>1.7316170320307091E-4</v>
      </c>
      <c r="T137" s="77">
        <f t="shared" si="3"/>
        <v>1.3175069322104061E-2</v>
      </c>
      <c r="U137" s="77">
        <f>R137/'סכום נכסי הקרן'!$C$42</f>
        <v>2.1377851090923139E-3</v>
      </c>
    </row>
    <row r="138" spans="2:21">
      <c r="B138" s="75" t="s">
        <v>557</v>
      </c>
      <c r="C138" s="69" t="s">
        <v>558</v>
      </c>
      <c r="D138" s="82" t="s">
        <v>113</v>
      </c>
      <c r="E138" s="82" t="s">
        <v>248</v>
      </c>
      <c r="F138" s="69" t="s">
        <v>466</v>
      </c>
      <c r="G138" s="82" t="s">
        <v>258</v>
      </c>
      <c r="H138" s="69" t="s">
        <v>548</v>
      </c>
      <c r="I138" s="69" t="s">
        <v>252</v>
      </c>
      <c r="J138" s="69"/>
      <c r="K138" s="76">
        <v>0.73999999990101006</v>
      </c>
      <c r="L138" s="82" t="s">
        <v>126</v>
      </c>
      <c r="M138" s="83">
        <v>2.4E-2</v>
      </c>
      <c r="N138" s="83">
        <v>1.119999999950505E-2</v>
      </c>
      <c r="O138" s="76">
        <v>4689.9828900000011</v>
      </c>
      <c r="P138" s="78">
        <v>103.39</v>
      </c>
      <c r="Q138" s="69"/>
      <c r="R138" s="76">
        <v>4.8489734020000004</v>
      </c>
      <c r="S138" s="77">
        <v>1.07773367224083E-4</v>
      </c>
      <c r="T138" s="77">
        <f t="shared" si="3"/>
        <v>2.5317594945086695E-4</v>
      </c>
      <c r="U138" s="77">
        <f>R138/'סכום נכסי הקרן'!$C$42</f>
        <v>4.1080298060240958E-5</v>
      </c>
    </row>
    <row r="139" spans="2:21">
      <c r="B139" s="75" t="s">
        <v>559</v>
      </c>
      <c r="C139" s="69" t="s">
        <v>560</v>
      </c>
      <c r="D139" s="82" t="s">
        <v>113</v>
      </c>
      <c r="E139" s="82" t="s">
        <v>248</v>
      </c>
      <c r="F139" s="69" t="s">
        <v>483</v>
      </c>
      <c r="G139" s="82" t="s">
        <v>304</v>
      </c>
      <c r="H139" s="69" t="s">
        <v>548</v>
      </c>
      <c r="I139" s="69" t="s">
        <v>252</v>
      </c>
      <c r="J139" s="69"/>
      <c r="K139" s="76">
        <v>2.0399999992547597</v>
      </c>
      <c r="L139" s="82" t="s">
        <v>126</v>
      </c>
      <c r="M139" s="83">
        <v>3.4500000000000003E-2</v>
      </c>
      <c r="N139" s="83">
        <v>1.3599999999467682E-2</v>
      </c>
      <c r="O139" s="76">
        <v>1427.9063640000002</v>
      </c>
      <c r="P139" s="78">
        <v>105.25</v>
      </c>
      <c r="Q139" s="69"/>
      <c r="R139" s="76">
        <v>1.5028714530000005</v>
      </c>
      <c r="S139" s="77">
        <v>4.5377650035483016E-6</v>
      </c>
      <c r="T139" s="77">
        <f t="shared" ref="T139:T150" si="4">R139/$R$11</f>
        <v>7.8468342775182541E-5</v>
      </c>
      <c r="U139" s="77">
        <f>R139/'סכום נכסי הקרן'!$C$42</f>
        <v>1.2732263536443178E-5</v>
      </c>
    </row>
    <row r="140" spans="2:21">
      <c r="B140" s="75" t="s">
        <v>561</v>
      </c>
      <c r="C140" s="69" t="s">
        <v>562</v>
      </c>
      <c r="D140" s="82" t="s">
        <v>113</v>
      </c>
      <c r="E140" s="82" t="s">
        <v>248</v>
      </c>
      <c r="F140" s="69" t="s">
        <v>483</v>
      </c>
      <c r="G140" s="82" t="s">
        <v>304</v>
      </c>
      <c r="H140" s="69" t="s">
        <v>548</v>
      </c>
      <c r="I140" s="69" t="s">
        <v>252</v>
      </c>
      <c r="J140" s="69"/>
      <c r="K140" s="76">
        <v>4.3199999999960506</v>
      </c>
      <c r="L140" s="82" t="s">
        <v>126</v>
      </c>
      <c r="M140" s="83">
        <v>2.0499999999999997E-2</v>
      </c>
      <c r="N140" s="83">
        <v>1.2299999999990126E-2</v>
      </c>
      <c r="O140" s="76">
        <v>48179.374005000005</v>
      </c>
      <c r="P140" s="78">
        <v>105.1</v>
      </c>
      <c r="Q140" s="69"/>
      <c r="R140" s="76">
        <v>50.636522235000001</v>
      </c>
      <c r="S140" s="77">
        <v>8.4263704406849625E-5</v>
      </c>
      <c r="T140" s="77">
        <f t="shared" si="4"/>
        <v>2.6438481985585575E-3</v>
      </c>
      <c r="U140" s="77">
        <f>R140/'סכום נכסי הקרן'!$C$42</f>
        <v>4.2899047977657244E-4</v>
      </c>
    </row>
    <row r="141" spans="2:21">
      <c r="B141" s="75" t="s">
        <v>563</v>
      </c>
      <c r="C141" s="69" t="s">
        <v>564</v>
      </c>
      <c r="D141" s="82" t="s">
        <v>113</v>
      </c>
      <c r="E141" s="82" t="s">
        <v>248</v>
      </c>
      <c r="F141" s="69" t="s">
        <v>483</v>
      </c>
      <c r="G141" s="82" t="s">
        <v>304</v>
      </c>
      <c r="H141" s="69" t="s">
        <v>548</v>
      </c>
      <c r="I141" s="69" t="s">
        <v>252</v>
      </c>
      <c r="J141" s="69"/>
      <c r="K141" s="76">
        <v>6.8700000000109229</v>
      </c>
      <c r="L141" s="82" t="s">
        <v>126</v>
      </c>
      <c r="M141" s="83">
        <v>8.3999999999999995E-3</v>
      </c>
      <c r="N141" s="83">
        <v>1.4500000000064598E-2</v>
      </c>
      <c r="O141" s="76">
        <v>88869.184605999995</v>
      </c>
      <c r="P141" s="78">
        <v>95.81</v>
      </c>
      <c r="Q141" s="69"/>
      <c r="R141" s="76">
        <v>85.145567960999998</v>
      </c>
      <c r="S141" s="77">
        <v>1.5516984611382135E-4</v>
      </c>
      <c r="T141" s="77">
        <f t="shared" si="4"/>
        <v>4.445644102969961E-3</v>
      </c>
      <c r="U141" s="77">
        <f>R141/'סכום נכסי הקרן'!$C$42</f>
        <v>7.2134965906467613E-4</v>
      </c>
    </row>
    <row r="142" spans="2:21">
      <c r="B142" s="75" t="s">
        <v>565</v>
      </c>
      <c r="C142" s="69" t="s">
        <v>566</v>
      </c>
      <c r="D142" s="82" t="s">
        <v>113</v>
      </c>
      <c r="E142" s="82" t="s">
        <v>248</v>
      </c>
      <c r="F142" s="69" t="s">
        <v>567</v>
      </c>
      <c r="G142" s="82" t="s">
        <v>150</v>
      </c>
      <c r="H142" s="69" t="s">
        <v>548</v>
      </c>
      <c r="I142" s="69" t="s">
        <v>252</v>
      </c>
      <c r="J142" s="69"/>
      <c r="K142" s="76">
        <v>2.1899999999926036</v>
      </c>
      <c r="L142" s="82" t="s">
        <v>126</v>
      </c>
      <c r="M142" s="83">
        <v>1.9799999999999998E-2</v>
      </c>
      <c r="N142" s="83">
        <v>2.4399999999862275E-2</v>
      </c>
      <c r="O142" s="76">
        <v>78731.959886000011</v>
      </c>
      <c r="P142" s="78">
        <v>99.6</v>
      </c>
      <c r="Q142" s="69"/>
      <c r="R142" s="76">
        <v>78.417028682000023</v>
      </c>
      <c r="S142" s="77">
        <v>1.2954467031898735E-4</v>
      </c>
      <c r="T142" s="77">
        <f t="shared" si="4"/>
        <v>4.0943317365883169E-3</v>
      </c>
      <c r="U142" s="77">
        <f>R142/'סכום נכסי הקרן'!$C$42</f>
        <v>6.6434575820241318E-4</v>
      </c>
    </row>
    <row r="143" spans="2:21">
      <c r="B143" s="75" t="s">
        <v>568</v>
      </c>
      <c r="C143" s="69" t="s">
        <v>569</v>
      </c>
      <c r="D143" s="82" t="s">
        <v>113</v>
      </c>
      <c r="E143" s="82" t="s">
        <v>248</v>
      </c>
      <c r="F143" s="69" t="s">
        <v>570</v>
      </c>
      <c r="G143" s="82" t="s">
        <v>554</v>
      </c>
      <c r="H143" s="69" t="s">
        <v>571</v>
      </c>
      <c r="I143" s="69" t="s">
        <v>124</v>
      </c>
      <c r="J143" s="69"/>
      <c r="K143" s="76">
        <v>2.5801253357206808</v>
      </c>
      <c r="L143" s="82" t="s">
        <v>126</v>
      </c>
      <c r="M143" s="83">
        <v>4.6500000000000007E-2</v>
      </c>
      <c r="N143" s="83">
        <v>2.6598030438675018E-2</v>
      </c>
      <c r="O143" s="76">
        <v>1.0440000000000002E-3</v>
      </c>
      <c r="P143" s="78">
        <v>106.93</v>
      </c>
      <c r="Q143" s="69"/>
      <c r="R143" s="76">
        <v>1.1170000000000001E-6</v>
      </c>
      <c r="S143" s="77">
        <v>1.4568349841338951E-12</v>
      </c>
      <c r="T143" s="77">
        <f t="shared" si="4"/>
        <v>5.8321115026115865E-11</v>
      </c>
      <c r="U143" s="77">
        <f>R143/'סכום נכסי הקרן'!$C$42</f>
        <v>9.4631768683991535E-12</v>
      </c>
    </row>
    <row r="144" spans="2:21">
      <c r="B144" s="75" t="s">
        <v>572</v>
      </c>
      <c r="C144" s="69" t="s">
        <v>573</v>
      </c>
      <c r="D144" s="82" t="s">
        <v>113</v>
      </c>
      <c r="E144" s="82" t="s">
        <v>248</v>
      </c>
      <c r="F144" s="69" t="s">
        <v>574</v>
      </c>
      <c r="G144" s="82" t="s">
        <v>368</v>
      </c>
      <c r="H144" s="69" t="s">
        <v>571</v>
      </c>
      <c r="I144" s="69" t="s">
        <v>124</v>
      </c>
      <c r="J144" s="69"/>
      <c r="K144" s="76">
        <v>5.9500000000380124</v>
      </c>
      <c r="L144" s="82" t="s">
        <v>126</v>
      </c>
      <c r="M144" s="83">
        <v>2.75E-2</v>
      </c>
      <c r="N144" s="83">
        <v>1.9900000000104712E-2</v>
      </c>
      <c r="O144" s="76">
        <v>66967.530522000001</v>
      </c>
      <c r="P144" s="78">
        <v>104.1</v>
      </c>
      <c r="Q144" s="69"/>
      <c r="R144" s="76">
        <v>69.713199273000015</v>
      </c>
      <c r="S144" s="77">
        <v>1.67418826305E-4</v>
      </c>
      <c r="T144" s="77">
        <f t="shared" si="4"/>
        <v>3.6398849719240559E-3</v>
      </c>
      <c r="U144" s="77">
        <f>R144/'סכום נכסי הקרן'!$C$42</f>
        <v>5.9060728270577832E-4</v>
      </c>
    </row>
    <row r="145" spans="2:21">
      <c r="B145" s="75" t="s">
        <v>575</v>
      </c>
      <c r="C145" s="69" t="s">
        <v>576</v>
      </c>
      <c r="D145" s="82" t="s">
        <v>113</v>
      </c>
      <c r="E145" s="82" t="s">
        <v>248</v>
      </c>
      <c r="F145" s="69" t="s">
        <v>577</v>
      </c>
      <c r="G145" s="82" t="s">
        <v>554</v>
      </c>
      <c r="H145" s="69" t="s">
        <v>578</v>
      </c>
      <c r="I145" s="69" t="s">
        <v>252</v>
      </c>
      <c r="J145" s="69"/>
      <c r="K145" s="76">
        <v>1.4700000000277385</v>
      </c>
      <c r="L145" s="82" t="s">
        <v>126</v>
      </c>
      <c r="M145" s="83">
        <v>2.5000000000000001E-2</v>
      </c>
      <c r="N145" s="83">
        <v>0.12790000000194174</v>
      </c>
      <c r="O145" s="76">
        <v>16423.986543999999</v>
      </c>
      <c r="P145" s="78">
        <v>87.8</v>
      </c>
      <c r="Q145" s="69"/>
      <c r="R145" s="76">
        <v>14.420260280000003</v>
      </c>
      <c r="S145" s="77">
        <v>5.6222472973379129E-5</v>
      </c>
      <c r="T145" s="77">
        <f t="shared" si="4"/>
        <v>7.5291464502811982E-4</v>
      </c>
      <c r="U145" s="77">
        <f>R145/'סכום נכסי הקרן'!$C$42</f>
        <v>1.2216783663204219E-4</v>
      </c>
    </row>
    <row r="146" spans="2:21">
      <c r="B146" s="75" t="s">
        <v>583</v>
      </c>
      <c r="C146" s="69" t="s">
        <v>584</v>
      </c>
      <c r="D146" s="82" t="s">
        <v>113</v>
      </c>
      <c r="E146" s="82" t="s">
        <v>248</v>
      </c>
      <c r="F146" s="69" t="s">
        <v>585</v>
      </c>
      <c r="G146" s="82" t="s">
        <v>304</v>
      </c>
      <c r="H146" s="69" t="s">
        <v>582</v>
      </c>
      <c r="I146" s="69"/>
      <c r="J146" s="69"/>
      <c r="K146" s="76">
        <v>1.7300000000065126</v>
      </c>
      <c r="L146" s="82" t="s">
        <v>126</v>
      </c>
      <c r="M146" s="83">
        <v>0.01</v>
      </c>
      <c r="N146" s="83">
        <v>1.059999999988215E-2</v>
      </c>
      <c r="O146" s="76">
        <v>31780.770000000004</v>
      </c>
      <c r="P146" s="78">
        <v>101.46</v>
      </c>
      <c r="Q146" s="69"/>
      <c r="R146" s="76">
        <v>32.244770023000008</v>
      </c>
      <c r="S146" s="77">
        <v>6.1504342743901971E-5</v>
      </c>
      <c r="T146" s="77">
        <f t="shared" si="4"/>
        <v>1.6835729109239356E-3</v>
      </c>
      <c r="U146" s="77">
        <f>R146/'סכום נכסי הקרן'!$C$42</f>
        <v>2.7317633107296698E-4</v>
      </c>
    </row>
    <row r="147" spans="2:21">
      <c r="B147" s="75" t="s">
        <v>586</v>
      </c>
      <c r="C147" s="69" t="s">
        <v>587</v>
      </c>
      <c r="D147" s="82" t="s">
        <v>113</v>
      </c>
      <c r="E147" s="82" t="s">
        <v>248</v>
      </c>
      <c r="F147" s="69" t="s">
        <v>585</v>
      </c>
      <c r="G147" s="82" t="s">
        <v>304</v>
      </c>
      <c r="H147" s="69" t="s">
        <v>582</v>
      </c>
      <c r="I147" s="69"/>
      <c r="J147" s="69"/>
      <c r="K147" s="76">
        <v>5.2399999999715794</v>
      </c>
      <c r="L147" s="82" t="s">
        <v>126</v>
      </c>
      <c r="M147" s="83">
        <v>1E-3</v>
      </c>
      <c r="N147" s="83">
        <v>1.4999999999915414E-2</v>
      </c>
      <c r="O147" s="76">
        <v>63561.540000000008</v>
      </c>
      <c r="P147" s="78">
        <v>93</v>
      </c>
      <c r="Q147" s="69"/>
      <c r="R147" s="76">
        <v>59.112234207000007</v>
      </c>
      <c r="S147" s="77">
        <v>1.8957692204449404E-4</v>
      </c>
      <c r="T147" s="77">
        <f t="shared" si="4"/>
        <v>3.0863844320833914E-3</v>
      </c>
      <c r="U147" s="77">
        <f>R147/'סכום נכסי הקרן'!$C$42</f>
        <v>5.0079635397231475E-4</v>
      </c>
    </row>
    <row r="148" spans="2:21">
      <c r="B148" s="75" t="s">
        <v>588</v>
      </c>
      <c r="C148" s="69" t="s">
        <v>589</v>
      </c>
      <c r="D148" s="82" t="s">
        <v>113</v>
      </c>
      <c r="E148" s="82" t="s">
        <v>248</v>
      </c>
      <c r="F148" s="69" t="s">
        <v>590</v>
      </c>
      <c r="G148" s="82" t="s">
        <v>304</v>
      </c>
      <c r="H148" s="69" t="s">
        <v>582</v>
      </c>
      <c r="I148" s="69"/>
      <c r="J148" s="69"/>
      <c r="K148" s="76">
        <v>2.2800000002896241</v>
      </c>
      <c r="L148" s="82" t="s">
        <v>126</v>
      </c>
      <c r="M148" s="83">
        <v>2.1000000000000001E-2</v>
      </c>
      <c r="N148" s="83">
        <v>1.4200000001559514E-2</v>
      </c>
      <c r="O148" s="76">
        <v>5002.9949720000013</v>
      </c>
      <c r="P148" s="78">
        <v>102.98</v>
      </c>
      <c r="Q148" s="76">
        <v>0.234206578</v>
      </c>
      <c r="R148" s="76">
        <v>5.386290798000001</v>
      </c>
      <c r="S148" s="77">
        <v>2.1819479263249379E-5</v>
      </c>
      <c r="T148" s="77">
        <f t="shared" si="4"/>
        <v>2.8123051494562888E-4</v>
      </c>
      <c r="U148" s="77">
        <f>R148/'סכום נכסי הקרן'!$C$42</f>
        <v>4.5632428367148454E-5</v>
      </c>
    </row>
    <row r="149" spans="2:21">
      <c r="B149" s="75" t="s">
        <v>591</v>
      </c>
      <c r="C149" s="69" t="s">
        <v>592</v>
      </c>
      <c r="D149" s="82" t="s">
        <v>113</v>
      </c>
      <c r="E149" s="82" t="s">
        <v>248</v>
      </c>
      <c r="F149" s="69" t="s">
        <v>590</v>
      </c>
      <c r="G149" s="82" t="s">
        <v>304</v>
      </c>
      <c r="H149" s="69" t="s">
        <v>582</v>
      </c>
      <c r="I149" s="69"/>
      <c r="J149" s="69"/>
      <c r="K149" s="76">
        <v>5.7000000000084281</v>
      </c>
      <c r="L149" s="82" t="s">
        <v>126</v>
      </c>
      <c r="M149" s="83">
        <v>2.75E-2</v>
      </c>
      <c r="N149" s="83">
        <v>1.3400000000080072E-2</v>
      </c>
      <c r="O149" s="76">
        <v>87591.434208000021</v>
      </c>
      <c r="P149" s="78">
        <v>108.36</v>
      </c>
      <c r="Q149" s="69"/>
      <c r="R149" s="76">
        <v>94.914077136000017</v>
      </c>
      <c r="S149" s="77">
        <v>1.8274103773679382E-4</v>
      </c>
      <c r="T149" s="77">
        <f t="shared" si="4"/>
        <v>4.9556802240342795E-3</v>
      </c>
      <c r="U149" s="77">
        <f>R149/'סכום נכסי הקרן'!$C$42</f>
        <v>8.0410805661490449E-4</v>
      </c>
    </row>
    <row r="150" spans="2:21">
      <c r="B150" s="75" t="s">
        <v>593</v>
      </c>
      <c r="C150" s="69" t="s">
        <v>594</v>
      </c>
      <c r="D150" s="82" t="s">
        <v>113</v>
      </c>
      <c r="E150" s="82" t="s">
        <v>248</v>
      </c>
      <c r="F150" s="69" t="s">
        <v>595</v>
      </c>
      <c r="G150" s="82" t="s">
        <v>596</v>
      </c>
      <c r="H150" s="69" t="s">
        <v>582</v>
      </c>
      <c r="I150" s="69"/>
      <c r="J150" s="69"/>
      <c r="K150" s="76">
        <v>0</v>
      </c>
      <c r="L150" s="82" t="s">
        <v>126</v>
      </c>
      <c r="M150" s="83">
        <v>4.9000000000000002E-2</v>
      </c>
      <c r="N150" s="83">
        <v>0</v>
      </c>
      <c r="O150" s="76">
        <v>34039.570412000008</v>
      </c>
      <c r="P150" s="78">
        <v>21</v>
      </c>
      <c r="Q150" s="69"/>
      <c r="R150" s="76">
        <v>7.1483090510000009</v>
      </c>
      <c r="S150" s="77">
        <v>5.3712702309300441E-5</v>
      </c>
      <c r="T150" s="77">
        <f t="shared" si="4"/>
        <v>3.7322950260124994E-4</v>
      </c>
      <c r="U150" s="77">
        <f>R150/'סכום נכסי הקרן'!$C$42</f>
        <v>6.0560172658542089E-5</v>
      </c>
    </row>
    <row r="151" spans="2:21">
      <c r="B151" s="72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76"/>
      <c r="P151" s="78"/>
      <c r="Q151" s="69"/>
      <c r="R151" s="69"/>
      <c r="S151" s="69"/>
      <c r="T151" s="77"/>
      <c r="U151" s="69"/>
    </row>
    <row r="152" spans="2:21">
      <c r="B152" s="86" t="s">
        <v>43</v>
      </c>
      <c r="C152" s="71"/>
      <c r="D152" s="71"/>
      <c r="E152" s="71"/>
      <c r="F152" s="71"/>
      <c r="G152" s="71"/>
      <c r="H152" s="71"/>
      <c r="I152" s="71"/>
      <c r="J152" s="71"/>
      <c r="K152" s="79">
        <v>4.8534470815118942</v>
      </c>
      <c r="L152" s="71"/>
      <c r="M152" s="71"/>
      <c r="N152" s="91">
        <v>2.4144903705912168E-2</v>
      </c>
      <c r="O152" s="79"/>
      <c r="P152" s="81"/>
      <c r="Q152" s="79">
        <f>SUM(Q154:Q232)</f>
        <v>11.608428688038343</v>
      </c>
      <c r="R152" s="79">
        <v>3959.5133983640003</v>
      </c>
      <c r="S152" s="71"/>
      <c r="T152" s="80">
        <v>0.20684676904652421</v>
      </c>
      <c r="U152" s="80">
        <f>R152/'סכום נכסי הקרן'!$C$42</f>
        <v>3.3544830440031093E-2</v>
      </c>
    </row>
    <row r="153" spans="2:21">
      <c r="B153" s="75" t="s">
        <v>597</v>
      </c>
      <c r="C153" s="69" t="s">
        <v>598</v>
      </c>
      <c r="D153" s="82" t="s">
        <v>113</v>
      </c>
      <c r="E153" s="82" t="s">
        <v>248</v>
      </c>
      <c r="F153" s="69" t="s">
        <v>452</v>
      </c>
      <c r="G153" s="82" t="s">
        <v>258</v>
      </c>
      <c r="H153" s="69" t="s">
        <v>266</v>
      </c>
      <c r="I153" s="69" t="s">
        <v>124</v>
      </c>
      <c r="J153" s="69"/>
      <c r="K153" s="76">
        <v>4.8599999999966341</v>
      </c>
      <c r="L153" s="82" t="s">
        <v>126</v>
      </c>
      <c r="M153" s="83">
        <v>2.6800000000000001E-2</v>
      </c>
      <c r="N153" s="83">
        <v>9.5000000000000015E-3</v>
      </c>
      <c r="O153" s="76">
        <v>268134.19304600003</v>
      </c>
      <c r="P153" s="78">
        <v>110.81</v>
      </c>
      <c r="Q153" s="69"/>
      <c r="R153" s="76">
        <v>297.11950230000008</v>
      </c>
      <c r="S153" s="77">
        <v>1.1133320257979873E-4</v>
      </c>
      <c r="T153" s="77">
        <v>1.5521657054338991E-2</v>
      </c>
      <c r="U153" s="77">
        <f>R153/'סכום נכסי הקרן'!$C$42</f>
        <v>2.5171838865851656E-3</v>
      </c>
    </row>
    <row r="154" spans="2:21">
      <c r="B154" s="75" t="s">
        <v>599</v>
      </c>
      <c r="C154" s="69" t="s">
        <v>600</v>
      </c>
      <c r="D154" s="82" t="s">
        <v>113</v>
      </c>
      <c r="E154" s="82" t="s">
        <v>248</v>
      </c>
      <c r="F154" s="69" t="s">
        <v>601</v>
      </c>
      <c r="G154" s="82" t="s">
        <v>304</v>
      </c>
      <c r="H154" s="69" t="s">
        <v>266</v>
      </c>
      <c r="I154" s="69" t="s">
        <v>124</v>
      </c>
      <c r="J154" s="69"/>
      <c r="K154" s="76">
        <v>3.9000000000509076</v>
      </c>
      <c r="L154" s="82" t="s">
        <v>126</v>
      </c>
      <c r="M154" s="83">
        <v>1.44E-2</v>
      </c>
      <c r="N154" s="83">
        <v>7.3999999992872901E-3</v>
      </c>
      <c r="O154" s="76">
        <v>5735.2895720000006</v>
      </c>
      <c r="P154" s="78">
        <v>102.75</v>
      </c>
      <c r="Q154" s="69"/>
      <c r="R154" s="76">
        <v>5.8930100330000013</v>
      </c>
      <c r="S154" s="77">
        <v>7.647052762666667E-6</v>
      </c>
      <c r="T154" s="77">
        <v>3.0785350689517793E-4</v>
      </c>
      <c r="U154" s="77">
        <f>R154/'סכום נכסי הקרן'!$C$42</f>
        <v>4.992533234514749E-5</v>
      </c>
    </row>
    <row r="155" spans="2:21">
      <c r="B155" s="75" t="s">
        <v>602</v>
      </c>
      <c r="C155" s="69" t="s">
        <v>603</v>
      </c>
      <c r="D155" s="82" t="s">
        <v>113</v>
      </c>
      <c r="E155" s="82" t="s">
        <v>248</v>
      </c>
      <c r="F155" s="69" t="s">
        <v>310</v>
      </c>
      <c r="G155" s="82" t="s">
        <v>304</v>
      </c>
      <c r="H155" s="69" t="s">
        <v>295</v>
      </c>
      <c r="I155" s="69" t="s">
        <v>124</v>
      </c>
      <c r="J155" s="69"/>
      <c r="K155" s="76">
        <v>2.7000000000235476</v>
      </c>
      <c r="L155" s="82" t="s">
        <v>126</v>
      </c>
      <c r="M155" s="83">
        <v>1.6299999999999999E-2</v>
      </c>
      <c r="N155" s="83">
        <v>5.0000000000000001E-3</v>
      </c>
      <c r="O155" s="76">
        <v>41035.80421100001</v>
      </c>
      <c r="P155" s="78">
        <v>103.49</v>
      </c>
      <c r="Q155" s="69"/>
      <c r="R155" s="76">
        <v>42.467953780000002</v>
      </c>
      <c r="S155" s="77">
        <v>4.9248539987926647E-5</v>
      </c>
      <c r="T155" s="77">
        <v>2.2185450947178669E-3</v>
      </c>
      <c r="U155" s="77">
        <f>R155/'סכום נכסי הקרן'!$C$42</f>
        <v>3.597867124969923E-4</v>
      </c>
    </row>
    <row r="156" spans="2:21">
      <c r="B156" s="75" t="s">
        <v>604</v>
      </c>
      <c r="C156" s="69" t="s">
        <v>605</v>
      </c>
      <c r="D156" s="82" t="s">
        <v>113</v>
      </c>
      <c r="E156" s="82" t="s">
        <v>248</v>
      </c>
      <c r="F156" s="69" t="s">
        <v>606</v>
      </c>
      <c r="G156" s="82" t="s">
        <v>607</v>
      </c>
      <c r="H156" s="69" t="s">
        <v>295</v>
      </c>
      <c r="I156" s="69" t="s">
        <v>124</v>
      </c>
      <c r="J156" s="69"/>
      <c r="K156" s="76">
        <v>4.4500000000608209</v>
      </c>
      <c r="L156" s="82" t="s">
        <v>126</v>
      </c>
      <c r="M156" s="83">
        <v>2.6099999999999998E-2</v>
      </c>
      <c r="N156" s="83">
        <v>7.0000000001737752E-3</v>
      </c>
      <c r="O156" s="76">
        <v>15775.996111000004</v>
      </c>
      <c r="P156" s="78">
        <v>109.43</v>
      </c>
      <c r="Q156" s="69"/>
      <c r="R156" s="76">
        <v>17.263672551000003</v>
      </c>
      <c r="S156" s="77">
        <v>2.7534374537050297E-5</v>
      </c>
      <c r="T156" s="77">
        <v>9.0186205469767143E-4</v>
      </c>
      <c r="U156" s="77">
        <f>R156/'סכום נכסי הקרן'!$C$42</f>
        <v>1.4625710541471855E-4</v>
      </c>
    </row>
    <row r="157" spans="2:21">
      <c r="B157" s="75" t="s">
        <v>608</v>
      </c>
      <c r="C157" s="69" t="s">
        <v>609</v>
      </c>
      <c r="D157" s="82" t="s">
        <v>113</v>
      </c>
      <c r="E157" s="82" t="s">
        <v>248</v>
      </c>
      <c r="F157" s="69" t="s">
        <v>610</v>
      </c>
      <c r="G157" s="82" t="s">
        <v>420</v>
      </c>
      <c r="H157" s="69" t="s">
        <v>334</v>
      </c>
      <c r="I157" s="69" t="s">
        <v>252</v>
      </c>
      <c r="J157" s="69"/>
      <c r="K157" s="76">
        <v>10.639999999865841</v>
      </c>
      <c r="L157" s="82" t="s">
        <v>126</v>
      </c>
      <c r="M157" s="83">
        <v>2.4E-2</v>
      </c>
      <c r="N157" s="83">
        <v>2.6399999999690404E-2</v>
      </c>
      <c r="O157" s="76">
        <v>39450.811858000008</v>
      </c>
      <c r="P157" s="78">
        <v>98.25</v>
      </c>
      <c r="Q157" s="69"/>
      <c r="R157" s="76">
        <v>38.760422655000006</v>
      </c>
      <c r="S157" s="77">
        <v>5.1477500238788064E-5</v>
      </c>
      <c r="T157" s="77">
        <v>2.0248619934906962E-3</v>
      </c>
      <c r="U157" s="77">
        <f>R157/'סכום נכסי הקרן'!$C$42</f>
        <v>3.2837666524455732E-4</v>
      </c>
    </row>
    <row r="158" spans="2:21">
      <c r="B158" s="75" t="s">
        <v>611</v>
      </c>
      <c r="C158" s="69" t="s">
        <v>612</v>
      </c>
      <c r="D158" s="82" t="s">
        <v>113</v>
      </c>
      <c r="E158" s="82" t="s">
        <v>248</v>
      </c>
      <c r="F158" s="69" t="s">
        <v>339</v>
      </c>
      <c r="G158" s="82" t="s">
        <v>304</v>
      </c>
      <c r="H158" s="69" t="s">
        <v>340</v>
      </c>
      <c r="I158" s="69" t="s">
        <v>124</v>
      </c>
      <c r="J158" s="69"/>
      <c r="K158" s="76">
        <v>2.99999999998305</v>
      </c>
      <c r="L158" s="82" t="s">
        <v>126</v>
      </c>
      <c r="M158" s="83">
        <v>3.39E-2</v>
      </c>
      <c r="N158" s="83">
        <v>1.129999999986948E-2</v>
      </c>
      <c r="O158" s="76">
        <v>53901.432634000004</v>
      </c>
      <c r="P158" s="78">
        <v>109.45</v>
      </c>
      <c r="Q158" s="69"/>
      <c r="R158" s="76">
        <v>58.995118029000004</v>
      </c>
      <c r="S158" s="77">
        <v>4.9668993645394378E-5</v>
      </c>
      <c r="T158" s="77">
        <v>3.0819316229259482E-3</v>
      </c>
      <c r="U158" s="77">
        <f>R158/'סכום נכסי הקרן'!$C$42</f>
        <v>4.9980415065399347E-4</v>
      </c>
    </row>
    <row r="159" spans="2:21">
      <c r="B159" s="75" t="s">
        <v>613</v>
      </c>
      <c r="C159" s="69" t="s">
        <v>614</v>
      </c>
      <c r="D159" s="82" t="s">
        <v>113</v>
      </c>
      <c r="E159" s="82" t="s">
        <v>248</v>
      </c>
      <c r="F159" s="69" t="s">
        <v>339</v>
      </c>
      <c r="G159" s="82" t="s">
        <v>304</v>
      </c>
      <c r="H159" s="69" t="s">
        <v>340</v>
      </c>
      <c r="I159" s="69" t="s">
        <v>124</v>
      </c>
      <c r="J159" s="69"/>
      <c r="K159" s="76">
        <v>8.6699999999662047</v>
      </c>
      <c r="L159" s="82" t="s">
        <v>126</v>
      </c>
      <c r="M159" s="83">
        <v>2.4399999999999998E-2</v>
      </c>
      <c r="N159" s="83">
        <v>2.359999999993179E-2</v>
      </c>
      <c r="O159" s="76">
        <v>63077.663248000004</v>
      </c>
      <c r="P159" s="78">
        <v>102.26</v>
      </c>
      <c r="Q159" s="69"/>
      <c r="R159" s="76">
        <v>64.503217754000005</v>
      </c>
      <c r="S159" s="77">
        <v>1.0265278629804685E-4</v>
      </c>
      <c r="T159" s="77">
        <v>3.3696772414085249E-3</v>
      </c>
      <c r="U159" s="77">
        <f>R159/'סכום נכסי הקרן'!$C$42</f>
        <v>5.4646853911098159E-4</v>
      </c>
    </row>
    <row r="160" spans="2:21">
      <c r="B160" s="75" t="s">
        <v>615</v>
      </c>
      <c r="C160" s="69" t="s">
        <v>616</v>
      </c>
      <c r="D160" s="82" t="s">
        <v>113</v>
      </c>
      <c r="E160" s="82" t="s">
        <v>248</v>
      </c>
      <c r="F160" s="69" t="s">
        <v>271</v>
      </c>
      <c r="G160" s="82" t="s">
        <v>258</v>
      </c>
      <c r="H160" s="69" t="s">
        <v>340</v>
      </c>
      <c r="I160" s="69" t="s">
        <v>124</v>
      </c>
      <c r="J160" s="69"/>
      <c r="K160" s="76">
        <v>0.34000000000289393</v>
      </c>
      <c r="L160" s="82" t="s">
        <v>126</v>
      </c>
      <c r="M160" s="83">
        <v>1.4199999999999999E-2</v>
      </c>
      <c r="N160" s="83">
        <v>5.7000000000144704E-3</v>
      </c>
      <c r="O160" s="76">
        <v>103127.672903</v>
      </c>
      <c r="P160" s="78">
        <v>100.52</v>
      </c>
      <c r="Q160" s="69"/>
      <c r="R160" s="76">
        <v>103.66393560500002</v>
      </c>
      <c r="S160" s="77">
        <v>1.2729529866290065E-4</v>
      </c>
      <c r="T160" s="77">
        <v>5.4154508368126431E-3</v>
      </c>
      <c r="U160" s="77">
        <f>R160/'סכום נכסי הקרן'!$C$42</f>
        <v>8.7823648836567192E-4</v>
      </c>
    </row>
    <row r="161" spans="2:21">
      <c r="B161" s="75" t="s">
        <v>617</v>
      </c>
      <c r="C161" s="69" t="s">
        <v>618</v>
      </c>
      <c r="D161" s="82" t="s">
        <v>113</v>
      </c>
      <c r="E161" s="82" t="s">
        <v>248</v>
      </c>
      <c r="F161" s="69" t="s">
        <v>358</v>
      </c>
      <c r="G161" s="82" t="s">
        <v>304</v>
      </c>
      <c r="H161" s="69" t="s">
        <v>334</v>
      </c>
      <c r="I161" s="69" t="s">
        <v>252</v>
      </c>
      <c r="J161" s="69"/>
      <c r="K161" s="76">
        <v>7.8600000000055603</v>
      </c>
      <c r="L161" s="82" t="s">
        <v>126</v>
      </c>
      <c r="M161" s="83">
        <v>2.5499999999999998E-2</v>
      </c>
      <c r="N161" s="83">
        <v>2.1700000000022746E-2</v>
      </c>
      <c r="O161" s="76">
        <v>228847.08629600002</v>
      </c>
      <c r="P161" s="78">
        <v>103.73</v>
      </c>
      <c r="Q161" s="69"/>
      <c r="R161" s="76">
        <v>237.38309023800002</v>
      </c>
      <c r="S161" s="77">
        <v>1.5112353959939503E-4</v>
      </c>
      <c r="T161" s="77">
        <v>1.2400999896173565E-2</v>
      </c>
      <c r="U161" s="77">
        <f>R161/'סכום נכסי הקרן'!$C$42</f>
        <v>2.0110995241623551E-3</v>
      </c>
    </row>
    <row r="162" spans="2:21">
      <c r="B162" s="75" t="s">
        <v>619</v>
      </c>
      <c r="C162" s="69" t="s">
        <v>620</v>
      </c>
      <c r="D162" s="82" t="s">
        <v>113</v>
      </c>
      <c r="E162" s="82" t="s">
        <v>248</v>
      </c>
      <c r="F162" s="69" t="s">
        <v>621</v>
      </c>
      <c r="G162" s="82" t="s">
        <v>554</v>
      </c>
      <c r="H162" s="69" t="s">
        <v>334</v>
      </c>
      <c r="I162" s="69" t="s">
        <v>252</v>
      </c>
      <c r="J162" s="69"/>
      <c r="K162" s="76">
        <v>3.0100000000175426</v>
      </c>
      <c r="L162" s="82" t="s">
        <v>126</v>
      </c>
      <c r="M162" s="83">
        <v>4.3499999999999997E-2</v>
      </c>
      <c r="N162" s="83">
        <v>0.10120000000070968</v>
      </c>
      <c r="O162" s="76">
        <v>58329.929505000015</v>
      </c>
      <c r="P162" s="78">
        <v>86</v>
      </c>
      <c r="Q162" s="69"/>
      <c r="R162" s="76">
        <v>50.163741312000006</v>
      </c>
      <c r="S162" s="77">
        <v>3.7313805193647983E-5</v>
      </c>
      <c r="T162" s="77">
        <v>2.6205765127503074E-3</v>
      </c>
      <c r="U162" s="77">
        <f>R162/'סכום נכסי הקרן'!$C$42</f>
        <v>4.2498509974581687E-4</v>
      </c>
    </row>
    <row r="163" spans="2:21">
      <c r="B163" s="75" t="s">
        <v>622</v>
      </c>
      <c r="C163" s="69" t="s">
        <v>623</v>
      </c>
      <c r="D163" s="82" t="s">
        <v>113</v>
      </c>
      <c r="E163" s="82" t="s">
        <v>248</v>
      </c>
      <c r="F163" s="69" t="s">
        <v>303</v>
      </c>
      <c r="G163" s="82" t="s">
        <v>304</v>
      </c>
      <c r="H163" s="69" t="s">
        <v>334</v>
      </c>
      <c r="I163" s="69" t="s">
        <v>252</v>
      </c>
      <c r="J163" s="69"/>
      <c r="K163" s="76">
        <v>3.3000000000248737</v>
      </c>
      <c r="L163" s="82" t="s">
        <v>126</v>
      </c>
      <c r="M163" s="83">
        <v>2.5499999999999998E-2</v>
      </c>
      <c r="N163" s="83">
        <v>8.9000000000746208E-3</v>
      </c>
      <c r="O163" s="76">
        <v>45401.100000000006</v>
      </c>
      <c r="P163" s="78">
        <v>106.26</v>
      </c>
      <c r="Q163" s="69"/>
      <c r="R163" s="76">
        <v>48.243210376000007</v>
      </c>
      <c r="S163" s="77">
        <v>1.3530756392680457E-4</v>
      </c>
      <c r="T163" s="77">
        <v>2.5202471088569818E-3</v>
      </c>
      <c r="U163" s="77">
        <f>R163/'סכום נכסי הקרן'!$C$42</f>
        <v>4.0871444269245953E-4</v>
      </c>
    </row>
    <row r="164" spans="2:21">
      <c r="B164" s="75" t="s">
        <v>624</v>
      </c>
      <c r="C164" s="69" t="s">
        <v>625</v>
      </c>
      <c r="D164" s="82" t="s">
        <v>113</v>
      </c>
      <c r="E164" s="82" t="s">
        <v>248</v>
      </c>
      <c r="F164" s="69" t="s">
        <v>367</v>
      </c>
      <c r="G164" s="82" t="s">
        <v>368</v>
      </c>
      <c r="H164" s="69" t="s">
        <v>340</v>
      </c>
      <c r="I164" s="69" t="s">
        <v>124</v>
      </c>
      <c r="J164" s="69"/>
      <c r="K164" s="76">
        <v>2.030000000003394</v>
      </c>
      <c r="L164" s="82" t="s">
        <v>126</v>
      </c>
      <c r="M164" s="83">
        <v>4.8000000000000001E-2</v>
      </c>
      <c r="N164" s="83">
        <v>6.2000000001357549E-3</v>
      </c>
      <c r="O164" s="76">
        <v>15435.568675000002</v>
      </c>
      <c r="P164" s="78">
        <v>108.52</v>
      </c>
      <c r="Q164" s="76">
        <v>0.92831326800000014</v>
      </c>
      <c r="R164" s="76">
        <v>17.678992398000002</v>
      </c>
      <c r="S164" s="77">
        <v>8.3209845315683688E-6</v>
      </c>
      <c r="T164" s="77">
        <v>9.2355855116825849E-4</v>
      </c>
      <c r="U164" s="77">
        <f>R164/'סכום נכסי הקרן'!$C$42</f>
        <v>1.4977567763416124E-4</v>
      </c>
    </row>
    <row r="165" spans="2:21">
      <c r="B165" s="75" t="s">
        <v>626</v>
      </c>
      <c r="C165" s="69" t="s">
        <v>627</v>
      </c>
      <c r="D165" s="82" t="s">
        <v>113</v>
      </c>
      <c r="E165" s="82" t="s">
        <v>248</v>
      </c>
      <c r="F165" s="69" t="s">
        <v>367</v>
      </c>
      <c r="G165" s="82" t="s">
        <v>368</v>
      </c>
      <c r="H165" s="69" t="s">
        <v>340</v>
      </c>
      <c r="I165" s="69" t="s">
        <v>124</v>
      </c>
      <c r="J165" s="69"/>
      <c r="K165" s="76">
        <v>0.41004484304932731</v>
      </c>
      <c r="L165" s="82" t="s">
        <v>126</v>
      </c>
      <c r="M165" s="83">
        <v>4.4999999999999998E-2</v>
      </c>
      <c r="N165" s="69"/>
      <c r="O165" s="76">
        <v>5.4480000000000006E-3</v>
      </c>
      <c r="P165" s="78">
        <v>102.25</v>
      </c>
      <c r="Q165" s="69"/>
      <c r="R165" s="76">
        <v>5.5750000000000008E-6</v>
      </c>
      <c r="S165" s="77">
        <v>9.0723187701079755E-12</v>
      </c>
      <c r="T165" s="77">
        <v>2.9124051907763262E-10</v>
      </c>
      <c r="U165" s="77">
        <f>R165/'סכום נכסי הקרן'!$C$42</f>
        <v>4.7231164763943858E-11</v>
      </c>
    </row>
    <row r="166" spans="2:21">
      <c r="B166" s="75" t="s">
        <v>628</v>
      </c>
      <c r="C166" s="69" t="s">
        <v>629</v>
      </c>
      <c r="D166" s="82" t="s">
        <v>113</v>
      </c>
      <c r="E166" s="82" t="s">
        <v>248</v>
      </c>
      <c r="F166" s="69" t="s">
        <v>630</v>
      </c>
      <c r="G166" s="82" t="s">
        <v>123</v>
      </c>
      <c r="H166" s="69" t="s">
        <v>340</v>
      </c>
      <c r="I166" s="69" t="s">
        <v>124</v>
      </c>
      <c r="J166" s="69"/>
      <c r="K166" s="76">
        <v>1.8898550724637684</v>
      </c>
      <c r="L166" s="82" t="s">
        <v>126</v>
      </c>
      <c r="M166" s="83">
        <v>1.49E-2</v>
      </c>
      <c r="N166" s="83">
        <v>6.2028985507246379E-3</v>
      </c>
      <c r="O166" s="76">
        <v>3.3600000000000004E-4</v>
      </c>
      <c r="P166" s="78">
        <v>102.15</v>
      </c>
      <c r="Q166" s="69"/>
      <c r="R166" s="76">
        <v>3.4500000000000003E-7</v>
      </c>
      <c r="S166" s="77">
        <v>3.5060171178802354E-13</v>
      </c>
      <c r="T166" s="77">
        <v>1.8022955889109104E-11</v>
      </c>
      <c r="U166" s="77">
        <f>R166/'סכום נכסי הקרן'!$C$42</f>
        <v>2.9228254427911442E-12</v>
      </c>
    </row>
    <row r="167" spans="2:21">
      <c r="B167" s="75" t="s">
        <v>631</v>
      </c>
      <c r="C167" s="69" t="s">
        <v>632</v>
      </c>
      <c r="D167" s="82" t="s">
        <v>113</v>
      </c>
      <c r="E167" s="82" t="s">
        <v>248</v>
      </c>
      <c r="F167" s="69" t="s">
        <v>271</v>
      </c>
      <c r="G167" s="82" t="s">
        <v>258</v>
      </c>
      <c r="H167" s="69" t="s">
        <v>334</v>
      </c>
      <c r="I167" s="69" t="s">
        <v>252</v>
      </c>
      <c r="J167" s="69"/>
      <c r="K167" s="76">
        <v>0.30999999999006983</v>
      </c>
      <c r="L167" s="82" t="s">
        <v>126</v>
      </c>
      <c r="M167" s="83">
        <v>3.2500000000000001E-2</v>
      </c>
      <c r="N167" s="83">
        <v>-1.21000000000662E-2</v>
      </c>
      <c r="O167" s="76">
        <v>0.23841200000000004</v>
      </c>
      <c r="P167" s="78">
        <v>5068724</v>
      </c>
      <c r="Q167" s="69"/>
      <c r="R167" s="76">
        <v>12.084427652000002</v>
      </c>
      <c r="S167" s="77">
        <v>1.2876694571968676E-5</v>
      </c>
      <c r="T167" s="77">
        <v>6.3129596091920665E-4</v>
      </c>
      <c r="U167" s="77">
        <f>R167/'סכום נכסי הקרן'!$C$42</f>
        <v>1.023787611676361E-4</v>
      </c>
    </row>
    <row r="168" spans="2:21">
      <c r="B168" s="75" t="s">
        <v>633</v>
      </c>
      <c r="C168" s="69" t="s">
        <v>634</v>
      </c>
      <c r="D168" s="82" t="s">
        <v>113</v>
      </c>
      <c r="E168" s="82" t="s">
        <v>248</v>
      </c>
      <c r="F168" s="69" t="s">
        <v>635</v>
      </c>
      <c r="G168" s="82" t="s">
        <v>554</v>
      </c>
      <c r="H168" s="69" t="s">
        <v>334</v>
      </c>
      <c r="I168" s="69" t="s">
        <v>252</v>
      </c>
      <c r="J168" s="69"/>
      <c r="K168" s="76">
        <v>2.6200000000167547</v>
      </c>
      <c r="L168" s="82" t="s">
        <v>126</v>
      </c>
      <c r="M168" s="83">
        <v>3.3799999999999997E-2</v>
      </c>
      <c r="N168" s="83">
        <v>2.6099999999979057E-2</v>
      </c>
      <c r="O168" s="76">
        <v>37122.416444000002</v>
      </c>
      <c r="P168" s="78">
        <v>102.9</v>
      </c>
      <c r="Q168" s="69"/>
      <c r="R168" s="76">
        <v>38.198966528000007</v>
      </c>
      <c r="S168" s="77">
        <v>4.5352597701486451E-5</v>
      </c>
      <c r="T168" s="77">
        <v>1.9955312717208672E-3</v>
      </c>
      <c r="U168" s="77">
        <f>R168/'סכום נכסי הקרן'!$C$42</f>
        <v>3.2362003262714696E-4</v>
      </c>
    </row>
    <row r="169" spans="2:21">
      <c r="B169" s="75" t="s">
        <v>636</v>
      </c>
      <c r="C169" s="69" t="s">
        <v>637</v>
      </c>
      <c r="D169" s="82" t="s">
        <v>113</v>
      </c>
      <c r="E169" s="82" t="s">
        <v>248</v>
      </c>
      <c r="F169" s="69" t="s">
        <v>416</v>
      </c>
      <c r="G169" s="82" t="s">
        <v>121</v>
      </c>
      <c r="H169" s="69" t="s">
        <v>334</v>
      </c>
      <c r="I169" s="69" t="s">
        <v>252</v>
      </c>
      <c r="J169" s="69"/>
      <c r="K169" s="76">
        <v>4.6800000000417477</v>
      </c>
      <c r="L169" s="82" t="s">
        <v>126</v>
      </c>
      <c r="M169" s="83">
        <v>5.0900000000000001E-2</v>
      </c>
      <c r="N169" s="83">
        <v>1.0800000000077669E-2</v>
      </c>
      <c r="O169" s="76">
        <v>30290.139610000009</v>
      </c>
      <c r="P169" s="78">
        <v>119.25</v>
      </c>
      <c r="Q169" s="76">
        <v>5.0786467340000012</v>
      </c>
      <c r="R169" s="76">
        <v>41.199638221000008</v>
      </c>
      <c r="S169" s="77">
        <v>3.6220558005265335E-5</v>
      </c>
      <c r="T169" s="77">
        <v>2.152287716824164E-3</v>
      </c>
      <c r="U169" s="77">
        <f>R169/'סכום נכסי הקרן'!$C$42</f>
        <v>3.490415965974762E-4</v>
      </c>
    </row>
    <row r="170" spans="2:21">
      <c r="B170" s="75" t="s">
        <v>638</v>
      </c>
      <c r="C170" s="69" t="s">
        <v>639</v>
      </c>
      <c r="D170" s="82" t="s">
        <v>113</v>
      </c>
      <c r="E170" s="82" t="s">
        <v>248</v>
      </c>
      <c r="F170" s="69" t="s">
        <v>416</v>
      </c>
      <c r="G170" s="82" t="s">
        <v>121</v>
      </c>
      <c r="H170" s="69" t="s">
        <v>334</v>
      </c>
      <c r="I170" s="69" t="s">
        <v>252</v>
      </c>
      <c r="J170" s="69"/>
      <c r="K170" s="76">
        <v>6.3700000000582255</v>
      </c>
      <c r="L170" s="82" t="s">
        <v>126</v>
      </c>
      <c r="M170" s="83">
        <v>3.5200000000000002E-2</v>
      </c>
      <c r="N170" s="83">
        <v>1.3400000000053629E-2</v>
      </c>
      <c r="O170" s="76">
        <v>45401.100000000006</v>
      </c>
      <c r="P170" s="78">
        <v>115</v>
      </c>
      <c r="Q170" s="69"/>
      <c r="R170" s="76">
        <v>52.211265508000004</v>
      </c>
      <c r="S170" s="77">
        <v>5.3104428380939023E-5</v>
      </c>
      <c r="T170" s="77">
        <v>2.7275401019282537E-3</v>
      </c>
      <c r="U170" s="77">
        <f>R170/'סכום נכסי הקרן'!$C$42</f>
        <v>4.4233163833943797E-4</v>
      </c>
    </row>
    <row r="171" spans="2:21">
      <c r="B171" s="75" t="s">
        <v>640</v>
      </c>
      <c r="C171" s="69" t="s">
        <v>641</v>
      </c>
      <c r="D171" s="82" t="s">
        <v>113</v>
      </c>
      <c r="E171" s="82" t="s">
        <v>248</v>
      </c>
      <c r="F171" s="69" t="s">
        <v>642</v>
      </c>
      <c r="G171" s="82" t="s">
        <v>643</v>
      </c>
      <c r="H171" s="69" t="s">
        <v>334</v>
      </c>
      <c r="I171" s="69" t="s">
        <v>252</v>
      </c>
      <c r="J171" s="69"/>
      <c r="K171" s="76">
        <v>2.1400384235941639</v>
      </c>
      <c r="L171" s="82" t="s">
        <v>126</v>
      </c>
      <c r="M171" s="83">
        <v>1.0500000000000001E-2</v>
      </c>
      <c r="N171" s="83">
        <v>7.2999636533568725E-3</v>
      </c>
      <c r="O171" s="76">
        <v>1.9068000000000005E-2</v>
      </c>
      <c r="P171" s="78">
        <v>101.04</v>
      </c>
      <c r="Q171" s="69"/>
      <c r="R171" s="76">
        <v>1.9259000000000003E-5</v>
      </c>
      <c r="S171" s="77">
        <v>4.115318706268805E-11</v>
      </c>
      <c r="T171" s="77">
        <v>1.0060988622271079E-9</v>
      </c>
      <c r="U171" s="77">
        <f>R171/'סכום נכסי הקרן'!$C$42</f>
        <v>1.6316143537018741E-10</v>
      </c>
    </row>
    <row r="172" spans="2:21">
      <c r="B172" s="75" t="s">
        <v>644</v>
      </c>
      <c r="C172" s="69" t="s">
        <v>645</v>
      </c>
      <c r="D172" s="82" t="s">
        <v>113</v>
      </c>
      <c r="E172" s="82" t="s">
        <v>248</v>
      </c>
      <c r="F172" s="69" t="s">
        <v>424</v>
      </c>
      <c r="G172" s="82" t="s">
        <v>150</v>
      </c>
      <c r="H172" s="69" t="s">
        <v>425</v>
      </c>
      <c r="I172" s="69" t="s">
        <v>124</v>
      </c>
      <c r="J172" s="69"/>
      <c r="K172" s="76">
        <v>6.8399999998228838</v>
      </c>
      <c r="L172" s="82" t="s">
        <v>126</v>
      </c>
      <c r="M172" s="83">
        <v>3.2000000000000001E-2</v>
      </c>
      <c r="N172" s="83">
        <v>1.7899999999568861E-2</v>
      </c>
      <c r="O172" s="76">
        <v>15436.374000000002</v>
      </c>
      <c r="P172" s="78">
        <v>111.19</v>
      </c>
      <c r="Q172" s="69"/>
      <c r="R172" s="76">
        <v>17.163703905999999</v>
      </c>
      <c r="S172" s="77">
        <v>1.8491857598416804E-5</v>
      </c>
      <c r="T172" s="77">
        <v>8.9663964751179003E-4</v>
      </c>
      <c r="U172" s="77">
        <f>R172/'סכום נכסי הקרן'!$C$42</f>
        <v>1.4541017527243633E-4</v>
      </c>
    </row>
    <row r="173" spans="2:21">
      <c r="B173" s="75" t="s">
        <v>646</v>
      </c>
      <c r="C173" s="69" t="s">
        <v>647</v>
      </c>
      <c r="D173" s="82" t="s">
        <v>113</v>
      </c>
      <c r="E173" s="82" t="s">
        <v>248</v>
      </c>
      <c r="F173" s="69" t="s">
        <v>424</v>
      </c>
      <c r="G173" s="82" t="s">
        <v>150</v>
      </c>
      <c r="H173" s="69" t="s">
        <v>425</v>
      </c>
      <c r="I173" s="69" t="s">
        <v>124</v>
      </c>
      <c r="J173" s="69"/>
      <c r="K173" s="76">
        <v>3.7099999999903046</v>
      </c>
      <c r="L173" s="82" t="s">
        <v>126</v>
      </c>
      <c r="M173" s="83">
        <v>3.6499999999999998E-2</v>
      </c>
      <c r="N173" s="83">
        <v>1.1899999999951094E-2</v>
      </c>
      <c r="O173" s="76">
        <v>105256.446509</v>
      </c>
      <c r="P173" s="78">
        <v>110.73</v>
      </c>
      <c r="Q173" s="69"/>
      <c r="R173" s="76">
        <v>116.55045970300002</v>
      </c>
      <c r="S173" s="77">
        <v>4.9071336499658736E-5</v>
      </c>
      <c r="T173" s="77">
        <v>6.0886486785001661E-3</v>
      </c>
      <c r="U173" s="77">
        <f>R173/'סכום נכסי הקרן'!$C$42</f>
        <v>9.8741057677951432E-4</v>
      </c>
    </row>
    <row r="174" spans="2:21">
      <c r="B174" s="75" t="s">
        <v>648</v>
      </c>
      <c r="C174" s="69" t="s">
        <v>649</v>
      </c>
      <c r="D174" s="82" t="s">
        <v>113</v>
      </c>
      <c r="E174" s="82" t="s">
        <v>248</v>
      </c>
      <c r="F174" s="69" t="s">
        <v>349</v>
      </c>
      <c r="G174" s="82" t="s">
        <v>304</v>
      </c>
      <c r="H174" s="69" t="s">
        <v>425</v>
      </c>
      <c r="I174" s="69" t="s">
        <v>124</v>
      </c>
      <c r="J174" s="69"/>
      <c r="K174" s="76">
        <v>2.440000000035393</v>
      </c>
      <c r="L174" s="82" t="s">
        <v>126</v>
      </c>
      <c r="M174" s="83">
        <v>3.5000000000000003E-2</v>
      </c>
      <c r="N174" s="83">
        <v>1.150000000004657E-2</v>
      </c>
      <c r="O174" s="76">
        <v>20120.991225000005</v>
      </c>
      <c r="P174" s="78">
        <v>106.72</v>
      </c>
      <c r="Q174" s="69"/>
      <c r="R174" s="76">
        <v>21.473120946000002</v>
      </c>
      <c r="S174" s="77">
        <v>1.5127636016723969E-4</v>
      </c>
      <c r="T174" s="77">
        <v>1.1217655409022109E-3</v>
      </c>
      <c r="U174" s="77">
        <f>R174/'סכום נכסי הקרן'!$C$42</f>
        <v>1.8191937460029057E-4</v>
      </c>
    </row>
    <row r="175" spans="2:21">
      <c r="B175" s="75" t="s">
        <v>650</v>
      </c>
      <c r="C175" s="69" t="s">
        <v>651</v>
      </c>
      <c r="D175" s="82" t="s">
        <v>113</v>
      </c>
      <c r="E175" s="82" t="s">
        <v>248</v>
      </c>
      <c r="F175" s="69" t="s">
        <v>300</v>
      </c>
      <c r="G175" s="82" t="s">
        <v>258</v>
      </c>
      <c r="H175" s="69" t="s">
        <v>425</v>
      </c>
      <c r="I175" s="69" t="s">
        <v>124</v>
      </c>
      <c r="J175" s="69"/>
      <c r="K175" s="76">
        <v>1.240000000003936</v>
      </c>
      <c r="L175" s="82" t="s">
        <v>126</v>
      </c>
      <c r="M175" s="83">
        <v>3.6000000000000004E-2</v>
      </c>
      <c r="N175" s="83">
        <v>1.6900000000010656E-2</v>
      </c>
      <c r="O175" s="76">
        <v>2.3230599999999999</v>
      </c>
      <c r="P175" s="78">
        <v>5249566</v>
      </c>
      <c r="Q175" s="69"/>
      <c r="R175" s="76">
        <v>121.95055432300002</v>
      </c>
      <c r="S175" s="77">
        <v>1.4814488871883169E-4</v>
      </c>
      <c r="T175" s="77">
        <v>6.370752061495167E-3</v>
      </c>
      <c r="U175" s="77">
        <f>R175/'סכום נכסי הקרן'!$C$42</f>
        <v>1.033159950544197E-3</v>
      </c>
    </row>
    <row r="176" spans="2:21">
      <c r="B176" s="75" t="s">
        <v>652</v>
      </c>
      <c r="C176" s="69" t="s">
        <v>653</v>
      </c>
      <c r="D176" s="82" t="s">
        <v>113</v>
      </c>
      <c r="E176" s="82" t="s">
        <v>248</v>
      </c>
      <c r="F176" s="69" t="s">
        <v>363</v>
      </c>
      <c r="G176" s="82" t="s">
        <v>364</v>
      </c>
      <c r="H176" s="69" t="s">
        <v>421</v>
      </c>
      <c r="I176" s="69" t="s">
        <v>252</v>
      </c>
      <c r="J176" s="69"/>
      <c r="K176" s="76">
        <v>9.6199999999322579</v>
      </c>
      <c r="L176" s="82" t="s">
        <v>126</v>
      </c>
      <c r="M176" s="83">
        <v>3.0499999999999999E-2</v>
      </c>
      <c r="N176" s="83">
        <v>2.2199999999906003E-2</v>
      </c>
      <c r="O176" s="76">
        <v>56572.192295000015</v>
      </c>
      <c r="P176" s="78">
        <v>109.07</v>
      </c>
      <c r="Q176" s="69"/>
      <c r="R176" s="76">
        <v>61.703290139000003</v>
      </c>
      <c r="S176" s="77">
        <v>1.7901034655211972E-4</v>
      </c>
      <c r="T176" s="77">
        <v>3.22340775764666E-3</v>
      </c>
      <c r="U176" s="77">
        <f>R176/'סכום נכסי הקרן'!$C$42</f>
        <v>5.227476704991105E-4</v>
      </c>
    </row>
    <row r="177" spans="2:21">
      <c r="B177" s="75" t="s">
        <v>654</v>
      </c>
      <c r="C177" s="69" t="s">
        <v>655</v>
      </c>
      <c r="D177" s="82" t="s">
        <v>113</v>
      </c>
      <c r="E177" s="82" t="s">
        <v>248</v>
      </c>
      <c r="F177" s="69" t="s">
        <v>363</v>
      </c>
      <c r="G177" s="82" t="s">
        <v>364</v>
      </c>
      <c r="H177" s="69" t="s">
        <v>421</v>
      </c>
      <c r="I177" s="69" t="s">
        <v>252</v>
      </c>
      <c r="J177" s="69"/>
      <c r="K177" s="76">
        <v>8.8899999999756272</v>
      </c>
      <c r="L177" s="82" t="s">
        <v>126</v>
      </c>
      <c r="M177" s="83">
        <v>3.0499999999999999E-2</v>
      </c>
      <c r="N177" s="83">
        <v>2.0999999999990592E-2</v>
      </c>
      <c r="O177" s="76">
        <v>96942.872207000008</v>
      </c>
      <c r="P177" s="78">
        <v>109.61</v>
      </c>
      <c r="Q177" s="69"/>
      <c r="R177" s="76">
        <v>106.25908223100001</v>
      </c>
      <c r="S177" s="77">
        <v>1.3300406478645413E-4</v>
      </c>
      <c r="T177" s="77">
        <v>5.5510224691783473E-3</v>
      </c>
      <c r="U177" s="77">
        <f>R177/'סכום נכסי הקרן'!$C$42</f>
        <v>9.0022246107942952E-4</v>
      </c>
    </row>
    <row r="178" spans="2:21">
      <c r="B178" s="75" t="s">
        <v>656</v>
      </c>
      <c r="C178" s="69" t="s">
        <v>657</v>
      </c>
      <c r="D178" s="82" t="s">
        <v>113</v>
      </c>
      <c r="E178" s="82" t="s">
        <v>248</v>
      </c>
      <c r="F178" s="69" t="s">
        <v>363</v>
      </c>
      <c r="G178" s="82" t="s">
        <v>364</v>
      </c>
      <c r="H178" s="69" t="s">
        <v>421</v>
      </c>
      <c r="I178" s="69" t="s">
        <v>252</v>
      </c>
      <c r="J178" s="69"/>
      <c r="K178" s="76">
        <v>5.3200000000306549</v>
      </c>
      <c r="L178" s="82" t="s">
        <v>126</v>
      </c>
      <c r="M178" s="83">
        <v>2.9100000000000001E-2</v>
      </c>
      <c r="N178" s="83">
        <v>1.2999999999999998E-2</v>
      </c>
      <c r="O178" s="76">
        <v>47604.937496000006</v>
      </c>
      <c r="P178" s="78">
        <v>109.64</v>
      </c>
      <c r="Q178" s="69"/>
      <c r="R178" s="76">
        <v>52.194053470000014</v>
      </c>
      <c r="S178" s="77">
        <v>7.9341562493333349E-5</v>
      </c>
      <c r="T178" s="77">
        <v>2.7266409372858321E-3</v>
      </c>
      <c r="U178" s="77">
        <f>R178/'סכום נכסי הקרן'!$C$42</f>
        <v>4.421858186797607E-4</v>
      </c>
    </row>
    <row r="179" spans="2:21">
      <c r="B179" s="75" t="s">
        <v>658</v>
      </c>
      <c r="C179" s="69" t="s">
        <v>659</v>
      </c>
      <c r="D179" s="82" t="s">
        <v>113</v>
      </c>
      <c r="E179" s="82" t="s">
        <v>248</v>
      </c>
      <c r="F179" s="69" t="s">
        <v>363</v>
      </c>
      <c r="G179" s="82" t="s">
        <v>364</v>
      </c>
      <c r="H179" s="69" t="s">
        <v>421</v>
      </c>
      <c r="I179" s="69" t="s">
        <v>252</v>
      </c>
      <c r="J179" s="69"/>
      <c r="K179" s="76">
        <v>7.169999999963804</v>
      </c>
      <c r="L179" s="82" t="s">
        <v>126</v>
      </c>
      <c r="M179" s="83">
        <v>3.95E-2</v>
      </c>
      <c r="N179" s="83">
        <v>1.7299999999970648E-2</v>
      </c>
      <c r="O179" s="76">
        <v>34651.061139000005</v>
      </c>
      <c r="P179" s="78">
        <v>118</v>
      </c>
      <c r="Q179" s="69"/>
      <c r="R179" s="76">
        <v>40.888252144000006</v>
      </c>
      <c r="S179" s="77">
        <v>1.4437342209525604E-4</v>
      </c>
      <c r="T179" s="77">
        <v>2.1360207674611096E-3</v>
      </c>
      <c r="U179" s="77">
        <f>R179/'סכום נכסי הקרן'!$C$42</f>
        <v>3.4640354689200798E-4</v>
      </c>
    </row>
    <row r="180" spans="2:21">
      <c r="B180" s="75" t="s">
        <v>660</v>
      </c>
      <c r="C180" s="69" t="s">
        <v>661</v>
      </c>
      <c r="D180" s="82" t="s">
        <v>113</v>
      </c>
      <c r="E180" s="82" t="s">
        <v>248</v>
      </c>
      <c r="F180" s="69" t="s">
        <v>363</v>
      </c>
      <c r="G180" s="82" t="s">
        <v>364</v>
      </c>
      <c r="H180" s="69" t="s">
        <v>421</v>
      </c>
      <c r="I180" s="69" t="s">
        <v>252</v>
      </c>
      <c r="J180" s="69"/>
      <c r="K180" s="76">
        <v>7.9099999999327615</v>
      </c>
      <c r="L180" s="82" t="s">
        <v>126</v>
      </c>
      <c r="M180" s="83">
        <v>3.95E-2</v>
      </c>
      <c r="N180" s="83">
        <v>1.8599999999723133E-2</v>
      </c>
      <c r="O180" s="76">
        <v>8519.8614630000011</v>
      </c>
      <c r="P180" s="78">
        <v>118.7</v>
      </c>
      <c r="Q180" s="69"/>
      <c r="R180" s="76">
        <v>10.113075548000001</v>
      </c>
      <c r="S180" s="77">
        <v>3.5497947674865999E-5</v>
      </c>
      <c r="T180" s="77">
        <v>5.2831163624588947E-4</v>
      </c>
      <c r="U180" s="77">
        <f>R180/'סכום נכסי הקרן'!$C$42</f>
        <v>8.5677549323372163E-5</v>
      </c>
    </row>
    <row r="181" spans="2:21">
      <c r="B181" s="75" t="s">
        <v>662</v>
      </c>
      <c r="C181" s="69" t="s">
        <v>663</v>
      </c>
      <c r="D181" s="82" t="s">
        <v>113</v>
      </c>
      <c r="E181" s="82" t="s">
        <v>248</v>
      </c>
      <c r="F181" s="69" t="s">
        <v>380</v>
      </c>
      <c r="G181" s="82" t="s">
        <v>364</v>
      </c>
      <c r="H181" s="69" t="s">
        <v>425</v>
      </c>
      <c r="I181" s="69" t="s">
        <v>124</v>
      </c>
      <c r="J181" s="69"/>
      <c r="K181" s="76">
        <v>3.5900000000015035</v>
      </c>
      <c r="L181" s="82" t="s">
        <v>126</v>
      </c>
      <c r="M181" s="83">
        <v>3.9199999999999999E-2</v>
      </c>
      <c r="N181" s="83">
        <v>1.3600000000060088E-2</v>
      </c>
      <c r="O181" s="76">
        <v>60411.518601000011</v>
      </c>
      <c r="P181" s="78">
        <v>110.2</v>
      </c>
      <c r="Q181" s="69"/>
      <c r="R181" s="76">
        <v>66.573495509999987</v>
      </c>
      <c r="S181" s="77">
        <v>6.2938237066262169E-5</v>
      </c>
      <c r="T181" s="77">
        <v>3.4778294868421235E-3</v>
      </c>
      <c r="U181" s="77">
        <f>R181/'סכום נכסי הקרן'!$C$42</f>
        <v>5.6400784490484048E-4</v>
      </c>
    </row>
    <row r="182" spans="2:21">
      <c r="B182" s="75" t="s">
        <v>664</v>
      </c>
      <c r="C182" s="69" t="s">
        <v>665</v>
      </c>
      <c r="D182" s="82" t="s">
        <v>113</v>
      </c>
      <c r="E182" s="82" t="s">
        <v>248</v>
      </c>
      <c r="F182" s="69" t="s">
        <v>380</v>
      </c>
      <c r="G182" s="82" t="s">
        <v>364</v>
      </c>
      <c r="H182" s="69" t="s">
        <v>425</v>
      </c>
      <c r="I182" s="69" t="s">
        <v>124</v>
      </c>
      <c r="J182" s="69"/>
      <c r="K182" s="76">
        <v>8.4799999999840843</v>
      </c>
      <c r="L182" s="82" t="s">
        <v>126</v>
      </c>
      <c r="M182" s="83">
        <v>2.64E-2</v>
      </c>
      <c r="N182" s="83">
        <v>2.3499999999956077E-2</v>
      </c>
      <c r="O182" s="76">
        <v>188589.26476400002</v>
      </c>
      <c r="P182" s="78">
        <v>102.61</v>
      </c>
      <c r="Q182" s="69"/>
      <c r="R182" s="76">
        <v>193.51144457100003</v>
      </c>
      <c r="S182" s="77">
        <v>1.1526247561797065E-4</v>
      </c>
      <c r="T182" s="77">
        <v>1.0109125303017143E-2</v>
      </c>
      <c r="U182" s="77">
        <f>R182/'סכום נכסי הקרן'!$C$42</f>
        <v>1.6394207932272089E-3</v>
      </c>
    </row>
    <row r="183" spans="2:21">
      <c r="B183" s="75" t="s">
        <v>666</v>
      </c>
      <c r="C183" s="69" t="s">
        <v>667</v>
      </c>
      <c r="D183" s="82" t="s">
        <v>113</v>
      </c>
      <c r="E183" s="82" t="s">
        <v>248</v>
      </c>
      <c r="F183" s="69" t="s">
        <v>391</v>
      </c>
      <c r="G183" s="82" t="s">
        <v>304</v>
      </c>
      <c r="H183" s="69" t="s">
        <v>421</v>
      </c>
      <c r="I183" s="69" t="s">
        <v>252</v>
      </c>
      <c r="J183" s="69"/>
      <c r="K183" s="76">
        <v>1.9399997748384317</v>
      </c>
      <c r="L183" s="82" t="s">
        <v>126</v>
      </c>
      <c r="M183" s="83">
        <v>5.74E-2</v>
      </c>
      <c r="N183" s="83">
        <v>1.2599999881493906E-2</v>
      </c>
      <c r="O183" s="76">
        <v>1.511312</v>
      </c>
      <c r="P183" s="78">
        <v>108.8</v>
      </c>
      <c r="Q183" s="76">
        <v>4.3367000000000014E-5</v>
      </c>
      <c r="R183" s="76">
        <v>1.6876770000000005E-3</v>
      </c>
      <c r="S183" s="77">
        <v>1.0075408631475972E-7</v>
      </c>
      <c r="T183" s="77">
        <v>8.816500906105505E-8</v>
      </c>
      <c r="U183" s="77">
        <f>R183/'סכום נכסי הקרן'!$C$42</f>
        <v>1.4297928332792553E-8</v>
      </c>
    </row>
    <row r="184" spans="2:21">
      <c r="B184" s="75" t="s">
        <v>668</v>
      </c>
      <c r="C184" s="69" t="s">
        <v>669</v>
      </c>
      <c r="D184" s="82" t="s">
        <v>113</v>
      </c>
      <c r="E184" s="82" t="s">
        <v>248</v>
      </c>
      <c r="F184" s="69" t="s">
        <v>391</v>
      </c>
      <c r="G184" s="82" t="s">
        <v>304</v>
      </c>
      <c r="H184" s="69" t="s">
        <v>421</v>
      </c>
      <c r="I184" s="69" t="s">
        <v>252</v>
      </c>
      <c r="J184" s="69"/>
      <c r="K184" s="76">
        <v>3.8699999996449197</v>
      </c>
      <c r="L184" s="82" t="s">
        <v>126</v>
      </c>
      <c r="M184" s="83">
        <v>5.6500000000000002E-2</v>
      </c>
      <c r="N184" s="83">
        <v>1.6599999998517249E-2</v>
      </c>
      <c r="O184" s="76">
        <v>2179.2528000000007</v>
      </c>
      <c r="P184" s="78">
        <v>117.6</v>
      </c>
      <c r="Q184" s="69"/>
      <c r="R184" s="76">
        <v>2.5628013930000004</v>
      </c>
      <c r="S184" s="77">
        <v>6.981679200279816E-6</v>
      </c>
      <c r="T184" s="77">
        <v>1.3388190277851121E-4</v>
      </c>
      <c r="U184" s="77">
        <f>R184/'סכום נכסי הקרן'!$C$42</f>
        <v>2.171194526458257E-5</v>
      </c>
    </row>
    <row r="185" spans="2:21">
      <c r="B185" s="75" t="s">
        <v>670</v>
      </c>
      <c r="C185" s="69" t="s">
        <v>671</v>
      </c>
      <c r="D185" s="82" t="s">
        <v>113</v>
      </c>
      <c r="E185" s="82" t="s">
        <v>248</v>
      </c>
      <c r="F185" s="69" t="s">
        <v>501</v>
      </c>
      <c r="G185" s="82" t="s">
        <v>364</v>
      </c>
      <c r="H185" s="69" t="s">
        <v>425</v>
      </c>
      <c r="I185" s="69" t="s">
        <v>124</v>
      </c>
      <c r="J185" s="69"/>
      <c r="K185" s="76">
        <v>3.5000000000204872</v>
      </c>
      <c r="L185" s="82" t="s">
        <v>126</v>
      </c>
      <c r="M185" s="83">
        <v>4.0999999999999995E-2</v>
      </c>
      <c r="N185" s="83">
        <v>1.1100000000094241E-2</v>
      </c>
      <c r="O185" s="76">
        <v>21792.528000000002</v>
      </c>
      <c r="P185" s="78">
        <v>111.99</v>
      </c>
      <c r="Q185" s="69"/>
      <c r="R185" s="76">
        <v>24.405452107000006</v>
      </c>
      <c r="S185" s="77">
        <v>7.264176000000001E-5</v>
      </c>
      <c r="T185" s="77">
        <v>1.2749518457339881E-3</v>
      </c>
      <c r="U185" s="77">
        <f>R185/'סכום נכסי הקרן'!$C$42</f>
        <v>2.0676196046713144E-4</v>
      </c>
    </row>
    <row r="186" spans="2:21">
      <c r="B186" s="75" t="s">
        <v>672</v>
      </c>
      <c r="C186" s="69" t="s">
        <v>673</v>
      </c>
      <c r="D186" s="82" t="s">
        <v>113</v>
      </c>
      <c r="E186" s="82" t="s">
        <v>248</v>
      </c>
      <c r="F186" s="69" t="s">
        <v>517</v>
      </c>
      <c r="G186" s="82" t="s">
        <v>368</v>
      </c>
      <c r="H186" s="69" t="s">
        <v>421</v>
      </c>
      <c r="I186" s="69" t="s">
        <v>252</v>
      </c>
      <c r="J186" s="69"/>
      <c r="K186" s="76">
        <v>7.3400000000105212</v>
      </c>
      <c r="L186" s="82" t="s">
        <v>126</v>
      </c>
      <c r="M186" s="83">
        <v>2.4300000000000002E-2</v>
      </c>
      <c r="N186" s="83">
        <v>1.9800000000008092E-2</v>
      </c>
      <c r="O186" s="76">
        <v>117682.27992400002</v>
      </c>
      <c r="P186" s="78">
        <v>104.99</v>
      </c>
      <c r="Q186" s="69"/>
      <c r="R186" s="76">
        <v>123.55462940500003</v>
      </c>
      <c r="S186" s="77">
        <v>1.361094590355245E-4</v>
      </c>
      <c r="T186" s="77">
        <v>6.4545496685841676E-3</v>
      </c>
      <c r="U186" s="77">
        <f>R186/'סכום נכסי הקרן'!$C$42</f>
        <v>1.0467496069552606E-3</v>
      </c>
    </row>
    <row r="187" spans="2:21">
      <c r="B187" s="75" t="s">
        <v>674</v>
      </c>
      <c r="C187" s="69" t="s">
        <v>675</v>
      </c>
      <c r="D187" s="82" t="s">
        <v>113</v>
      </c>
      <c r="E187" s="82" t="s">
        <v>248</v>
      </c>
      <c r="F187" s="69" t="s">
        <v>517</v>
      </c>
      <c r="G187" s="82" t="s">
        <v>368</v>
      </c>
      <c r="H187" s="69" t="s">
        <v>421</v>
      </c>
      <c r="I187" s="69" t="s">
        <v>252</v>
      </c>
      <c r="J187" s="69"/>
      <c r="K187" s="76">
        <v>3.5500000000414711</v>
      </c>
      <c r="L187" s="82" t="s">
        <v>126</v>
      </c>
      <c r="M187" s="83">
        <v>1.7500000000000002E-2</v>
      </c>
      <c r="N187" s="83">
        <v>1.3100000000189968E-2</v>
      </c>
      <c r="O187" s="76">
        <v>36728.304187000009</v>
      </c>
      <c r="P187" s="78">
        <v>101.76</v>
      </c>
      <c r="Q187" s="69"/>
      <c r="R187" s="76">
        <v>37.374723559000003</v>
      </c>
      <c r="S187" s="77">
        <v>5.2877068440767663E-5</v>
      </c>
      <c r="T187" s="77">
        <v>1.952472446584069E-3</v>
      </c>
      <c r="U187" s="77">
        <f>R187/'סכום נכסי הקרן'!$C$42</f>
        <v>3.1663708097255303E-4</v>
      </c>
    </row>
    <row r="188" spans="2:21">
      <c r="B188" s="75" t="s">
        <v>676</v>
      </c>
      <c r="C188" s="69" t="s">
        <v>677</v>
      </c>
      <c r="D188" s="82" t="s">
        <v>113</v>
      </c>
      <c r="E188" s="82" t="s">
        <v>248</v>
      </c>
      <c r="F188" s="69" t="s">
        <v>517</v>
      </c>
      <c r="G188" s="82" t="s">
        <v>368</v>
      </c>
      <c r="H188" s="69" t="s">
        <v>421</v>
      </c>
      <c r="I188" s="69" t="s">
        <v>252</v>
      </c>
      <c r="J188" s="69"/>
      <c r="K188" s="76">
        <v>2.0899999999922705</v>
      </c>
      <c r="L188" s="82" t="s">
        <v>126</v>
      </c>
      <c r="M188" s="83">
        <v>2.9600000000000001E-2</v>
      </c>
      <c r="N188" s="83">
        <v>6.6999999999613532E-3</v>
      </c>
      <c r="O188" s="76">
        <v>29320.636031000005</v>
      </c>
      <c r="P188" s="78">
        <v>105.9</v>
      </c>
      <c r="Q188" s="69"/>
      <c r="R188" s="76">
        <v>31.050553236000002</v>
      </c>
      <c r="S188" s="77">
        <v>7.1794972577951698E-5</v>
      </c>
      <c r="T188" s="77">
        <v>1.6220949313184403E-3</v>
      </c>
      <c r="U188" s="77">
        <f>R188/'סכום נכסי הקרן'!$C$42</f>
        <v>2.630589768432513E-4</v>
      </c>
    </row>
    <row r="189" spans="2:21">
      <c r="B189" s="75" t="s">
        <v>678</v>
      </c>
      <c r="C189" s="69" t="s">
        <v>679</v>
      </c>
      <c r="D189" s="82" t="s">
        <v>113</v>
      </c>
      <c r="E189" s="82" t="s">
        <v>248</v>
      </c>
      <c r="F189" s="69" t="s">
        <v>522</v>
      </c>
      <c r="G189" s="82" t="s">
        <v>364</v>
      </c>
      <c r="H189" s="69" t="s">
        <v>421</v>
      </c>
      <c r="I189" s="69" t="s">
        <v>252</v>
      </c>
      <c r="J189" s="69"/>
      <c r="K189" s="76">
        <v>3.1499999999113717</v>
      </c>
      <c r="L189" s="82" t="s">
        <v>126</v>
      </c>
      <c r="M189" s="83">
        <v>3.85E-2</v>
      </c>
      <c r="N189" s="83">
        <v>1.0799999999601176E-2</v>
      </c>
      <c r="O189" s="76">
        <v>8229.1082790000019</v>
      </c>
      <c r="P189" s="78">
        <v>109.69</v>
      </c>
      <c r="Q189" s="69"/>
      <c r="R189" s="76">
        <v>9.0265085920000026</v>
      </c>
      <c r="S189" s="77">
        <v>2.063307084705051E-5</v>
      </c>
      <c r="T189" s="77">
        <v>4.7154888749646479E-4</v>
      </c>
      <c r="U189" s="77">
        <f>R189/'סכום נכסי הקרן'!$C$42</f>
        <v>7.6472199919624565E-5</v>
      </c>
    </row>
    <row r="190" spans="2:21">
      <c r="B190" s="75" t="s">
        <v>680</v>
      </c>
      <c r="C190" s="69" t="s">
        <v>681</v>
      </c>
      <c r="D190" s="82" t="s">
        <v>113</v>
      </c>
      <c r="E190" s="82" t="s">
        <v>248</v>
      </c>
      <c r="F190" s="69" t="s">
        <v>522</v>
      </c>
      <c r="G190" s="82" t="s">
        <v>364</v>
      </c>
      <c r="H190" s="69" t="s">
        <v>425</v>
      </c>
      <c r="I190" s="69" t="s">
        <v>124</v>
      </c>
      <c r="J190" s="69"/>
      <c r="K190" s="76">
        <v>4.479999999998495</v>
      </c>
      <c r="L190" s="82" t="s">
        <v>126</v>
      </c>
      <c r="M190" s="83">
        <v>3.61E-2</v>
      </c>
      <c r="N190" s="83">
        <v>1.2799999999984943E-2</v>
      </c>
      <c r="O190" s="76">
        <v>119124.22067600001</v>
      </c>
      <c r="P190" s="78">
        <v>111.5</v>
      </c>
      <c r="Q190" s="69"/>
      <c r="R190" s="76">
        <v>132.82350209000001</v>
      </c>
      <c r="S190" s="77">
        <v>1.5521071097850163E-4</v>
      </c>
      <c r="T190" s="77">
        <v>6.93875976581177E-3</v>
      </c>
      <c r="U190" s="77">
        <f>R190/'סכום נכסי הקרן'!$C$42</f>
        <v>1.1252751052442745E-3</v>
      </c>
    </row>
    <row r="191" spans="2:21">
      <c r="B191" s="75" t="s">
        <v>682</v>
      </c>
      <c r="C191" s="69" t="s">
        <v>683</v>
      </c>
      <c r="D191" s="82" t="s">
        <v>113</v>
      </c>
      <c r="E191" s="82" t="s">
        <v>248</v>
      </c>
      <c r="F191" s="69" t="s">
        <v>522</v>
      </c>
      <c r="G191" s="82" t="s">
        <v>364</v>
      </c>
      <c r="H191" s="69" t="s">
        <v>425</v>
      </c>
      <c r="I191" s="69" t="s">
        <v>124</v>
      </c>
      <c r="J191" s="69"/>
      <c r="K191" s="76">
        <v>5.4399999999921054</v>
      </c>
      <c r="L191" s="82" t="s">
        <v>126</v>
      </c>
      <c r="M191" s="83">
        <v>3.3000000000000002E-2</v>
      </c>
      <c r="N191" s="83">
        <v>1.5399999999942984E-2</v>
      </c>
      <c r="O191" s="76">
        <v>41374.32116900001</v>
      </c>
      <c r="P191" s="78">
        <v>110.21</v>
      </c>
      <c r="Q191" s="69"/>
      <c r="R191" s="76">
        <v>45.598639369000004</v>
      </c>
      <c r="S191" s="77">
        <v>1.3418191042176785E-4</v>
      </c>
      <c r="T191" s="77">
        <v>2.3820935244953066E-3</v>
      </c>
      <c r="U191" s="77">
        <f>R191/'סכום נכסי הקרן'!$C$42</f>
        <v>3.8630974870832211E-4</v>
      </c>
    </row>
    <row r="192" spans="2:21">
      <c r="B192" s="75" t="s">
        <v>684</v>
      </c>
      <c r="C192" s="69" t="s">
        <v>685</v>
      </c>
      <c r="D192" s="82" t="s">
        <v>113</v>
      </c>
      <c r="E192" s="82" t="s">
        <v>248</v>
      </c>
      <c r="F192" s="69" t="s">
        <v>522</v>
      </c>
      <c r="G192" s="82" t="s">
        <v>364</v>
      </c>
      <c r="H192" s="69" t="s">
        <v>425</v>
      </c>
      <c r="I192" s="69" t="s">
        <v>124</v>
      </c>
      <c r="J192" s="69"/>
      <c r="K192" s="76">
        <v>7.690000000001417</v>
      </c>
      <c r="L192" s="82" t="s">
        <v>126</v>
      </c>
      <c r="M192" s="83">
        <v>2.6200000000000001E-2</v>
      </c>
      <c r="N192" s="83">
        <v>1.9100000000001574E-2</v>
      </c>
      <c r="O192" s="76">
        <v>118918.19320800001</v>
      </c>
      <c r="P192" s="78">
        <v>106.8</v>
      </c>
      <c r="Q192" s="69"/>
      <c r="R192" s="76">
        <v>127.00462637800003</v>
      </c>
      <c r="S192" s="77">
        <v>1.4864774151000001E-4</v>
      </c>
      <c r="T192" s="77">
        <v>6.6347790693434107E-3</v>
      </c>
      <c r="U192" s="77">
        <f>R192/'סכום נכסי הקרן'!$C$42</f>
        <v>1.0759778357385557E-3</v>
      </c>
    </row>
    <row r="193" spans="2:21">
      <c r="B193" s="75" t="s">
        <v>686</v>
      </c>
      <c r="C193" s="69" t="s">
        <v>687</v>
      </c>
      <c r="D193" s="82" t="s">
        <v>113</v>
      </c>
      <c r="E193" s="82" t="s">
        <v>248</v>
      </c>
      <c r="F193" s="69" t="s">
        <v>528</v>
      </c>
      <c r="G193" s="82" t="s">
        <v>122</v>
      </c>
      <c r="H193" s="69" t="s">
        <v>421</v>
      </c>
      <c r="I193" s="69" t="s">
        <v>252</v>
      </c>
      <c r="J193" s="69"/>
      <c r="K193" s="76">
        <v>2.8499999995997873</v>
      </c>
      <c r="L193" s="82" t="s">
        <v>126</v>
      </c>
      <c r="M193" s="83">
        <v>2.7000000000000003E-2</v>
      </c>
      <c r="N193" s="83">
        <v>2.0399999997783441E-2</v>
      </c>
      <c r="O193" s="76">
        <v>1592.2920610000003</v>
      </c>
      <c r="P193" s="78">
        <v>102</v>
      </c>
      <c r="Q193" s="69"/>
      <c r="R193" s="76">
        <v>1.6241379090000003</v>
      </c>
      <c r="S193" s="77">
        <v>9.7666330491138799E-6</v>
      </c>
      <c r="T193" s="77">
        <v>8.4845698236918538E-5</v>
      </c>
      <c r="U193" s="77">
        <f>R193/'סכום נכסי הקרן'!$C$42</f>
        <v>1.3759627834860315E-5</v>
      </c>
    </row>
    <row r="194" spans="2:21">
      <c r="B194" s="75" t="s">
        <v>688</v>
      </c>
      <c r="C194" s="69" t="s">
        <v>689</v>
      </c>
      <c r="D194" s="82" t="s">
        <v>113</v>
      </c>
      <c r="E194" s="82" t="s">
        <v>248</v>
      </c>
      <c r="F194" s="69" t="s">
        <v>690</v>
      </c>
      <c r="G194" s="82" t="s">
        <v>596</v>
      </c>
      <c r="H194" s="69" t="s">
        <v>534</v>
      </c>
      <c r="I194" s="69" t="s">
        <v>124</v>
      </c>
      <c r="J194" s="69"/>
      <c r="K194" s="76">
        <v>3.0899999999927381</v>
      </c>
      <c r="L194" s="82" t="s">
        <v>126</v>
      </c>
      <c r="M194" s="83">
        <v>3.7499999999999999E-2</v>
      </c>
      <c r="N194" s="83">
        <v>1.1100000000314671E-2</v>
      </c>
      <c r="O194" s="76">
        <v>7559.5261910000008</v>
      </c>
      <c r="P194" s="78">
        <v>109.3</v>
      </c>
      <c r="Q194" s="69"/>
      <c r="R194" s="76">
        <v>8.2625621340000013</v>
      </c>
      <c r="S194" s="77">
        <v>1.9124840492375088E-5</v>
      </c>
      <c r="T194" s="77">
        <v>4.3163997933943533E-4</v>
      </c>
      <c r="U194" s="77">
        <f>R194/'סכום נכסי הקרן'!$C$42</f>
        <v>7.0000077762022875E-5</v>
      </c>
    </row>
    <row r="195" spans="2:21">
      <c r="B195" s="75" t="s">
        <v>691</v>
      </c>
      <c r="C195" s="69" t="s">
        <v>692</v>
      </c>
      <c r="D195" s="82" t="s">
        <v>113</v>
      </c>
      <c r="E195" s="82" t="s">
        <v>248</v>
      </c>
      <c r="F195" s="69" t="s">
        <v>690</v>
      </c>
      <c r="G195" s="82" t="s">
        <v>596</v>
      </c>
      <c r="H195" s="69" t="s">
        <v>693</v>
      </c>
      <c r="I195" s="69" t="s">
        <v>252</v>
      </c>
      <c r="J195" s="69"/>
      <c r="K195" s="76">
        <v>5.669999999945877</v>
      </c>
      <c r="L195" s="82" t="s">
        <v>126</v>
      </c>
      <c r="M195" s="83">
        <v>3.7499999999999999E-2</v>
      </c>
      <c r="N195" s="83">
        <v>1.6199999999759459E-2</v>
      </c>
      <c r="O195" s="76">
        <v>43969.694119000007</v>
      </c>
      <c r="P195" s="78">
        <v>113.46</v>
      </c>
      <c r="Q195" s="69"/>
      <c r="R195" s="76">
        <v>49.888016410000013</v>
      </c>
      <c r="S195" s="77">
        <v>1.1883701113243245E-4</v>
      </c>
      <c r="T195" s="77">
        <v>2.6061725192828441E-3</v>
      </c>
      <c r="U195" s="77">
        <f>R195/'סכום נכסי הקרן'!$C$42</f>
        <v>4.2264917001023233E-4</v>
      </c>
    </row>
    <row r="196" spans="2:21">
      <c r="B196" s="75" t="s">
        <v>694</v>
      </c>
      <c r="C196" s="69" t="s">
        <v>695</v>
      </c>
      <c r="D196" s="82" t="s">
        <v>113</v>
      </c>
      <c r="E196" s="82" t="s">
        <v>248</v>
      </c>
      <c r="F196" s="69" t="s">
        <v>696</v>
      </c>
      <c r="G196" s="82" t="s">
        <v>543</v>
      </c>
      <c r="H196" s="69" t="s">
        <v>534</v>
      </c>
      <c r="I196" s="69" t="s">
        <v>124</v>
      </c>
      <c r="J196" s="69"/>
      <c r="K196" s="76">
        <v>5.1099999999508334</v>
      </c>
      <c r="L196" s="82" t="s">
        <v>126</v>
      </c>
      <c r="M196" s="83">
        <v>2.58E-2</v>
      </c>
      <c r="N196" s="83">
        <v>2.3399999999822795E-2</v>
      </c>
      <c r="O196" s="76">
        <v>56713.347947000017</v>
      </c>
      <c r="P196" s="78">
        <v>101.49</v>
      </c>
      <c r="Q196" s="69"/>
      <c r="R196" s="76">
        <v>57.558379553000009</v>
      </c>
      <c r="S196" s="77">
        <v>2.7006356165238104E-4</v>
      </c>
      <c r="T196" s="77">
        <v>3.0068757557458504E-3</v>
      </c>
      <c r="U196" s="77">
        <f>R196/'סכום נכסי הקרן'!$C$42</f>
        <v>4.8763216290822602E-4</v>
      </c>
    </row>
    <row r="197" spans="2:21">
      <c r="B197" s="75" t="s">
        <v>697</v>
      </c>
      <c r="C197" s="69" t="s">
        <v>698</v>
      </c>
      <c r="D197" s="82" t="s">
        <v>113</v>
      </c>
      <c r="E197" s="82" t="s">
        <v>248</v>
      </c>
      <c r="F197" s="69" t="s">
        <v>699</v>
      </c>
      <c r="G197" s="82" t="s">
        <v>121</v>
      </c>
      <c r="H197" s="69" t="s">
        <v>693</v>
      </c>
      <c r="I197" s="69" t="s">
        <v>252</v>
      </c>
      <c r="J197" s="69"/>
      <c r="K197" s="76">
        <v>1.4399999999528172</v>
      </c>
      <c r="L197" s="82" t="s">
        <v>126</v>
      </c>
      <c r="M197" s="83">
        <v>3.4000000000000002E-2</v>
      </c>
      <c r="N197" s="83">
        <v>2.6799999997483594E-2</v>
      </c>
      <c r="O197" s="76">
        <v>2504.4933230000006</v>
      </c>
      <c r="P197" s="78">
        <v>101.55</v>
      </c>
      <c r="Q197" s="69"/>
      <c r="R197" s="76">
        <v>2.5433128980000004</v>
      </c>
      <c r="S197" s="77">
        <v>5.9618639293447106E-6</v>
      </c>
      <c r="T197" s="77">
        <v>1.3286381499378621E-4</v>
      </c>
      <c r="U197" s="77">
        <f>R197/'סכום נכסי הקרן'!$C$42</f>
        <v>2.154683955725588E-5</v>
      </c>
    </row>
    <row r="198" spans="2:21">
      <c r="B198" s="75" t="s">
        <v>700</v>
      </c>
      <c r="C198" s="69" t="s">
        <v>701</v>
      </c>
      <c r="D198" s="82" t="s">
        <v>113</v>
      </c>
      <c r="E198" s="82" t="s">
        <v>248</v>
      </c>
      <c r="F198" s="69" t="s">
        <v>702</v>
      </c>
      <c r="G198" s="82" t="s">
        <v>122</v>
      </c>
      <c r="H198" s="69" t="s">
        <v>693</v>
      </c>
      <c r="I198" s="69" t="s">
        <v>252</v>
      </c>
      <c r="J198" s="69"/>
      <c r="K198" s="76">
        <v>2.1800000000374946</v>
      </c>
      <c r="L198" s="82" t="s">
        <v>126</v>
      </c>
      <c r="M198" s="83">
        <v>2.9500000000000002E-2</v>
      </c>
      <c r="N198" s="83">
        <v>1.3800000000374946E-2</v>
      </c>
      <c r="O198" s="76">
        <v>28155.150140000005</v>
      </c>
      <c r="P198" s="78">
        <v>104.2</v>
      </c>
      <c r="Q198" s="69"/>
      <c r="R198" s="76">
        <v>29.337666455000001</v>
      </c>
      <c r="S198" s="77">
        <v>1.749644313283308E-4</v>
      </c>
      <c r="T198" s="77">
        <v>1.5326129519068429E-3</v>
      </c>
      <c r="U198" s="77">
        <f>R198/'סכום נכסי הקרן'!$C$42</f>
        <v>2.4854747230954863E-4</v>
      </c>
    </row>
    <row r="199" spans="2:21">
      <c r="B199" s="75" t="s">
        <v>703</v>
      </c>
      <c r="C199" s="69" t="s">
        <v>704</v>
      </c>
      <c r="D199" s="82" t="s">
        <v>113</v>
      </c>
      <c r="E199" s="82" t="s">
        <v>248</v>
      </c>
      <c r="F199" s="69" t="s">
        <v>501</v>
      </c>
      <c r="G199" s="82" t="s">
        <v>364</v>
      </c>
      <c r="H199" s="69" t="s">
        <v>534</v>
      </c>
      <c r="I199" s="69" t="s">
        <v>124</v>
      </c>
      <c r="J199" s="69"/>
      <c r="K199" s="76">
        <v>7.6499999999394097</v>
      </c>
      <c r="L199" s="82" t="s">
        <v>126</v>
      </c>
      <c r="M199" s="83">
        <v>3.4300000000000004E-2</v>
      </c>
      <c r="N199" s="83">
        <v>2.0199999999834177E-2</v>
      </c>
      <c r="O199" s="76">
        <v>55912.192872000014</v>
      </c>
      <c r="P199" s="78">
        <v>112.17</v>
      </c>
      <c r="Q199" s="69"/>
      <c r="R199" s="76">
        <v>62.716706752000007</v>
      </c>
      <c r="S199" s="77">
        <v>2.2023078963289748E-4</v>
      </c>
      <c r="T199" s="77">
        <v>3.2763490994246001E-3</v>
      </c>
      <c r="U199" s="77">
        <f>R199/'סכום נכסי הקרן'!$C$42</f>
        <v>5.3133329328352685E-4</v>
      </c>
    </row>
    <row r="200" spans="2:21">
      <c r="B200" s="75" t="s">
        <v>705</v>
      </c>
      <c r="C200" s="69" t="s">
        <v>706</v>
      </c>
      <c r="D200" s="82" t="s">
        <v>113</v>
      </c>
      <c r="E200" s="82" t="s">
        <v>248</v>
      </c>
      <c r="F200" s="69" t="s">
        <v>707</v>
      </c>
      <c r="G200" s="82" t="s">
        <v>554</v>
      </c>
      <c r="H200" s="69" t="s">
        <v>693</v>
      </c>
      <c r="I200" s="69" t="s">
        <v>252</v>
      </c>
      <c r="J200" s="69"/>
      <c r="K200" s="76">
        <v>3.689999999972736</v>
      </c>
      <c r="L200" s="82" t="s">
        <v>126</v>
      </c>
      <c r="M200" s="83">
        <v>3.9E-2</v>
      </c>
      <c r="N200" s="83">
        <v>4.2999999999717972E-2</v>
      </c>
      <c r="O200" s="76">
        <v>53190.112716000018</v>
      </c>
      <c r="P200" s="78">
        <v>99.99</v>
      </c>
      <c r="Q200" s="69"/>
      <c r="R200" s="76">
        <v>53.184793705000004</v>
      </c>
      <c r="S200" s="77">
        <v>1.2637533017177888E-4</v>
      </c>
      <c r="T200" s="77">
        <v>2.7783976548306738E-3</v>
      </c>
      <c r="U200" s="77">
        <f>R200/'סכום נכסי הקרן'!$C$42</f>
        <v>4.5057932814658634E-4</v>
      </c>
    </row>
    <row r="201" spans="2:21">
      <c r="B201" s="75" t="s">
        <v>708</v>
      </c>
      <c r="C201" s="69" t="s">
        <v>709</v>
      </c>
      <c r="D201" s="82" t="s">
        <v>113</v>
      </c>
      <c r="E201" s="82" t="s">
        <v>248</v>
      </c>
      <c r="F201" s="69" t="s">
        <v>710</v>
      </c>
      <c r="G201" s="82" t="s">
        <v>150</v>
      </c>
      <c r="H201" s="69" t="s">
        <v>693</v>
      </c>
      <c r="I201" s="69" t="s">
        <v>252</v>
      </c>
      <c r="J201" s="69"/>
      <c r="K201" s="76">
        <v>0.73999999999482147</v>
      </c>
      <c r="L201" s="82" t="s">
        <v>126</v>
      </c>
      <c r="M201" s="83">
        <v>1.24E-2</v>
      </c>
      <c r="N201" s="83">
        <v>7.2999999998964284E-3</v>
      </c>
      <c r="O201" s="76">
        <v>23082.519860000004</v>
      </c>
      <c r="P201" s="78">
        <v>100.39</v>
      </c>
      <c r="Q201" s="69"/>
      <c r="R201" s="76">
        <v>23.172541688000006</v>
      </c>
      <c r="S201" s="77">
        <v>1.0566171371181856E-4</v>
      </c>
      <c r="T201" s="77">
        <v>1.2105440483517851E-3</v>
      </c>
      <c r="U201" s="77">
        <f>R201/'סכום נכסי הקרן'!$C$42</f>
        <v>1.9631679541978221E-4</v>
      </c>
    </row>
    <row r="202" spans="2:21">
      <c r="B202" s="75" t="s">
        <v>711</v>
      </c>
      <c r="C202" s="69" t="s">
        <v>712</v>
      </c>
      <c r="D202" s="82" t="s">
        <v>113</v>
      </c>
      <c r="E202" s="82" t="s">
        <v>248</v>
      </c>
      <c r="F202" s="69" t="s">
        <v>710</v>
      </c>
      <c r="G202" s="82" t="s">
        <v>150</v>
      </c>
      <c r="H202" s="69" t="s">
        <v>693</v>
      </c>
      <c r="I202" s="69" t="s">
        <v>252</v>
      </c>
      <c r="J202" s="69"/>
      <c r="K202" s="76">
        <v>2.1800000000088362</v>
      </c>
      <c r="L202" s="82" t="s">
        <v>126</v>
      </c>
      <c r="M202" s="83">
        <v>2.1600000000000001E-2</v>
      </c>
      <c r="N202" s="83">
        <v>1.1200000000058909E-2</v>
      </c>
      <c r="O202" s="76">
        <v>59412.687155000007</v>
      </c>
      <c r="P202" s="78">
        <v>102.86</v>
      </c>
      <c r="Q202" s="69"/>
      <c r="R202" s="76">
        <v>61.111887047000003</v>
      </c>
      <c r="S202" s="77">
        <v>1.1612978711104647E-4</v>
      </c>
      <c r="T202" s="77">
        <v>3.1925125928936203E-3</v>
      </c>
      <c r="U202" s="77">
        <f>R202/'סכום נכסי הקרן'!$C$42</f>
        <v>5.1773732845782658E-4</v>
      </c>
    </row>
    <row r="203" spans="2:21">
      <c r="B203" s="75" t="s">
        <v>713</v>
      </c>
      <c r="C203" s="69" t="s">
        <v>714</v>
      </c>
      <c r="D203" s="82" t="s">
        <v>113</v>
      </c>
      <c r="E203" s="82" t="s">
        <v>248</v>
      </c>
      <c r="F203" s="69" t="s">
        <v>710</v>
      </c>
      <c r="G203" s="82" t="s">
        <v>150</v>
      </c>
      <c r="H203" s="69" t="s">
        <v>693</v>
      </c>
      <c r="I203" s="69" t="s">
        <v>252</v>
      </c>
      <c r="J203" s="69"/>
      <c r="K203" s="76">
        <v>4.7199999999837647</v>
      </c>
      <c r="L203" s="82" t="s">
        <v>126</v>
      </c>
      <c r="M203" s="83">
        <v>0.04</v>
      </c>
      <c r="N203" s="83">
        <v>1.8599999999918824E-2</v>
      </c>
      <c r="O203" s="76">
        <v>86262.09</v>
      </c>
      <c r="P203" s="78">
        <v>111.39</v>
      </c>
      <c r="Q203" s="69"/>
      <c r="R203" s="76">
        <v>96.087339173000018</v>
      </c>
      <c r="S203" s="77">
        <v>1.1318639402868981E-4</v>
      </c>
      <c r="T203" s="77">
        <v>5.0196460157009978E-3</v>
      </c>
      <c r="U203" s="77">
        <f>R203/'סכום נכסי הקרן'!$C$42</f>
        <v>8.1404788308680174E-4</v>
      </c>
    </row>
    <row r="204" spans="2:21">
      <c r="B204" s="75" t="s">
        <v>715</v>
      </c>
      <c r="C204" s="69" t="s">
        <v>716</v>
      </c>
      <c r="D204" s="82" t="s">
        <v>113</v>
      </c>
      <c r="E204" s="82" t="s">
        <v>248</v>
      </c>
      <c r="F204" s="69" t="s">
        <v>717</v>
      </c>
      <c r="G204" s="82" t="s">
        <v>121</v>
      </c>
      <c r="H204" s="69" t="s">
        <v>534</v>
      </c>
      <c r="I204" s="69" t="s">
        <v>124</v>
      </c>
      <c r="J204" s="69"/>
      <c r="K204" s="76">
        <v>3.0300000000079632</v>
      </c>
      <c r="L204" s="82" t="s">
        <v>126</v>
      </c>
      <c r="M204" s="83">
        <v>0.03</v>
      </c>
      <c r="N204" s="83">
        <v>2.0800000000079626E-2</v>
      </c>
      <c r="O204" s="76">
        <v>48733.513826000009</v>
      </c>
      <c r="P204" s="78">
        <v>103.08</v>
      </c>
      <c r="Q204" s="69"/>
      <c r="R204" s="76">
        <v>50.234504420000007</v>
      </c>
      <c r="S204" s="77">
        <v>1.307327076839644E-4</v>
      </c>
      <c r="T204" s="77">
        <v>2.6242732094867139E-3</v>
      </c>
      <c r="U204" s="77">
        <f>R204/'סכום נכסי הקרן'!$C$42</f>
        <v>4.2558460181095709E-4</v>
      </c>
    </row>
    <row r="205" spans="2:21">
      <c r="B205" s="75" t="s">
        <v>718</v>
      </c>
      <c r="C205" s="69" t="s">
        <v>719</v>
      </c>
      <c r="D205" s="82" t="s">
        <v>113</v>
      </c>
      <c r="E205" s="82" t="s">
        <v>248</v>
      </c>
      <c r="F205" s="69" t="s">
        <v>717</v>
      </c>
      <c r="G205" s="82" t="s">
        <v>121</v>
      </c>
      <c r="H205" s="69" t="s">
        <v>534</v>
      </c>
      <c r="I205" s="69" t="s">
        <v>124</v>
      </c>
      <c r="J205" s="69"/>
      <c r="K205" s="76">
        <v>4.0499999999852285</v>
      </c>
      <c r="L205" s="82" t="s">
        <v>126</v>
      </c>
      <c r="M205" s="83">
        <v>2.5499999999999998E-2</v>
      </c>
      <c r="N205" s="83">
        <v>2.1899999999865419E-2</v>
      </c>
      <c r="O205" s="76">
        <v>59915.263584000015</v>
      </c>
      <c r="P205" s="78">
        <v>101.69</v>
      </c>
      <c r="Q205" s="69"/>
      <c r="R205" s="76">
        <v>60.927831778000005</v>
      </c>
      <c r="S205" s="77">
        <v>2.2264680827644952E-4</v>
      </c>
      <c r="T205" s="77">
        <v>3.1828974624752288E-3</v>
      </c>
      <c r="U205" s="77">
        <f>R205/'סכום נכסי הקרן'!$C$42</f>
        <v>5.1617801998503539E-4</v>
      </c>
    </row>
    <row r="206" spans="2:21">
      <c r="B206" s="75" t="s">
        <v>720</v>
      </c>
      <c r="C206" s="69" t="s">
        <v>721</v>
      </c>
      <c r="D206" s="82" t="s">
        <v>113</v>
      </c>
      <c r="E206" s="82" t="s">
        <v>248</v>
      </c>
      <c r="F206" s="69" t="s">
        <v>722</v>
      </c>
      <c r="G206" s="82" t="s">
        <v>723</v>
      </c>
      <c r="H206" s="69" t="s">
        <v>693</v>
      </c>
      <c r="I206" s="69" t="s">
        <v>252</v>
      </c>
      <c r="J206" s="69"/>
      <c r="K206" s="76">
        <v>4.9399999999721098</v>
      </c>
      <c r="L206" s="82" t="s">
        <v>126</v>
      </c>
      <c r="M206" s="83">
        <v>2.6200000000000001E-2</v>
      </c>
      <c r="N206" s="83">
        <v>1.4799999999882567E-2</v>
      </c>
      <c r="O206" s="76">
        <v>64037.25817400001</v>
      </c>
      <c r="P206" s="78">
        <v>106.38</v>
      </c>
      <c r="Q206" s="69"/>
      <c r="R206" s="76">
        <v>68.122834534999996</v>
      </c>
      <c r="S206" s="77">
        <v>8.9715626726524496E-5</v>
      </c>
      <c r="T206" s="77">
        <v>3.5587676575808205E-3</v>
      </c>
      <c r="U206" s="77">
        <f>R206/'סכום נכסי הקרן'!$C$42</f>
        <v>5.7713377975057744E-4</v>
      </c>
    </row>
    <row r="207" spans="2:21">
      <c r="B207" s="75" t="s">
        <v>724</v>
      </c>
      <c r="C207" s="69" t="s">
        <v>725</v>
      </c>
      <c r="D207" s="82" t="s">
        <v>113</v>
      </c>
      <c r="E207" s="82" t="s">
        <v>248</v>
      </c>
      <c r="F207" s="69" t="s">
        <v>722</v>
      </c>
      <c r="G207" s="82" t="s">
        <v>723</v>
      </c>
      <c r="H207" s="69" t="s">
        <v>693</v>
      </c>
      <c r="I207" s="69" t="s">
        <v>252</v>
      </c>
      <c r="J207" s="69"/>
      <c r="K207" s="76">
        <v>2.8999999999674944</v>
      </c>
      <c r="L207" s="82" t="s">
        <v>126</v>
      </c>
      <c r="M207" s="83">
        <v>3.3500000000000002E-2</v>
      </c>
      <c r="N207" s="83">
        <v>8.6999999999747175E-3</v>
      </c>
      <c r="O207" s="76">
        <v>21411.854577000006</v>
      </c>
      <c r="P207" s="78">
        <v>107.3</v>
      </c>
      <c r="Q207" s="76">
        <v>4.7127492090000018</v>
      </c>
      <c r="R207" s="76">
        <v>27.687669161000006</v>
      </c>
      <c r="S207" s="77">
        <v>7.4782515882486499E-5</v>
      </c>
      <c r="T207" s="77">
        <v>1.4464163477128972E-3</v>
      </c>
      <c r="U207" s="77">
        <f>R207/'סכום נכסי הקרן'!$C$42</f>
        <v>2.3456876485610013E-4</v>
      </c>
    </row>
    <row r="208" spans="2:21">
      <c r="B208" s="75" t="s">
        <v>726</v>
      </c>
      <c r="C208" s="69" t="s">
        <v>727</v>
      </c>
      <c r="D208" s="82" t="s">
        <v>113</v>
      </c>
      <c r="E208" s="82" t="s">
        <v>248</v>
      </c>
      <c r="F208" s="69" t="s">
        <v>542</v>
      </c>
      <c r="G208" s="82" t="s">
        <v>543</v>
      </c>
      <c r="H208" s="69" t="s">
        <v>544</v>
      </c>
      <c r="I208" s="69" t="s">
        <v>124</v>
      </c>
      <c r="J208" s="69"/>
      <c r="K208" s="76">
        <v>3.8500000000111325</v>
      </c>
      <c r="L208" s="82" t="s">
        <v>126</v>
      </c>
      <c r="M208" s="83">
        <v>2.9500000000000002E-2</v>
      </c>
      <c r="N208" s="83">
        <v>2.2800000000048577E-2</v>
      </c>
      <c r="O208" s="76">
        <v>47792.829948000006</v>
      </c>
      <c r="P208" s="78">
        <v>103.37</v>
      </c>
      <c r="Q208" s="69"/>
      <c r="R208" s="76">
        <v>49.403448317000013</v>
      </c>
      <c r="S208" s="77">
        <v>1.5057127988406165E-4</v>
      </c>
      <c r="T208" s="77">
        <v>2.5808584631512245E-3</v>
      </c>
      <c r="U208" s="77">
        <f>R208/'סכום נכסי הקרן'!$C$42</f>
        <v>4.1854392957259409E-4</v>
      </c>
    </row>
    <row r="209" spans="2:21">
      <c r="B209" s="75" t="s">
        <v>728</v>
      </c>
      <c r="C209" s="69" t="s">
        <v>729</v>
      </c>
      <c r="D209" s="82" t="s">
        <v>113</v>
      </c>
      <c r="E209" s="82" t="s">
        <v>248</v>
      </c>
      <c r="F209" s="69" t="s">
        <v>730</v>
      </c>
      <c r="G209" s="82" t="s">
        <v>364</v>
      </c>
      <c r="H209" s="69" t="s">
        <v>544</v>
      </c>
      <c r="I209" s="69" t="s">
        <v>124</v>
      </c>
      <c r="J209" s="69"/>
      <c r="K209" s="76">
        <v>1.7300000031330747</v>
      </c>
      <c r="L209" s="82" t="s">
        <v>126</v>
      </c>
      <c r="M209" s="83">
        <v>4.3499999999999997E-2</v>
      </c>
      <c r="N209" s="83">
        <v>1.1500000036150863E-2</v>
      </c>
      <c r="O209" s="76">
        <v>116.80431800000001</v>
      </c>
      <c r="P209" s="78">
        <v>106.57</v>
      </c>
      <c r="Q209" s="69"/>
      <c r="R209" s="76">
        <v>0.12447835700000001</v>
      </c>
      <c r="S209" s="77">
        <v>6.7604872232672559E-7</v>
      </c>
      <c r="T209" s="77">
        <v>6.502805615535581E-6</v>
      </c>
      <c r="U209" s="77">
        <f>R209/'סכום נכסי הקרן'!$C$42</f>
        <v>1.0545753881635916E-6</v>
      </c>
    </row>
    <row r="210" spans="2:21">
      <c r="B210" s="75" t="s">
        <v>731</v>
      </c>
      <c r="C210" s="69" t="s">
        <v>732</v>
      </c>
      <c r="D210" s="82" t="s">
        <v>113</v>
      </c>
      <c r="E210" s="82" t="s">
        <v>248</v>
      </c>
      <c r="F210" s="69" t="s">
        <v>730</v>
      </c>
      <c r="G210" s="82" t="s">
        <v>364</v>
      </c>
      <c r="H210" s="69" t="s">
        <v>544</v>
      </c>
      <c r="I210" s="69" t="s">
        <v>124</v>
      </c>
      <c r="J210" s="69"/>
      <c r="K210" s="76">
        <v>4.720000000054176</v>
      </c>
      <c r="L210" s="82" t="s">
        <v>126</v>
      </c>
      <c r="M210" s="83">
        <v>3.27E-2</v>
      </c>
      <c r="N210" s="83">
        <v>1.9900000000116092E-2</v>
      </c>
      <c r="O210" s="76">
        <v>24038.505889000004</v>
      </c>
      <c r="P210" s="78">
        <v>107.5</v>
      </c>
      <c r="Q210" s="69"/>
      <c r="R210" s="76">
        <v>25.841393830000005</v>
      </c>
      <c r="S210" s="77">
        <v>7.6169325330409742E-5</v>
      </c>
      <c r="T210" s="77">
        <v>1.3499660901773512E-3</v>
      </c>
      <c r="U210" s="77">
        <f>R210/'סכום נכסי הקרן'!$C$42</f>
        <v>2.1892719815510176E-4</v>
      </c>
    </row>
    <row r="211" spans="2:21">
      <c r="B211" s="75" t="s">
        <v>733</v>
      </c>
      <c r="C211" s="69" t="s">
        <v>734</v>
      </c>
      <c r="D211" s="82" t="s">
        <v>113</v>
      </c>
      <c r="E211" s="82" t="s">
        <v>248</v>
      </c>
      <c r="F211" s="69" t="s">
        <v>735</v>
      </c>
      <c r="G211" s="82" t="s">
        <v>122</v>
      </c>
      <c r="H211" s="69" t="s">
        <v>548</v>
      </c>
      <c r="I211" s="69" t="s">
        <v>252</v>
      </c>
      <c r="J211" s="69"/>
      <c r="K211" s="76">
        <v>0.61000000002125621</v>
      </c>
      <c r="L211" s="82" t="s">
        <v>126</v>
      </c>
      <c r="M211" s="83">
        <v>3.3000000000000002E-2</v>
      </c>
      <c r="N211" s="83">
        <v>7.3799999996740737E-2</v>
      </c>
      <c r="O211" s="76">
        <v>7194.1928010000011</v>
      </c>
      <c r="P211" s="78">
        <v>98.09</v>
      </c>
      <c r="Q211" s="69"/>
      <c r="R211" s="76">
        <v>7.0567834850000004</v>
      </c>
      <c r="S211" s="77">
        <v>4.0090586476571575E-5</v>
      </c>
      <c r="T211" s="77">
        <v>3.6864955788159018E-4</v>
      </c>
      <c r="U211" s="77">
        <f>R211/'סכום נכסי הקרן'!$C$42</f>
        <v>5.9784771925293795E-5</v>
      </c>
    </row>
    <row r="212" spans="2:21">
      <c r="B212" s="75" t="s">
        <v>736</v>
      </c>
      <c r="C212" s="69" t="s">
        <v>737</v>
      </c>
      <c r="D212" s="82" t="s">
        <v>113</v>
      </c>
      <c r="E212" s="82" t="s">
        <v>248</v>
      </c>
      <c r="F212" s="69" t="s">
        <v>547</v>
      </c>
      <c r="G212" s="82" t="s">
        <v>122</v>
      </c>
      <c r="H212" s="69" t="s">
        <v>548</v>
      </c>
      <c r="I212" s="69" t="s">
        <v>252</v>
      </c>
      <c r="J212" s="69"/>
      <c r="K212" s="76">
        <v>2.9299999999913098</v>
      </c>
      <c r="L212" s="82" t="s">
        <v>126</v>
      </c>
      <c r="M212" s="83">
        <v>2.7999999999999997E-2</v>
      </c>
      <c r="N212" s="83">
        <v>6.1799999999619486E-2</v>
      </c>
      <c r="O212" s="76">
        <v>46541.295961000003</v>
      </c>
      <c r="P212" s="78">
        <v>91.48</v>
      </c>
      <c r="Q212" s="69"/>
      <c r="R212" s="76">
        <v>42.575976509000007</v>
      </c>
      <c r="S212" s="77">
        <v>1.7484286026389081E-4</v>
      </c>
      <c r="T212" s="77">
        <v>2.2241882508911666E-3</v>
      </c>
      <c r="U212" s="77">
        <f>R212/'סכום נכסי הקרן'!$C$42</f>
        <v>3.6070187649908203E-4</v>
      </c>
    </row>
    <row r="213" spans="2:21">
      <c r="B213" s="75" t="s">
        <v>738</v>
      </c>
      <c r="C213" s="69" t="s">
        <v>739</v>
      </c>
      <c r="D213" s="82" t="s">
        <v>113</v>
      </c>
      <c r="E213" s="82" t="s">
        <v>248</v>
      </c>
      <c r="F213" s="69" t="s">
        <v>547</v>
      </c>
      <c r="G213" s="82" t="s">
        <v>122</v>
      </c>
      <c r="H213" s="69" t="s">
        <v>548</v>
      </c>
      <c r="I213" s="69" t="s">
        <v>252</v>
      </c>
      <c r="J213" s="69"/>
      <c r="K213" s="76">
        <v>0.40999999999565817</v>
      </c>
      <c r="L213" s="82" t="s">
        <v>126</v>
      </c>
      <c r="M213" s="83">
        <v>4.2999999999999997E-2</v>
      </c>
      <c r="N213" s="83">
        <v>7.2000000003473411E-2</v>
      </c>
      <c r="O213" s="76">
        <v>6960.4339150000005</v>
      </c>
      <c r="P213" s="78">
        <v>99.27</v>
      </c>
      <c r="Q213" s="69"/>
      <c r="R213" s="76">
        <v>6.9096229830000011</v>
      </c>
      <c r="S213" s="77">
        <v>1.0475891930091206E-4</v>
      </c>
      <c r="T213" s="77">
        <v>3.6096182676227092E-4</v>
      </c>
      <c r="U213" s="77">
        <f>R213/'סכום נכסי הקרן'!$C$42</f>
        <v>5.853803436175897E-5</v>
      </c>
    </row>
    <row r="214" spans="2:21">
      <c r="B214" s="75" t="s">
        <v>740</v>
      </c>
      <c r="C214" s="69" t="s">
        <v>741</v>
      </c>
      <c r="D214" s="82" t="s">
        <v>113</v>
      </c>
      <c r="E214" s="82" t="s">
        <v>248</v>
      </c>
      <c r="F214" s="69" t="s">
        <v>547</v>
      </c>
      <c r="G214" s="82" t="s">
        <v>122</v>
      </c>
      <c r="H214" s="69" t="s">
        <v>548</v>
      </c>
      <c r="I214" s="69" t="s">
        <v>252</v>
      </c>
      <c r="J214" s="69"/>
      <c r="K214" s="76">
        <v>1.1099999999732355</v>
      </c>
      <c r="L214" s="82" t="s">
        <v>126</v>
      </c>
      <c r="M214" s="83">
        <v>4.2500000000000003E-2</v>
      </c>
      <c r="N214" s="83">
        <v>6.1399999999999996E-2</v>
      </c>
      <c r="O214" s="76">
        <v>18724.522244000003</v>
      </c>
      <c r="P214" s="78">
        <v>99.77</v>
      </c>
      <c r="Q214" s="69"/>
      <c r="R214" s="76">
        <v>18.681456050000005</v>
      </c>
      <c r="S214" s="77">
        <v>7.3038455687134593E-5</v>
      </c>
      <c r="T214" s="77">
        <v>9.7592770531443611E-4</v>
      </c>
      <c r="U214" s="77">
        <f>R214/'סכום נכסי הקרן'!$C$42</f>
        <v>1.5826850739514365E-4</v>
      </c>
    </row>
    <row r="215" spans="2:21">
      <c r="B215" s="75" t="s">
        <v>742</v>
      </c>
      <c r="C215" s="69" t="s">
        <v>743</v>
      </c>
      <c r="D215" s="82" t="s">
        <v>113</v>
      </c>
      <c r="E215" s="82" t="s">
        <v>248</v>
      </c>
      <c r="F215" s="69" t="s">
        <v>547</v>
      </c>
      <c r="G215" s="82" t="s">
        <v>122</v>
      </c>
      <c r="H215" s="69" t="s">
        <v>548</v>
      </c>
      <c r="I215" s="69" t="s">
        <v>252</v>
      </c>
      <c r="J215" s="69"/>
      <c r="K215" s="76">
        <v>1.0400000000010445</v>
      </c>
      <c r="L215" s="82" t="s">
        <v>126</v>
      </c>
      <c r="M215" s="83">
        <v>3.7000000000000005E-2</v>
      </c>
      <c r="N215" s="83">
        <v>5.0100000000394287E-2</v>
      </c>
      <c r="O215" s="76">
        <v>38197.147470000011</v>
      </c>
      <c r="P215" s="78">
        <v>100.26</v>
      </c>
      <c r="Q215" s="69"/>
      <c r="R215" s="76">
        <v>38.296461749000009</v>
      </c>
      <c r="S215" s="77">
        <v>1.9423089765921125E-4</v>
      </c>
      <c r="T215" s="77">
        <v>2.0006244661193657E-3</v>
      </c>
      <c r="U215" s="77">
        <f>R215/'סכום נכסי הקרן'!$C$42</f>
        <v>3.2444600802566687E-4</v>
      </c>
    </row>
    <row r="216" spans="2:21">
      <c r="B216" s="75" t="s">
        <v>744</v>
      </c>
      <c r="C216" s="69" t="s">
        <v>745</v>
      </c>
      <c r="D216" s="82" t="s">
        <v>113</v>
      </c>
      <c r="E216" s="82" t="s">
        <v>248</v>
      </c>
      <c r="F216" s="69" t="s">
        <v>746</v>
      </c>
      <c r="G216" s="82" t="s">
        <v>543</v>
      </c>
      <c r="H216" s="69" t="s">
        <v>544</v>
      </c>
      <c r="I216" s="69" t="s">
        <v>124</v>
      </c>
      <c r="J216" s="69"/>
      <c r="K216" s="76">
        <v>4.9599999999822977</v>
      </c>
      <c r="L216" s="82" t="s">
        <v>126</v>
      </c>
      <c r="M216" s="83">
        <v>2.4E-2</v>
      </c>
      <c r="N216" s="83">
        <v>2.1899999999826659E-2</v>
      </c>
      <c r="O216" s="76">
        <v>26821.153836000001</v>
      </c>
      <c r="P216" s="78">
        <v>101.09</v>
      </c>
      <c r="Q216" s="69"/>
      <c r="R216" s="76">
        <v>27.113504413000001</v>
      </c>
      <c r="S216" s="77">
        <v>9.2625995759141336E-5</v>
      </c>
      <c r="T216" s="77">
        <v>1.4164217218396058E-3</v>
      </c>
      <c r="U216" s="77">
        <f>R216/'סכום נכסי הקרן'!$C$42</f>
        <v>2.2970446533781554E-4</v>
      </c>
    </row>
    <row r="217" spans="2:21">
      <c r="B217" s="75" t="s">
        <v>747</v>
      </c>
      <c r="C217" s="69" t="s">
        <v>748</v>
      </c>
      <c r="D217" s="82" t="s">
        <v>113</v>
      </c>
      <c r="E217" s="82" t="s">
        <v>248</v>
      </c>
      <c r="F217" s="69" t="s">
        <v>567</v>
      </c>
      <c r="G217" s="82" t="s">
        <v>150</v>
      </c>
      <c r="H217" s="69" t="s">
        <v>548</v>
      </c>
      <c r="I217" s="69" t="s">
        <v>252</v>
      </c>
      <c r="J217" s="69"/>
      <c r="K217" s="76">
        <v>2.5999999999924004</v>
      </c>
      <c r="L217" s="82" t="s">
        <v>126</v>
      </c>
      <c r="M217" s="83">
        <v>4.1399999999999999E-2</v>
      </c>
      <c r="N217" s="83">
        <v>2.7799999999901195E-2</v>
      </c>
      <c r="O217" s="76">
        <v>25160.666717000004</v>
      </c>
      <c r="P217" s="78">
        <v>104.59</v>
      </c>
      <c r="Q217" s="69"/>
      <c r="R217" s="76">
        <v>26.315541317000005</v>
      </c>
      <c r="S217" s="77">
        <v>4.470567924798029E-5</v>
      </c>
      <c r="T217" s="77">
        <v>1.3747357691429539E-3</v>
      </c>
      <c r="U217" s="77">
        <f>R217/'סכום נכסי הקרן'!$C$42</f>
        <v>2.2294415565840344E-4</v>
      </c>
    </row>
    <row r="218" spans="2:21">
      <c r="B218" s="75" t="s">
        <v>749</v>
      </c>
      <c r="C218" s="69" t="s">
        <v>750</v>
      </c>
      <c r="D218" s="82" t="s">
        <v>113</v>
      </c>
      <c r="E218" s="82" t="s">
        <v>248</v>
      </c>
      <c r="F218" s="69" t="s">
        <v>567</v>
      </c>
      <c r="G218" s="82" t="s">
        <v>150</v>
      </c>
      <c r="H218" s="69" t="s">
        <v>548</v>
      </c>
      <c r="I218" s="69" t="s">
        <v>252</v>
      </c>
      <c r="J218" s="69"/>
      <c r="K218" s="76">
        <v>4.5600000000059655</v>
      </c>
      <c r="L218" s="82" t="s">
        <v>126</v>
      </c>
      <c r="M218" s="83">
        <v>2.5000000000000001E-2</v>
      </c>
      <c r="N218" s="83">
        <v>4.1400000000097768E-2</v>
      </c>
      <c r="O218" s="76">
        <v>127442.40954500003</v>
      </c>
      <c r="P218" s="78">
        <v>94.7</v>
      </c>
      <c r="Q218" s="69"/>
      <c r="R218" s="76">
        <v>120.68795901300001</v>
      </c>
      <c r="S218" s="77">
        <v>1.5447965279492606E-4</v>
      </c>
      <c r="T218" s="77">
        <v>6.304793511993932E-3</v>
      </c>
      <c r="U218" s="77">
        <f>R218/'סכום נכסי הקרן'!$C$42</f>
        <v>1.0224632963528441E-3</v>
      </c>
    </row>
    <row r="219" spans="2:21">
      <c r="B219" s="75" t="s">
        <v>751</v>
      </c>
      <c r="C219" s="69" t="s">
        <v>752</v>
      </c>
      <c r="D219" s="82" t="s">
        <v>113</v>
      </c>
      <c r="E219" s="82" t="s">
        <v>248</v>
      </c>
      <c r="F219" s="69" t="s">
        <v>567</v>
      </c>
      <c r="G219" s="82" t="s">
        <v>150</v>
      </c>
      <c r="H219" s="69" t="s">
        <v>548</v>
      </c>
      <c r="I219" s="69" t="s">
        <v>252</v>
      </c>
      <c r="J219" s="69"/>
      <c r="K219" s="76">
        <v>3.2099999999864788</v>
      </c>
      <c r="L219" s="82" t="s">
        <v>126</v>
      </c>
      <c r="M219" s="83">
        <v>3.5499999999999997E-2</v>
      </c>
      <c r="N219" s="83">
        <v>3.6500000000020488E-2</v>
      </c>
      <c r="O219" s="76">
        <v>48509.617975000001</v>
      </c>
      <c r="P219" s="78">
        <v>100.62</v>
      </c>
      <c r="Q219" s="69"/>
      <c r="R219" s="76">
        <v>48.810375446000009</v>
      </c>
      <c r="S219" s="77">
        <v>6.8262450114967764E-5</v>
      </c>
      <c r="T219" s="77">
        <v>2.5498760683887308E-3</v>
      </c>
      <c r="U219" s="77">
        <f>R219/'סכום נכסי הקרן'!$C$42</f>
        <v>4.1351944123407813E-4</v>
      </c>
    </row>
    <row r="220" spans="2:21">
      <c r="B220" s="75" t="s">
        <v>753</v>
      </c>
      <c r="C220" s="69" t="s">
        <v>754</v>
      </c>
      <c r="D220" s="82" t="s">
        <v>113</v>
      </c>
      <c r="E220" s="82" t="s">
        <v>248</v>
      </c>
      <c r="F220" s="69" t="s">
        <v>755</v>
      </c>
      <c r="G220" s="82" t="s">
        <v>554</v>
      </c>
      <c r="H220" s="69" t="s">
        <v>544</v>
      </c>
      <c r="I220" s="69" t="s">
        <v>124</v>
      </c>
      <c r="J220" s="69"/>
      <c r="K220" s="76">
        <v>4.1600000000802133</v>
      </c>
      <c r="L220" s="82" t="s">
        <v>126</v>
      </c>
      <c r="M220" s="83">
        <v>4.99E-2</v>
      </c>
      <c r="N220" s="83">
        <v>4.2300000000674534E-2</v>
      </c>
      <c r="O220" s="76">
        <v>26374.407012000003</v>
      </c>
      <c r="P220" s="78">
        <v>103.99</v>
      </c>
      <c r="Q220" s="69"/>
      <c r="R220" s="76">
        <v>27.426746605000005</v>
      </c>
      <c r="S220" s="77">
        <v>1.0549762804800001E-4</v>
      </c>
      <c r="T220" s="77">
        <v>1.4327856354889505E-3</v>
      </c>
      <c r="U220" s="77">
        <f>R220/'סכום נכסי הקרן'!$C$42</f>
        <v>2.3235823997124535E-4</v>
      </c>
    </row>
    <row r="221" spans="2:21">
      <c r="B221" s="75" t="s">
        <v>756</v>
      </c>
      <c r="C221" s="69" t="s">
        <v>757</v>
      </c>
      <c r="D221" s="82" t="s">
        <v>113</v>
      </c>
      <c r="E221" s="82" t="s">
        <v>248</v>
      </c>
      <c r="F221" s="69" t="s">
        <v>717</v>
      </c>
      <c r="G221" s="82" t="s">
        <v>121</v>
      </c>
      <c r="H221" s="69" t="s">
        <v>544</v>
      </c>
      <c r="I221" s="69" t="s">
        <v>124</v>
      </c>
      <c r="J221" s="69"/>
      <c r="K221" s="76">
        <v>1.8800000000130803</v>
      </c>
      <c r="L221" s="82" t="s">
        <v>126</v>
      </c>
      <c r="M221" s="83">
        <v>2.6499999999999999E-2</v>
      </c>
      <c r="N221" s="83">
        <v>1.1799999999803796E-2</v>
      </c>
      <c r="O221" s="76">
        <v>17813.683342000004</v>
      </c>
      <c r="P221" s="78">
        <v>103</v>
      </c>
      <c r="Q221" s="69"/>
      <c r="R221" s="76">
        <v>18.348093252000002</v>
      </c>
      <c r="S221" s="77">
        <v>6.7485118316009464E-5</v>
      </c>
      <c r="T221" s="77">
        <v>9.5851268211610548E-4</v>
      </c>
      <c r="U221" s="77">
        <f>R221/'סכום נכסי הקרן'!$C$42</f>
        <v>1.5544427183666697E-4</v>
      </c>
    </row>
    <row r="222" spans="2:21">
      <c r="B222" s="75" t="s">
        <v>758</v>
      </c>
      <c r="C222" s="69" t="s">
        <v>759</v>
      </c>
      <c r="D222" s="82" t="s">
        <v>113</v>
      </c>
      <c r="E222" s="82" t="s">
        <v>248</v>
      </c>
      <c r="F222" s="69" t="s">
        <v>760</v>
      </c>
      <c r="G222" s="82" t="s">
        <v>554</v>
      </c>
      <c r="H222" s="69" t="s">
        <v>548</v>
      </c>
      <c r="I222" s="69" t="s">
        <v>252</v>
      </c>
      <c r="J222" s="69"/>
      <c r="K222" s="76">
        <v>0.97999999998508625</v>
      </c>
      <c r="L222" s="82" t="s">
        <v>126</v>
      </c>
      <c r="M222" s="83">
        <v>7.0000000000000007E-2</v>
      </c>
      <c r="N222" s="83">
        <v>4.5599999999858712E-2</v>
      </c>
      <c r="O222" s="76">
        <v>24014.612743000005</v>
      </c>
      <c r="P222" s="78">
        <v>102.4</v>
      </c>
      <c r="Q222" s="115">
        <v>0.88867611003834002</v>
      </c>
      <c r="R222" s="76">
        <v>25.479825581000004</v>
      </c>
      <c r="S222" s="77">
        <v>5.6687771750724099E-5</v>
      </c>
      <c r="T222" s="77">
        <v>1.3310776014740775E-3</v>
      </c>
      <c r="U222" s="77">
        <f>R222/'סכום נכסי הקרן'!$C$42</f>
        <v>2.1586400720587667E-4</v>
      </c>
    </row>
    <row r="223" spans="2:21">
      <c r="B223" s="75" t="s">
        <v>761</v>
      </c>
      <c r="C223" s="69" t="s">
        <v>762</v>
      </c>
      <c r="D223" s="82" t="s">
        <v>113</v>
      </c>
      <c r="E223" s="82" t="s">
        <v>248</v>
      </c>
      <c r="F223" s="69" t="s">
        <v>574</v>
      </c>
      <c r="G223" s="82" t="s">
        <v>368</v>
      </c>
      <c r="H223" s="69" t="s">
        <v>571</v>
      </c>
      <c r="I223" s="69" t="s">
        <v>124</v>
      </c>
      <c r="J223" s="69"/>
      <c r="K223" s="76">
        <v>5.0800000000110384</v>
      </c>
      <c r="L223" s="82" t="s">
        <v>126</v>
      </c>
      <c r="M223" s="83">
        <v>4.4500000000000005E-2</v>
      </c>
      <c r="N223" s="83">
        <v>1.9600000000036796E-2</v>
      </c>
      <c r="O223" s="76">
        <v>47598.595579000001</v>
      </c>
      <c r="P223" s="78">
        <v>114.19</v>
      </c>
      <c r="Q223" s="69"/>
      <c r="R223" s="76">
        <v>54.352836830000015</v>
      </c>
      <c r="S223" s="77">
        <v>1.7590540584717953E-4</v>
      </c>
      <c r="T223" s="77">
        <v>2.839416755463869E-3</v>
      </c>
      <c r="U223" s="77">
        <f>R223/'סכום נכסי הקרן'!$C$42</f>
        <v>4.6047494021623071E-4</v>
      </c>
    </row>
    <row r="224" spans="2:21">
      <c r="B224" s="75" t="s">
        <v>763</v>
      </c>
      <c r="C224" s="69" t="s">
        <v>764</v>
      </c>
      <c r="D224" s="82" t="s">
        <v>113</v>
      </c>
      <c r="E224" s="82" t="s">
        <v>248</v>
      </c>
      <c r="F224" s="69" t="s">
        <v>765</v>
      </c>
      <c r="G224" s="82" t="s">
        <v>149</v>
      </c>
      <c r="H224" s="69" t="s">
        <v>571</v>
      </c>
      <c r="I224" s="69" t="s">
        <v>124</v>
      </c>
      <c r="J224" s="69"/>
      <c r="K224" s="76">
        <v>4.2999999999703284</v>
      </c>
      <c r="L224" s="82" t="s">
        <v>126</v>
      </c>
      <c r="M224" s="83">
        <v>3.4500000000000003E-2</v>
      </c>
      <c r="N224" s="83">
        <v>1.9799999999861526E-2</v>
      </c>
      <c r="O224" s="76">
        <v>47368.947517000008</v>
      </c>
      <c r="P224" s="78">
        <v>106.72</v>
      </c>
      <c r="Q224" s="69"/>
      <c r="R224" s="76">
        <v>50.552139215000011</v>
      </c>
      <c r="S224" s="77">
        <v>8.9034472780494972E-5</v>
      </c>
      <c r="T224" s="77">
        <v>2.6408665947015874E-3</v>
      </c>
      <c r="U224" s="77">
        <f>R224/'סכום נכסי הקרן'!$C$42</f>
        <v>4.2827559039165786E-4</v>
      </c>
    </row>
    <row r="225" spans="2:21">
      <c r="B225" s="75" t="s">
        <v>766</v>
      </c>
      <c r="C225" s="69" t="s">
        <v>767</v>
      </c>
      <c r="D225" s="82" t="s">
        <v>113</v>
      </c>
      <c r="E225" s="82" t="s">
        <v>248</v>
      </c>
      <c r="F225" s="69" t="s">
        <v>768</v>
      </c>
      <c r="G225" s="82" t="s">
        <v>368</v>
      </c>
      <c r="H225" s="69" t="s">
        <v>578</v>
      </c>
      <c r="I225" s="69" t="s">
        <v>252</v>
      </c>
      <c r="J225" s="69"/>
      <c r="K225" s="76">
        <v>2.330000000012677</v>
      </c>
      <c r="L225" s="82" t="s">
        <v>126</v>
      </c>
      <c r="M225" s="83">
        <v>5.9000000000000004E-2</v>
      </c>
      <c r="N225" s="83">
        <v>3.9400000000108661E-2</v>
      </c>
      <c r="O225" s="76">
        <v>51994.684846000004</v>
      </c>
      <c r="P225" s="78">
        <v>106.2</v>
      </c>
      <c r="Q225" s="69"/>
      <c r="R225" s="76">
        <v>55.218355310000007</v>
      </c>
      <c r="S225" s="77">
        <v>5.8118590708889045E-5</v>
      </c>
      <c r="T225" s="77">
        <v>2.8846318319457492E-3</v>
      </c>
      <c r="U225" s="77">
        <f>R225/'סכום נכסי הקרן'!$C$42</f>
        <v>4.6780757625840432E-4</v>
      </c>
    </row>
    <row r="226" spans="2:21">
      <c r="B226" s="75" t="s">
        <v>769</v>
      </c>
      <c r="C226" s="69" t="s">
        <v>770</v>
      </c>
      <c r="D226" s="82" t="s">
        <v>113</v>
      </c>
      <c r="E226" s="82" t="s">
        <v>248</v>
      </c>
      <c r="F226" s="69" t="s">
        <v>768</v>
      </c>
      <c r="G226" s="82" t="s">
        <v>368</v>
      </c>
      <c r="H226" s="69" t="s">
        <v>578</v>
      </c>
      <c r="I226" s="69" t="s">
        <v>252</v>
      </c>
      <c r="J226" s="69"/>
      <c r="K226" s="76">
        <v>5.0499999998008178</v>
      </c>
      <c r="L226" s="82" t="s">
        <v>126</v>
      </c>
      <c r="M226" s="83">
        <v>2.7000000000000003E-2</v>
      </c>
      <c r="N226" s="83">
        <v>5.2299999999079638E-2</v>
      </c>
      <c r="O226" s="76">
        <v>8235.1087329999991</v>
      </c>
      <c r="P226" s="78">
        <v>88.4</v>
      </c>
      <c r="Q226" s="69"/>
      <c r="R226" s="76">
        <v>7.2798361290000022</v>
      </c>
      <c r="S226" s="77">
        <v>9.6017764287767696E-6</v>
      </c>
      <c r="T226" s="77">
        <v>3.8030192879104287E-4</v>
      </c>
      <c r="U226" s="77">
        <f>R226/'סכום נכסי הקרן'!$C$42</f>
        <v>6.167446451359826E-5</v>
      </c>
    </row>
    <row r="227" spans="2:21">
      <c r="B227" s="75" t="s">
        <v>771</v>
      </c>
      <c r="C227" s="69" t="s">
        <v>772</v>
      </c>
      <c r="D227" s="82" t="s">
        <v>113</v>
      </c>
      <c r="E227" s="82" t="s">
        <v>248</v>
      </c>
      <c r="F227" s="69" t="s">
        <v>773</v>
      </c>
      <c r="G227" s="82" t="s">
        <v>554</v>
      </c>
      <c r="H227" s="69" t="s">
        <v>571</v>
      </c>
      <c r="I227" s="69" t="s">
        <v>124</v>
      </c>
      <c r="J227" s="69"/>
      <c r="K227" s="76">
        <v>2.6600000000129316</v>
      </c>
      <c r="L227" s="82" t="s">
        <v>126</v>
      </c>
      <c r="M227" s="83">
        <v>4.5999999999999999E-2</v>
      </c>
      <c r="N227" s="83">
        <v>5.77999999999569E-2</v>
      </c>
      <c r="O227" s="76">
        <v>23867.368458000001</v>
      </c>
      <c r="P227" s="78">
        <v>97.2</v>
      </c>
      <c r="Q227" s="69"/>
      <c r="R227" s="76">
        <v>23.199082145000006</v>
      </c>
      <c r="S227" s="77">
        <v>1.0612960324655971E-4</v>
      </c>
      <c r="T227" s="77">
        <v>1.2119305338178367E-3</v>
      </c>
      <c r="U227" s="77">
        <f>R227/'סכום נכסי הקרן'!$C$42</f>
        <v>1.965416450516167E-4</v>
      </c>
    </row>
    <row r="228" spans="2:21">
      <c r="B228" s="75" t="s">
        <v>774</v>
      </c>
      <c r="C228" s="69" t="s">
        <v>775</v>
      </c>
      <c r="D228" s="82" t="s">
        <v>113</v>
      </c>
      <c r="E228" s="82" t="s">
        <v>248</v>
      </c>
      <c r="F228" s="69" t="s">
        <v>776</v>
      </c>
      <c r="G228" s="82" t="s">
        <v>777</v>
      </c>
      <c r="H228" s="69" t="s">
        <v>571</v>
      </c>
      <c r="I228" s="69" t="s">
        <v>124</v>
      </c>
      <c r="J228" s="69"/>
      <c r="K228" s="76">
        <v>2.7800000000541893</v>
      </c>
      <c r="L228" s="82" t="s">
        <v>126</v>
      </c>
      <c r="M228" s="83">
        <v>0.04</v>
      </c>
      <c r="N228" s="83">
        <v>0.10590000000181921</v>
      </c>
      <c r="O228" s="76">
        <v>30502.195118000003</v>
      </c>
      <c r="P228" s="78">
        <v>84.7</v>
      </c>
      <c r="Q228" s="69"/>
      <c r="R228" s="76">
        <v>25.835359270000005</v>
      </c>
      <c r="S228" s="77">
        <v>4.1688573393943706E-5</v>
      </c>
      <c r="T228" s="77">
        <v>1.3496508420362202E-3</v>
      </c>
      <c r="U228" s="77">
        <f>R228/'סכום נכסי הקרן'!$C$42</f>
        <v>2.1887607361740884E-4</v>
      </c>
    </row>
    <row r="229" spans="2:21">
      <c r="B229" s="75" t="s">
        <v>778</v>
      </c>
      <c r="C229" s="69" t="s">
        <v>779</v>
      </c>
      <c r="D229" s="82" t="s">
        <v>113</v>
      </c>
      <c r="E229" s="82" t="s">
        <v>248</v>
      </c>
      <c r="F229" s="69" t="s">
        <v>776</v>
      </c>
      <c r="G229" s="82" t="s">
        <v>777</v>
      </c>
      <c r="H229" s="69" t="s">
        <v>571</v>
      </c>
      <c r="I229" s="69" t="s">
        <v>124</v>
      </c>
      <c r="J229" s="69"/>
      <c r="K229" s="76">
        <v>4.7000000000500766</v>
      </c>
      <c r="L229" s="82" t="s">
        <v>126</v>
      </c>
      <c r="M229" s="83">
        <v>2.9100000000000001E-2</v>
      </c>
      <c r="N229" s="83">
        <v>7.9800000000756724E-2</v>
      </c>
      <c r="O229" s="76">
        <v>45401.100000000006</v>
      </c>
      <c r="P229" s="78">
        <v>79.17</v>
      </c>
      <c r="Q229" s="69"/>
      <c r="R229" s="76">
        <v>35.94405238600001</v>
      </c>
      <c r="S229" s="77">
        <v>1.9823989939787184E-4</v>
      </c>
      <c r="T229" s="77">
        <v>1.8777335380542172E-3</v>
      </c>
      <c r="U229" s="77">
        <f>R229/'סכום נכסי הקרן'!$C$42</f>
        <v>3.0451649516179293E-4</v>
      </c>
    </row>
    <row r="230" spans="2:21">
      <c r="B230" s="75" t="s">
        <v>780</v>
      </c>
      <c r="C230" s="69" t="s">
        <v>781</v>
      </c>
      <c r="D230" s="82" t="s">
        <v>113</v>
      </c>
      <c r="E230" s="82" t="s">
        <v>248</v>
      </c>
      <c r="F230" s="69" t="s">
        <v>782</v>
      </c>
      <c r="G230" s="82" t="s">
        <v>554</v>
      </c>
      <c r="H230" s="69" t="s">
        <v>783</v>
      </c>
      <c r="I230" s="69" t="s">
        <v>124</v>
      </c>
      <c r="J230" s="69"/>
      <c r="K230" s="76">
        <v>2.9900000000054585</v>
      </c>
      <c r="L230" s="82" t="s">
        <v>126</v>
      </c>
      <c r="M230" s="83">
        <v>4.4500000000000005E-2</v>
      </c>
      <c r="N230" s="83">
        <v>0.16620000000078991</v>
      </c>
      <c r="O230" s="76">
        <v>43254.275163000006</v>
      </c>
      <c r="P230" s="78">
        <v>72</v>
      </c>
      <c r="Q230" s="69"/>
      <c r="R230" s="76">
        <v>31.143078117000005</v>
      </c>
      <c r="S230" s="77">
        <v>7.4660409902098816E-5</v>
      </c>
      <c r="T230" s="77">
        <v>1.6269284729094784E-3</v>
      </c>
      <c r="U230" s="77">
        <f>R230/'סכום נכסי הקרן'!$C$42</f>
        <v>2.6384284373101368E-4</v>
      </c>
    </row>
    <row r="231" spans="2:21">
      <c r="B231" s="75" t="s">
        <v>784</v>
      </c>
      <c r="C231" s="69" t="s">
        <v>785</v>
      </c>
      <c r="D231" s="82" t="s">
        <v>113</v>
      </c>
      <c r="E231" s="82" t="s">
        <v>248</v>
      </c>
      <c r="F231" s="69" t="s">
        <v>782</v>
      </c>
      <c r="G231" s="82" t="s">
        <v>554</v>
      </c>
      <c r="H231" s="69" t="s">
        <v>783</v>
      </c>
      <c r="I231" s="69" t="s">
        <v>124</v>
      </c>
      <c r="J231" s="69"/>
      <c r="K231" s="76">
        <v>3.4299999999936293</v>
      </c>
      <c r="L231" s="82" t="s">
        <v>126</v>
      </c>
      <c r="M231" s="83">
        <v>3.5000000000000003E-2</v>
      </c>
      <c r="N231" s="83">
        <v>6.5699999999767403E-2</v>
      </c>
      <c r="O231" s="76">
        <v>74174.415781999996</v>
      </c>
      <c r="P231" s="78">
        <v>91</v>
      </c>
      <c r="Q231" s="69"/>
      <c r="R231" s="76">
        <v>67.498715901000011</v>
      </c>
      <c r="S231" s="77">
        <v>9.0430247503471548E-5</v>
      </c>
      <c r="T231" s="77">
        <v>3.5261634181311024E-3</v>
      </c>
      <c r="U231" s="77">
        <f>R231/'סכום נכסי הקרן'!$C$42</f>
        <v>5.718462730178956E-4</v>
      </c>
    </row>
    <row r="232" spans="2:21">
      <c r="B232" s="75" t="s">
        <v>786</v>
      </c>
      <c r="C232" s="69" t="s">
        <v>787</v>
      </c>
      <c r="D232" s="82" t="s">
        <v>113</v>
      </c>
      <c r="E232" s="82" t="s">
        <v>248</v>
      </c>
      <c r="F232" s="69" t="s">
        <v>765</v>
      </c>
      <c r="G232" s="82" t="s">
        <v>149</v>
      </c>
      <c r="H232" s="69" t="s">
        <v>582</v>
      </c>
      <c r="I232" s="69"/>
      <c r="J232" s="69"/>
      <c r="K232" s="76">
        <v>3.4599999999625766</v>
      </c>
      <c r="L232" s="82" t="s">
        <v>126</v>
      </c>
      <c r="M232" s="83">
        <v>4.2500000000000003E-2</v>
      </c>
      <c r="N232" s="83">
        <v>1.3200000001122703E-2</v>
      </c>
      <c r="O232" s="76">
        <v>4822.0211750000008</v>
      </c>
      <c r="P232" s="78">
        <v>110.83</v>
      </c>
      <c r="Q232" s="69"/>
      <c r="R232" s="76">
        <v>5.3442461200000011</v>
      </c>
      <c r="S232" s="77">
        <v>4.1533343453919043E-5</v>
      </c>
      <c r="T232" s="77">
        <v>2.7918583211971736E-4</v>
      </c>
      <c r="U232" s="77">
        <f>R232/'סכום נכסי הקרן'!$C$42</f>
        <v>4.5276227629199586E-5</v>
      </c>
    </row>
    <row r="233" spans="2:21">
      <c r="B233" s="72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76"/>
      <c r="P233" s="78"/>
      <c r="Q233" s="69"/>
      <c r="R233" s="69"/>
      <c r="S233" s="69"/>
      <c r="T233" s="77"/>
      <c r="U233" s="69"/>
    </row>
    <row r="234" spans="2:21">
      <c r="B234" s="86" t="s">
        <v>44</v>
      </c>
      <c r="C234" s="71"/>
      <c r="D234" s="71"/>
      <c r="E234" s="71"/>
      <c r="F234" s="71"/>
      <c r="G234" s="71"/>
      <c r="H234" s="71"/>
      <c r="I234" s="71"/>
      <c r="J234" s="71"/>
      <c r="K234" s="79">
        <v>3.5912878365901633</v>
      </c>
      <c r="L234" s="71"/>
      <c r="M234" s="71"/>
      <c r="N234" s="91">
        <v>6.8323361391007198E-2</v>
      </c>
      <c r="O234" s="79"/>
      <c r="P234" s="81"/>
      <c r="Q234" s="71"/>
      <c r="R234" s="79">
        <v>672.7041269660001</v>
      </c>
      <c r="S234" s="71"/>
      <c r="T234" s="80">
        <v>2.7918583211971736E-4</v>
      </c>
      <c r="U234" s="80">
        <f>R234/'סכום נכסי הקרן'!$C$42</f>
        <v>5.6991209790342879E-3</v>
      </c>
    </row>
    <row r="235" spans="2:21">
      <c r="B235" s="75" t="s">
        <v>788</v>
      </c>
      <c r="C235" s="69" t="s">
        <v>789</v>
      </c>
      <c r="D235" s="82" t="s">
        <v>113</v>
      </c>
      <c r="E235" s="82" t="s">
        <v>248</v>
      </c>
      <c r="F235" s="69" t="s">
        <v>790</v>
      </c>
      <c r="G235" s="82" t="s">
        <v>120</v>
      </c>
      <c r="H235" s="69" t="s">
        <v>334</v>
      </c>
      <c r="I235" s="69" t="s">
        <v>252</v>
      </c>
      <c r="J235" s="69"/>
      <c r="K235" s="76">
        <v>2.3399999999984433</v>
      </c>
      <c r="L235" s="82" t="s">
        <v>126</v>
      </c>
      <c r="M235" s="83">
        <v>3.49E-2</v>
      </c>
      <c r="N235" s="83">
        <v>4.2599999999994337E-2</v>
      </c>
      <c r="O235" s="76">
        <v>297595.78379300004</v>
      </c>
      <c r="P235" s="78">
        <v>94.98</v>
      </c>
      <c r="Q235" s="69"/>
      <c r="R235" s="76">
        <v>282.65648521600008</v>
      </c>
      <c r="S235" s="77">
        <v>1.6111846869930528E-4</v>
      </c>
      <c r="T235" s="77">
        <v>2.7918583211971736E-4</v>
      </c>
      <c r="U235" s="77">
        <f>R235/'סכום נכסי הקרן'!$C$42</f>
        <v>2.3946538161137504E-3</v>
      </c>
    </row>
    <row r="236" spans="2:21">
      <c r="B236" s="75" t="s">
        <v>791</v>
      </c>
      <c r="C236" s="69" t="s">
        <v>792</v>
      </c>
      <c r="D236" s="82" t="s">
        <v>113</v>
      </c>
      <c r="E236" s="82" t="s">
        <v>248</v>
      </c>
      <c r="F236" s="69" t="s">
        <v>793</v>
      </c>
      <c r="G236" s="82" t="s">
        <v>120</v>
      </c>
      <c r="H236" s="69" t="s">
        <v>534</v>
      </c>
      <c r="I236" s="69" t="s">
        <v>124</v>
      </c>
      <c r="J236" s="69"/>
      <c r="K236" s="76">
        <v>4.7200000000109394</v>
      </c>
      <c r="L236" s="82" t="s">
        <v>126</v>
      </c>
      <c r="M236" s="83">
        <v>4.6900000000000004E-2</v>
      </c>
      <c r="N236" s="83">
        <v>9.1300000000278048E-2</v>
      </c>
      <c r="O236" s="76">
        <v>137032.28894600002</v>
      </c>
      <c r="P236" s="78">
        <v>80.05</v>
      </c>
      <c r="Q236" s="69"/>
      <c r="R236" s="76">
        <v>109.69435001500001</v>
      </c>
      <c r="S236" s="77">
        <v>7.3190632598984449E-5</v>
      </c>
      <c r="T236" s="77">
        <v>2.7918583211971736E-4</v>
      </c>
      <c r="U236" s="77">
        <f>R236/'סכום נכסי הקרן'!$C$42</f>
        <v>9.2932590479501197E-4</v>
      </c>
    </row>
    <row r="237" spans="2:21">
      <c r="B237" s="75" t="s">
        <v>794</v>
      </c>
      <c r="C237" s="69" t="s">
        <v>795</v>
      </c>
      <c r="D237" s="82" t="s">
        <v>113</v>
      </c>
      <c r="E237" s="82" t="s">
        <v>248</v>
      </c>
      <c r="F237" s="69" t="s">
        <v>793</v>
      </c>
      <c r="G237" s="82" t="s">
        <v>120</v>
      </c>
      <c r="H237" s="69" t="s">
        <v>534</v>
      </c>
      <c r="I237" s="69" t="s">
        <v>124</v>
      </c>
      <c r="J237" s="69"/>
      <c r="K237" s="76">
        <v>4.9300000000022282</v>
      </c>
      <c r="L237" s="82" t="s">
        <v>126</v>
      </c>
      <c r="M237" s="83">
        <v>4.6900000000000004E-2</v>
      </c>
      <c r="N237" s="83">
        <v>9.1600000000044549E-2</v>
      </c>
      <c r="O237" s="76">
        <v>278108.41253500001</v>
      </c>
      <c r="P237" s="78">
        <v>80.7</v>
      </c>
      <c r="Q237" s="69"/>
      <c r="R237" s="76">
        <v>224.43348785000003</v>
      </c>
      <c r="S237" s="77">
        <v>1.7937793050111373E-4</v>
      </c>
      <c r="T237" s="77">
        <v>2.7918583211971736E-4</v>
      </c>
      <c r="U237" s="77">
        <f>R237/'סכום נכסי הקרן'!$C$42</f>
        <v>1.9013910391372092E-3</v>
      </c>
    </row>
    <row r="238" spans="2:21">
      <c r="B238" s="75" t="s">
        <v>796</v>
      </c>
      <c r="C238" s="69" t="s">
        <v>797</v>
      </c>
      <c r="D238" s="82" t="s">
        <v>113</v>
      </c>
      <c r="E238" s="82" t="s">
        <v>248</v>
      </c>
      <c r="F238" s="69" t="s">
        <v>798</v>
      </c>
      <c r="G238" s="82" t="s">
        <v>120</v>
      </c>
      <c r="H238" s="69" t="s">
        <v>544</v>
      </c>
      <c r="I238" s="69" t="s">
        <v>124</v>
      </c>
      <c r="J238" s="69"/>
      <c r="K238" s="76">
        <v>1.2199999999021458</v>
      </c>
      <c r="L238" s="82" t="s">
        <v>126</v>
      </c>
      <c r="M238" s="83">
        <v>4.4999999999999998E-2</v>
      </c>
      <c r="N238" s="83">
        <v>8.0200000001279637E-2</v>
      </c>
      <c r="O238" s="76">
        <v>3044.2409130000001</v>
      </c>
      <c r="P238" s="78">
        <v>87.28</v>
      </c>
      <c r="Q238" s="69"/>
      <c r="R238" s="76">
        <v>2.6570135330000002</v>
      </c>
      <c r="S238" s="77">
        <v>1.9962392576203877E-6</v>
      </c>
      <c r="T238" s="77">
        <v>2.7918583211971736E-4</v>
      </c>
      <c r="U238" s="77">
        <f>R238/'סכום נכסי הקרן'!$C$42</f>
        <v>2.2510106539399383E-5</v>
      </c>
    </row>
    <row r="239" spans="2:21">
      <c r="B239" s="75" t="s">
        <v>799</v>
      </c>
      <c r="C239" s="69" t="s">
        <v>800</v>
      </c>
      <c r="D239" s="82" t="s">
        <v>113</v>
      </c>
      <c r="E239" s="82" t="s">
        <v>248</v>
      </c>
      <c r="F239" s="69" t="s">
        <v>768</v>
      </c>
      <c r="G239" s="82" t="s">
        <v>368</v>
      </c>
      <c r="H239" s="69" t="s">
        <v>578</v>
      </c>
      <c r="I239" s="69" t="s">
        <v>252</v>
      </c>
      <c r="J239" s="69"/>
      <c r="K239" s="76">
        <v>1.8499999999625052</v>
      </c>
      <c r="L239" s="82" t="s">
        <v>126</v>
      </c>
      <c r="M239" s="83">
        <v>6.7000000000000004E-2</v>
      </c>
      <c r="N239" s="83">
        <v>5.8499999999299002E-2</v>
      </c>
      <c r="O239" s="76">
        <v>33523.732585000005</v>
      </c>
      <c r="P239" s="78">
        <v>91.49</v>
      </c>
      <c r="Q239" s="69"/>
      <c r="R239" s="76">
        <v>30.670863719000003</v>
      </c>
      <c r="S239" s="77">
        <v>3.2749135267786319E-5</v>
      </c>
      <c r="T239" s="77">
        <v>2.7918583211971736E-4</v>
      </c>
      <c r="U239" s="77">
        <f>R239/'סכום נכסי הקרן'!$C$42</f>
        <v>2.5984226327615368E-4</v>
      </c>
    </row>
    <row r="240" spans="2:21">
      <c r="B240" s="75" t="s">
        <v>801</v>
      </c>
      <c r="C240" s="69" t="s">
        <v>802</v>
      </c>
      <c r="D240" s="82" t="s">
        <v>113</v>
      </c>
      <c r="E240" s="82" t="s">
        <v>248</v>
      </c>
      <c r="F240" s="69" t="s">
        <v>768</v>
      </c>
      <c r="G240" s="82" t="s">
        <v>368</v>
      </c>
      <c r="H240" s="69" t="s">
        <v>578</v>
      </c>
      <c r="I240" s="69" t="s">
        <v>252</v>
      </c>
      <c r="J240" s="69"/>
      <c r="K240" s="76">
        <v>3.1100000000606411</v>
      </c>
      <c r="L240" s="82" t="s">
        <v>126</v>
      </c>
      <c r="M240" s="83">
        <v>4.7E-2</v>
      </c>
      <c r="N240" s="83">
        <v>5.9300000001022493E-2</v>
      </c>
      <c r="O240" s="76">
        <v>24883.716901000003</v>
      </c>
      <c r="P240" s="78">
        <v>90.79</v>
      </c>
      <c r="Q240" s="69"/>
      <c r="R240" s="76">
        <v>22.591926633000003</v>
      </c>
      <c r="S240" s="77">
        <v>3.5809649058856346E-5</v>
      </c>
      <c r="T240" s="77">
        <v>2.7918583211971736E-4</v>
      </c>
      <c r="U240" s="77">
        <f>R240/'סכום נכסי הקרן'!$C$42</f>
        <v>1.9139784917276311E-4</v>
      </c>
    </row>
    <row r="241" spans="2:2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</row>
    <row r="242" spans="2:2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</row>
    <row r="243" spans="2:2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</row>
    <row r="244" spans="2:21">
      <c r="B244" s="110" t="s">
        <v>212</v>
      </c>
      <c r="C244" s="112"/>
      <c r="D244" s="112"/>
      <c r="E244" s="112"/>
      <c r="F244" s="112"/>
      <c r="G244" s="112"/>
      <c r="H244" s="112"/>
      <c r="I244" s="112"/>
      <c r="J244" s="112"/>
      <c r="K244" s="112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</row>
    <row r="245" spans="2:21">
      <c r="B245" s="110" t="s">
        <v>105</v>
      </c>
      <c r="C245" s="112"/>
      <c r="D245" s="112"/>
      <c r="E245" s="112"/>
      <c r="F245" s="112"/>
      <c r="G245" s="112"/>
      <c r="H245" s="112"/>
      <c r="I245" s="112"/>
      <c r="J245" s="112"/>
      <c r="K245" s="112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</row>
    <row r="246" spans="2:21">
      <c r="B246" s="110" t="s">
        <v>195</v>
      </c>
      <c r="C246" s="112"/>
      <c r="D246" s="112"/>
      <c r="E246" s="112"/>
      <c r="F246" s="112"/>
      <c r="G246" s="112"/>
      <c r="H246" s="112"/>
      <c r="I246" s="112"/>
      <c r="J246" s="112"/>
      <c r="K246" s="112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</row>
    <row r="247" spans="2:21">
      <c r="B247" s="110" t="s">
        <v>203</v>
      </c>
      <c r="C247" s="112"/>
      <c r="D247" s="112"/>
      <c r="E247" s="112"/>
      <c r="F247" s="112"/>
      <c r="G247" s="112"/>
      <c r="H247" s="112"/>
      <c r="I247" s="112"/>
      <c r="J247" s="112"/>
      <c r="K247" s="112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</row>
    <row r="248" spans="2:21">
      <c r="B248" s="131" t="s">
        <v>208</v>
      </c>
      <c r="C248" s="131"/>
      <c r="D248" s="131"/>
      <c r="E248" s="131"/>
      <c r="F248" s="131"/>
      <c r="G248" s="131"/>
      <c r="H248" s="131"/>
      <c r="I248" s="131"/>
      <c r="J248" s="131"/>
      <c r="K248" s="131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</row>
    <row r="249" spans="2:2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</row>
    <row r="250" spans="2:2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</row>
    <row r="251" spans="2:2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</row>
    <row r="252" spans="2:2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</row>
    <row r="253" spans="2:2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</row>
    <row r="254" spans="2:2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</row>
    <row r="255" spans="2:2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</row>
    <row r="256" spans="2:2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</row>
    <row r="257" spans="2:2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</row>
    <row r="258" spans="2:2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</row>
    <row r="259" spans="2:2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</row>
    <row r="260" spans="2:2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</row>
    <row r="261" spans="2:2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</row>
    <row r="262" spans="2:2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</row>
    <row r="263" spans="2:2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</row>
    <row r="264" spans="2:2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</row>
    <row r="265" spans="2:2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</row>
    <row r="266" spans="2:2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</row>
    <row r="267" spans="2:2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</row>
    <row r="268" spans="2:2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</row>
    <row r="269" spans="2:2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</row>
    <row r="270" spans="2:2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</row>
    <row r="271" spans="2:2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</row>
    <row r="272" spans="2:2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</row>
    <row r="273" spans="2:2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</row>
    <row r="274" spans="2:2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</row>
    <row r="275" spans="2:2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</row>
    <row r="276" spans="2:2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</row>
    <row r="277" spans="2:2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</row>
    <row r="278" spans="2:2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</row>
    <row r="279" spans="2:2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</row>
    <row r="280" spans="2:2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</row>
    <row r="281" spans="2:2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</row>
    <row r="282" spans="2:2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</row>
    <row r="283" spans="2:2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</row>
    <row r="284" spans="2:2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</row>
    <row r="285" spans="2:2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</row>
    <row r="286" spans="2:2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</row>
    <row r="287" spans="2:2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</row>
    <row r="288" spans="2:2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</row>
    <row r="289" spans="2:2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</row>
    <row r="290" spans="2:2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</row>
    <row r="291" spans="2:2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</row>
    <row r="292" spans="2:2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</row>
    <row r="293" spans="2:2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</row>
    <row r="294" spans="2:2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</row>
    <row r="295" spans="2:2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</row>
    <row r="296" spans="2:2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</row>
    <row r="297" spans="2:2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</row>
    <row r="298" spans="2:2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</row>
    <row r="299" spans="2:2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</row>
    <row r="300" spans="2:2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</row>
    <row r="301" spans="2:2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</row>
    <row r="302" spans="2:2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</row>
    <row r="303" spans="2:2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</row>
    <row r="304" spans="2:2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</row>
    <row r="305" spans="2:2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</row>
    <row r="306" spans="2:2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</row>
    <row r="307" spans="2:2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</row>
    <row r="308" spans="2:2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</row>
    <row r="309" spans="2:2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</row>
    <row r="310" spans="2:2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</row>
    <row r="311" spans="2:2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</row>
    <row r="312" spans="2:2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</row>
    <row r="313" spans="2:2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</row>
    <row r="314" spans="2:2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</row>
    <row r="315" spans="2:2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</row>
    <row r="316" spans="2:2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</row>
    <row r="317" spans="2:2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</row>
    <row r="318" spans="2:2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</row>
    <row r="319" spans="2:2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</row>
    <row r="320" spans="2:2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</row>
    <row r="321" spans="2:2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</row>
    <row r="322" spans="2:2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</row>
    <row r="323" spans="2:2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</row>
    <row r="324" spans="2:2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</row>
    <row r="325" spans="2:2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</row>
    <row r="326" spans="2:2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</row>
    <row r="327" spans="2:2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</row>
    <row r="328" spans="2:2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</row>
    <row r="329" spans="2:2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</row>
    <row r="330" spans="2:2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</row>
    <row r="331" spans="2:2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</row>
    <row r="332" spans="2:2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</row>
    <row r="333" spans="2:2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</row>
    <row r="334" spans="2:2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</row>
    <row r="335" spans="2:2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</row>
    <row r="336" spans="2:2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</row>
    <row r="337" spans="2:2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</row>
    <row r="338" spans="2:2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</row>
    <row r="339" spans="2:2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</row>
    <row r="340" spans="2:2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</row>
    <row r="341" spans="2:2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</row>
    <row r="342" spans="2:2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</row>
    <row r="343" spans="2:2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</row>
    <row r="344" spans="2:2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</row>
    <row r="345" spans="2:2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</row>
    <row r="346" spans="2:2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</row>
    <row r="347" spans="2:2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</row>
    <row r="348" spans="2:2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</row>
    <row r="349" spans="2:2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</row>
    <row r="350" spans="2:2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</row>
    <row r="351" spans="2:2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</row>
    <row r="352" spans="2:2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</row>
    <row r="353" spans="2:2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</row>
    <row r="354" spans="2:2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</row>
    <row r="355" spans="2:2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</row>
    <row r="356" spans="2:2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</row>
    <row r="357" spans="2:2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</row>
    <row r="358" spans="2:2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</row>
    <row r="359" spans="2:2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</row>
    <row r="360" spans="2:2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</row>
    <row r="361" spans="2:2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</row>
    <row r="362" spans="2:2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</row>
    <row r="363" spans="2:2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</row>
    <row r="364" spans="2:2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</row>
    <row r="365" spans="2:2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</row>
    <row r="366" spans="2:2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</row>
    <row r="367" spans="2:2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</row>
    <row r="368" spans="2:2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</row>
    <row r="369" spans="2:2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</row>
    <row r="370" spans="2:2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</row>
    <row r="371" spans="2:2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</row>
    <row r="372" spans="2:2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</row>
    <row r="373" spans="2:2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</row>
    <row r="374" spans="2:2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</row>
    <row r="375" spans="2:2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</row>
    <row r="376" spans="2:2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</row>
    <row r="377" spans="2:2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</row>
    <row r="378" spans="2:2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</row>
    <row r="379" spans="2:2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</row>
    <row r="380" spans="2:2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</row>
    <row r="381" spans="2:2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</row>
    <row r="382" spans="2:2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</row>
    <row r="383" spans="2:2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</row>
    <row r="384" spans="2:2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</row>
    <row r="385" spans="2:2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</row>
    <row r="386" spans="2:2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</row>
    <row r="387" spans="2:2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</row>
    <row r="388" spans="2:2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</row>
    <row r="389" spans="2:2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</row>
    <row r="390" spans="2:2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</row>
    <row r="391" spans="2:2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</row>
    <row r="392" spans="2:2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</row>
    <row r="393" spans="2:2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</row>
    <row r="394" spans="2:2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</row>
    <row r="395" spans="2:2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</row>
    <row r="396" spans="2:2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</row>
    <row r="397" spans="2:2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</row>
    <row r="398" spans="2:2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</row>
    <row r="399" spans="2:2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</row>
    <row r="400" spans="2:2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</row>
    <row r="401" spans="2:2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</row>
    <row r="402" spans="2:2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</row>
    <row r="403" spans="2:2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</row>
    <row r="404" spans="2:2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</row>
    <row r="405" spans="2:2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</row>
    <row r="406" spans="2:2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</row>
    <row r="407" spans="2:2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</row>
    <row r="408" spans="2:2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</row>
    <row r="409" spans="2:2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</row>
    <row r="410" spans="2:2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</row>
    <row r="411" spans="2:2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</row>
    <row r="412" spans="2:2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</row>
    <row r="413" spans="2:2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</row>
    <row r="414" spans="2:2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</row>
    <row r="415" spans="2:2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</row>
    <row r="416" spans="2:2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</row>
    <row r="417" spans="2:2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</row>
    <row r="418" spans="2:2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</row>
    <row r="419" spans="2:2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</row>
    <row r="420" spans="2:2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</row>
    <row r="421" spans="2:2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</row>
    <row r="422" spans="2:2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</row>
    <row r="423" spans="2:2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</row>
    <row r="424" spans="2:2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</row>
    <row r="425" spans="2:2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</row>
    <row r="426" spans="2:2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</row>
    <row r="427" spans="2:2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</row>
    <row r="428" spans="2:2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</row>
    <row r="429" spans="2:2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</row>
    <row r="430" spans="2:2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</row>
    <row r="431" spans="2:2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</row>
    <row r="432" spans="2:2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</row>
    <row r="433" spans="2:2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</row>
    <row r="434" spans="2:2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</row>
    <row r="435" spans="2:2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</row>
    <row r="436" spans="2:2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</row>
    <row r="437" spans="2:2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</row>
    <row r="438" spans="2:2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</row>
    <row r="439" spans="2:2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</row>
    <row r="440" spans="2:2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</row>
    <row r="441" spans="2:2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</row>
    <row r="442" spans="2:2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</row>
    <row r="443" spans="2:2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</row>
    <row r="444" spans="2:2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</row>
    <row r="445" spans="2:2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</row>
    <row r="446" spans="2:2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</row>
    <row r="447" spans="2:2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</row>
    <row r="448" spans="2:2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</row>
    <row r="449" spans="2:2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</row>
    <row r="450" spans="2:2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</row>
    <row r="451" spans="2:2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</row>
    <row r="452" spans="2:2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</row>
    <row r="453" spans="2:2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</row>
    <row r="454" spans="2:2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</row>
    <row r="455" spans="2:2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</row>
    <row r="456" spans="2:2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</row>
    <row r="457" spans="2:2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</row>
    <row r="458" spans="2:2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</row>
    <row r="459" spans="2:2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</row>
    <row r="460" spans="2:21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</row>
    <row r="461" spans="2:21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</row>
    <row r="462" spans="2:21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</row>
    <row r="463" spans="2:21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</row>
    <row r="464" spans="2:21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</row>
    <row r="465" spans="2:21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</row>
    <row r="466" spans="2:21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</row>
    <row r="467" spans="2:21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</row>
    <row r="468" spans="2:21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</row>
    <row r="469" spans="2:21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</row>
    <row r="470" spans="2:21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</row>
    <row r="471" spans="2:21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</row>
    <row r="472" spans="2:21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</row>
    <row r="473" spans="2:21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</row>
    <row r="474" spans="2:21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</row>
    <row r="475" spans="2:21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</row>
    <row r="476" spans="2:21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</row>
    <row r="477" spans="2:21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</row>
    <row r="478" spans="2:21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</row>
    <row r="479" spans="2:21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</row>
    <row r="480" spans="2:21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</row>
    <row r="481" spans="2:21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</row>
    <row r="482" spans="2:21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</row>
    <row r="483" spans="2:21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</row>
    <row r="484" spans="2:21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</row>
    <row r="485" spans="2:21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</row>
    <row r="486" spans="2:21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</row>
    <row r="487" spans="2:21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</row>
    <row r="488" spans="2:21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</row>
    <row r="489" spans="2:21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</row>
    <row r="490" spans="2:21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</row>
    <row r="491" spans="2:21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</row>
    <row r="492" spans="2:21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</row>
    <row r="493" spans="2:21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</row>
    <row r="494" spans="2:21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</row>
    <row r="495" spans="2:21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</row>
    <row r="496" spans="2:21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</row>
    <row r="497" spans="2:21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</row>
    <row r="498" spans="2:21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</row>
    <row r="499" spans="2:21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</row>
    <row r="500" spans="2:21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</row>
    <row r="501" spans="2:21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</row>
    <row r="502" spans="2:21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</row>
    <row r="503" spans="2:21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</row>
    <row r="504" spans="2:21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</row>
    <row r="505" spans="2:21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</row>
    <row r="506" spans="2:21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</row>
    <row r="507" spans="2:21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</row>
    <row r="508" spans="2:21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</row>
    <row r="509" spans="2:21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</row>
    <row r="510" spans="2:21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</row>
    <row r="511" spans="2:21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</row>
    <row r="512" spans="2:21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</row>
    <row r="513" spans="2:21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</row>
    <row r="514" spans="2:21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</row>
    <row r="515" spans="2:21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</row>
    <row r="516" spans="2:21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</row>
    <row r="517" spans="2:21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</row>
    <row r="518" spans="2:21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</row>
    <row r="519" spans="2:21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</row>
    <row r="520" spans="2:21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</row>
    <row r="521" spans="2:21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</row>
    <row r="522" spans="2:21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</row>
    <row r="523" spans="2:21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</row>
    <row r="524" spans="2:21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</row>
    <row r="525" spans="2:21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</row>
    <row r="526" spans="2:21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</row>
    <row r="527" spans="2:21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</row>
    <row r="528" spans="2:21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</row>
    <row r="529" spans="2:21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</row>
    <row r="530" spans="2:21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</row>
    <row r="531" spans="2:21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</row>
    <row r="532" spans="2:21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</row>
    <row r="533" spans="2:21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</row>
    <row r="534" spans="2:21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</row>
    <row r="535" spans="2:21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</row>
    <row r="536" spans="2:21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</row>
    <row r="537" spans="2:21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</row>
    <row r="538" spans="2:21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</row>
    <row r="539" spans="2:21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</row>
    <row r="540" spans="2:21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</row>
    <row r="541" spans="2:21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</row>
    <row r="542" spans="2:21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</row>
    <row r="543" spans="2:21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</row>
    <row r="544" spans="2:21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</row>
    <row r="545" spans="2:21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</row>
    <row r="546" spans="2:21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</row>
    <row r="547" spans="2:21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</row>
    <row r="548" spans="2:21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</row>
    <row r="549" spans="2:21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</row>
    <row r="550" spans="2:21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</row>
    <row r="551" spans="2:21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</row>
    <row r="552" spans="2:21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</row>
    <row r="553" spans="2:21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</row>
    <row r="554" spans="2:21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</row>
    <row r="555" spans="2:21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</row>
    <row r="556" spans="2:21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</row>
    <row r="557" spans="2:21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</row>
    <row r="558" spans="2:21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</row>
    <row r="559" spans="2:21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</row>
    <row r="560" spans="2:21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</row>
    <row r="561" spans="2:21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</row>
    <row r="562" spans="2:21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</row>
    <row r="563" spans="2:21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</row>
    <row r="564" spans="2:21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</row>
    <row r="565" spans="2:21">
      <c r="B565" s="108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</row>
    <row r="566" spans="2:21">
      <c r="B566" s="108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</row>
    <row r="567" spans="2:21">
      <c r="B567" s="108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</row>
    <row r="568" spans="2:21">
      <c r="B568" s="108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</row>
    <row r="569" spans="2:21">
      <c r="B569" s="108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</row>
    <row r="570" spans="2:21">
      <c r="B570" s="108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</row>
    <row r="571" spans="2:21">
      <c r="B571" s="108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</row>
    <row r="572" spans="2:21">
      <c r="B572" s="108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</row>
    <row r="573" spans="2:21">
      <c r="B573" s="108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</row>
    <row r="574" spans="2:21">
      <c r="B574" s="108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</row>
    <row r="575" spans="2:21">
      <c r="B575" s="108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</row>
    <row r="576" spans="2:21">
      <c r="B576" s="108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</row>
    <row r="577" spans="2:21">
      <c r="B577" s="108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</row>
    <row r="578" spans="2:21">
      <c r="B578" s="108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</row>
    <row r="579" spans="2:21">
      <c r="B579" s="108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</row>
    <row r="580" spans="2:21">
      <c r="B580" s="108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</row>
    <row r="581" spans="2:21">
      <c r="B581" s="108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</row>
    <row r="582" spans="2:21">
      <c r="B582" s="108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</row>
    <row r="583" spans="2:21">
      <c r="B583" s="108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</row>
    <row r="584" spans="2:21">
      <c r="B584" s="108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</row>
    <row r="585" spans="2:21">
      <c r="B585" s="108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</row>
    <row r="586" spans="2:21">
      <c r="B586" s="108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</row>
    <row r="587" spans="2:21">
      <c r="B587" s="108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</row>
    <row r="588" spans="2:21">
      <c r="B588" s="108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</row>
    <row r="589" spans="2:21">
      <c r="B589" s="108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</row>
    <row r="590" spans="2:21">
      <c r="B590" s="108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</row>
    <row r="591" spans="2:21">
      <c r="B591" s="108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</row>
    <row r="592" spans="2:21">
      <c r="B592" s="108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</row>
    <row r="593" spans="2:21">
      <c r="B593" s="108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</row>
    <row r="594" spans="2:21">
      <c r="B594" s="108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</row>
    <row r="595" spans="2:21">
      <c r="B595" s="108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</row>
    <row r="596" spans="2:21">
      <c r="B596" s="108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</row>
    <row r="597" spans="2:21">
      <c r="B597" s="108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</row>
    <row r="598" spans="2:21">
      <c r="B598" s="108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</row>
    <row r="599" spans="2:21">
      <c r="B599" s="108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</row>
    <row r="600" spans="2:21">
      <c r="B600" s="108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</row>
    <row r="601" spans="2:21">
      <c r="B601" s="108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</row>
    <row r="602" spans="2:21">
      <c r="B602" s="108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</row>
    <row r="603" spans="2:21">
      <c r="B603" s="108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</row>
    <row r="604" spans="2:21">
      <c r="B604" s="108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</row>
    <row r="605" spans="2:21">
      <c r="B605" s="108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</row>
    <row r="606" spans="2:21">
      <c r="B606" s="108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</row>
    <row r="607" spans="2:21">
      <c r="B607" s="108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</row>
    <row r="608" spans="2:21">
      <c r="B608" s="108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</row>
    <row r="609" spans="2:21">
      <c r="B609" s="108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</row>
    <row r="610" spans="2:21">
      <c r="B610" s="108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</row>
    <row r="611" spans="2:21">
      <c r="B611" s="108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</row>
    <row r="612" spans="2:21">
      <c r="B612" s="108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</row>
    <row r="613" spans="2:21">
      <c r="B613" s="108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</row>
    <row r="614" spans="2:21">
      <c r="B614" s="108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</row>
    <row r="615" spans="2:21">
      <c r="B615" s="108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</row>
    <row r="616" spans="2:21">
      <c r="B616" s="108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</row>
    <row r="617" spans="2:21">
      <c r="B617" s="108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</row>
    <row r="618" spans="2:21">
      <c r="B618" s="108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</row>
    <row r="619" spans="2:21">
      <c r="B619" s="108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</row>
    <row r="620" spans="2:21">
      <c r="B620" s="108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</row>
    <row r="621" spans="2:21">
      <c r="B621" s="108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</row>
    <row r="622" spans="2:21">
      <c r="B622" s="108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</row>
    <row r="623" spans="2:21">
      <c r="B623" s="108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</row>
    <row r="624" spans="2:21">
      <c r="B624" s="108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</row>
    <row r="625" spans="2:21">
      <c r="B625" s="108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</row>
    <row r="626" spans="2:21">
      <c r="B626" s="108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</row>
    <row r="627" spans="2:21">
      <c r="B627" s="108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</row>
    <row r="628" spans="2:21">
      <c r="B628" s="108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</row>
    <row r="629" spans="2:21">
      <c r="B629" s="108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</row>
    <row r="630" spans="2:21">
      <c r="B630" s="108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</row>
    <row r="631" spans="2:21">
      <c r="B631" s="108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</row>
    <row r="632" spans="2:21">
      <c r="B632" s="108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</row>
    <row r="633" spans="2:21">
      <c r="B633" s="108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</row>
    <row r="634" spans="2:21">
      <c r="B634" s="108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</row>
    <row r="635" spans="2:21">
      <c r="B635" s="108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</row>
    <row r="636" spans="2:21">
      <c r="B636" s="108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</row>
    <row r="637" spans="2:21">
      <c r="B637" s="108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</row>
    <row r="638" spans="2:21">
      <c r="B638" s="108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</row>
    <row r="639" spans="2:21">
      <c r="B639" s="108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</row>
    <row r="640" spans="2:21">
      <c r="B640" s="108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</row>
    <row r="641" spans="2:21">
      <c r="B641" s="108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</row>
    <row r="642" spans="2:21">
      <c r="B642" s="108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</row>
    <row r="643" spans="2:21">
      <c r="B643" s="108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</row>
    <row r="644" spans="2:21">
      <c r="B644" s="108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</row>
    <row r="645" spans="2:21">
      <c r="B645" s="108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</row>
    <row r="646" spans="2:21">
      <c r="B646" s="108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</row>
    <row r="647" spans="2:21">
      <c r="B647" s="108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</row>
    <row r="648" spans="2:21">
      <c r="B648" s="108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</row>
    <row r="649" spans="2:21">
      <c r="B649" s="108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</row>
    <row r="650" spans="2:21">
      <c r="B650" s="108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</row>
    <row r="651" spans="2:21">
      <c r="B651" s="108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</row>
    <row r="652" spans="2:21">
      <c r="B652" s="108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</row>
    <row r="653" spans="2:21">
      <c r="B653" s="108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</row>
    <row r="654" spans="2:21">
      <c r="B654" s="108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</row>
    <row r="655" spans="2:21">
      <c r="B655" s="108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</row>
    <row r="656" spans="2:21">
      <c r="B656" s="108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</row>
    <row r="657" spans="2:21">
      <c r="B657" s="108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</row>
    <row r="658" spans="2:21">
      <c r="B658" s="108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</row>
    <row r="659" spans="2:21">
      <c r="B659" s="108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</row>
    <row r="660" spans="2:21">
      <c r="B660" s="108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</row>
    <row r="661" spans="2:21">
      <c r="B661" s="108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</row>
    <row r="662" spans="2:21">
      <c r="B662" s="108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</row>
    <row r="663" spans="2:21">
      <c r="B663" s="108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</row>
    <row r="664" spans="2:21">
      <c r="B664" s="108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</row>
    <row r="665" spans="2:21">
      <c r="B665" s="108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</row>
    <row r="666" spans="2:21">
      <c r="B666" s="108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</row>
    <row r="667" spans="2:21">
      <c r="B667" s="108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</row>
    <row r="668" spans="2:21">
      <c r="B668" s="108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</row>
    <row r="669" spans="2:21">
      <c r="B669" s="108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</row>
    <row r="670" spans="2:21">
      <c r="B670" s="108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</row>
    <row r="671" spans="2:21">
      <c r="B671" s="108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</row>
    <row r="672" spans="2:21">
      <c r="B672" s="108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</row>
    <row r="673" spans="2:21">
      <c r="B673" s="108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</row>
    <row r="674" spans="2:21">
      <c r="B674" s="108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</row>
    <row r="675" spans="2:21">
      <c r="B675" s="108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</row>
    <row r="676" spans="2:21">
      <c r="B676" s="108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</row>
    <row r="677" spans="2:21">
      <c r="B677" s="108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</row>
    <row r="678" spans="2:21">
      <c r="B678" s="108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</row>
    <row r="679" spans="2:21">
      <c r="B679" s="108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</row>
    <row r="680" spans="2:21">
      <c r="B680" s="108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</row>
    <row r="681" spans="2:21">
      <c r="B681" s="108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</row>
    <row r="682" spans="2:21">
      <c r="B682" s="108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</row>
    <row r="683" spans="2:21">
      <c r="B683" s="108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</row>
    <row r="684" spans="2:21">
      <c r="B684" s="108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</row>
    <row r="685" spans="2:21">
      <c r="B685" s="108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</row>
    <row r="686" spans="2:21">
      <c r="B686" s="108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</row>
    <row r="687" spans="2:21">
      <c r="B687" s="108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</row>
    <row r="688" spans="2:21">
      <c r="B688" s="108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</row>
    <row r="689" spans="2:21">
      <c r="B689" s="108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</row>
    <row r="690" spans="2:21">
      <c r="B690" s="108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</row>
    <row r="691" spans="2:21">
      <c r="B691" s="108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</row>
    <row r="692" spans="2:21">
      <c r="B692" s="108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</row>
    <row r="693" spans="2:21">
      <c r="B693" s="108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</row>
    <row r="694" spans="2:21">
      <c r="B694" s="108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</row>
    <row r="695" spans="2:21">
      <c r="B695" s="108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</row>
    <row r="696" spans="2:21">
      <c r="B696" s="108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</row>
    <row r="697" spans="2:21">
      <c r="B697" s="108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</row>
    <row r="698" spans="2:21">
      <c r="B698" s="108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</row>
    <row r="699" spans="2:21">
      <c r="B699" s="108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</row>
    <row r="700" spans="2:21">
      <c r="B700" s="108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</row>
    <row r="701" spans="2:21">
      <c r="B701" s="108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</row>
    <row r="702" spans="2:21">
      <c r="B702" s="108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</row>
    <row r="703" spans="2:21">
      <c r="B703" s="108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</row>
    <row r="704" spans="2:21">
      <c r="B704" s="108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</row>
    <row r="705" spans="2:21">
      <c r="B705" s="108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</row>
    <row r="706" spans="2:21">
      <c r="B706" s="108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</row>
    <row r="707" spans="2:21">
      <c r="B707" s="108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</row>
    <row r="708" spans="2:21">
      <c r="B708" s="108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</row>
    <row r="709" spans="2:21">
      <c r="B709" s="108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</row>
    <row r="710" spans="2:21">
      <c r="B710" s="108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</row>
    <row r="711" spans="2:21">
      <c r="B711" s="108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</row>
    <row r="712" spans="2:21">
      <c r="B712" s="108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</row>
    <row r="713" spans="2:21">
      <c r="B713" s="108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</row>
    <row r="714" spans="2:21">
      <c r="B714" s="108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</row>
    <row r="715" spans="2:21">
      <c r="B715" s="108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</row>
    <row r="716" spans="2:21">
      <c r="B716" s="108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</row>
    <row r="717" spans="2:21">
      <c r="B717" s="108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</row>
    <row r="718" spans="2:21">
      <c r="B718" s="108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</row>
    <row r="719" spans="2:21">
      <c r="B719" s="108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</row>
    <row r="720" spans="2:21">
      <c r="B720" s="108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</row>
    <row r="721" spans="2:21">
      <c r="B721" s="108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</row>
    <row r="722" spans="2:21">
      <c r="B722" s="108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</row>
    <row r="723" spans="2:21">
      <c r="B723" s="108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</row>
    <row r="724" spans="2:21">
      <c r="B724" s="108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</row>
    <row r="725" spans="2:21">
      <c r="B725" s="108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</row>
    <row r="726" spans="2:21">
      <c r="B726" s="108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</row>
    <row r="727" spans="2:21">
      <c r="B727" s="108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</row>
    <row r="728" spans="2:21">
      <c r="B728" s="108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</row>
    <row r="729" spans="2:21">
      <c r="B729" s="108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</row>
    <row r="730" spans="2:21">
      <c r="B730" s="108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</row>
    <row r="731" spans="2:21">
      <c r="B731" s="108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</row>
    <row r="732" spans="2:21">
      <c r="B732" s="108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</row>
    <row r="733" spans="2:21">
      <c r="B733" s="108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48:K248"/>
  </mergeCells>
  <phoneticPr fontId="3" type="noConversion"/>
  <conditionalFormatting sqref="B12:B176 B178:B240">
    <cfRule type="cellIs" dxfId="45" priority="4" operator="equal">
      <formula>"NR3"</formula>
    </cfRule>
  </conditionalFormatting>
  <conditionalFormatting sqref="B12:B176 B178:B240">
    <cfRule type="containsText" dxfId="44" priority="3" operator="containsText" text="הפרשה ">
      <formula>NOT(ISERROR(SEARCH("הפרשה ",B12)))</formula>
    </cfRule>
  </conditionalFormatting>
  <conditionalFormatting sqref="B177">
    <cfRule type="cellIs" dxfId="43" priority="2" operator="equal">
      <formula>"NR3"</formula>
    </cfRule>
  </conditionalFormatting>
  <conditionalFormatting sqref="B177">
    <cfRule type="containsText" dxfId="42" priority="1" operator="containsText" text="הפרשה ">
      <formula>NOT(ISERROR(SEARCH("הפרשה ",B177)))</formula>
    </cfRule>
  </conditionalFormatting>
  <dataValidations count="6">
    <dataValidation allowBlank="1" showInputMessage="1" showErrorMessage="1" sqref="H2 B34 Q9 B36 B246 B248"/>
    <dataValidation type="list" allowBlank="1" showInputMessage="1" showErrorMessage="1" sqref="I12:I35 I37:I247 I249:I827">
      <formula1>#REF!</formula1>
    </dataValidation>
    <dataValidation type="list" allowBlank="1" showInputMessage="1" showErrorMessage="1" sqref="G555:G827">
      <formula1>#REF!</formula1>
    </dataValidation>
    <dataValidation type="list" allowBlank="1" showInputMessage="1" showErrorMessage="1" sqref="E12:E35 E37:E247 E249:E821">
      <formula1>#REF!</formula1>
    </dataValidation>
    <dataValidation type="list" allowBlank="1" showInputMessage="1" showErrorMessage="1" sqref="L12:L827">
      <formula1>#REF!</formula1>
    </dataValidation>
    <dataValidation type="list" allowBlank="1" showInputMessage="1" showErrorMessage="1" sqref="G12:G35 G37:G247 G249:G554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30.7109375" style="2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139</v>
      </c>
      <c r="C1" s="67" t="s" vm="1">
        <v>220</v>
      </c>
    </row>
    <row r="2" spans="2:15">
      <c r="B2" s="46" t="s">
        <v>138</v>
      </c>
      <c r="C2" s="67" t="s">
        <v>221</v>
      </c>
    </row>
    <row r="3" spans="2:15">
      <c r="B3" s="46" t="s">
        <v>140</v>
      </c>
      <c r="C3" s="67" t="s">
        <v>222</v>
      </c>
    </row>
    <row r="4" spans="2:15">
      <c r="B4" s="46" t="s">
        <v>141</v>
      </c>
      <c r="C4" s="67">
        <v>2208</v>
      </c>
    </row>
    <row r="6" spans="2:15" ht="26.25" customHeight="1">
      <c r="B6" s="122" t="s">
        <v>167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2:15" ht="26.25" customHeight="1">
      <c r="B7" s="122" t="s">
        <v>85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</row>
    <row r="8" spans="2:15" s="3" customFormat="1" ht="78.75">
      <c r="B8" s="21" t="s">
        <v>108</v>
      </c>
      <c r="C8" s="29" t="s">
        <v>42</v>
      </c>
      <c r="D8" s="29" t="s">
        <v>112</v>
      </c>
      <c r="E8" s="29" t="s">
        <v>183</v>
      </c>
      <c r="F8" s="29" t="s">
        <v>110</v>
      </c>
      <c r="G8" s="29" t="s">
        <v>62</v>
      </c>
      <c r="H8" s="29" t="s">
        <v>96</v>
      </c>
      <c r="I8" s="12" t="s">
        <v>197</v>
      </c>
      <c r="J8" s="12" t="s">
        <v>196</v>
      </c>
      <c r="K8" s="29" t="s">
        <v>211</v>
      </c>
      <c r="L8" s="12" t="s">
        <v>59</v>
      </c>
      <c r="M8" s="12" t="s">
        <v>56</v>
      </c>
      <c r="N8" s="12" t="s">
        <v>142</v>
      </c>
      <c r="O8" s="13" t="s">
        <v>144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204</v>
      </c>
      <c r="J9" s="15"/>
      <c r="K9" s="15" t="s">
        <v>200</v>
      </c>
      <c r="L9" s="15" t="s">
        <v>200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4" t="s">
        <v>28</v>
      </c>
      <c r="C11" s="85"/>
      <c r="D11" s="85"/>
      <c r="E11" s="85"/>
      <c r="F11" s="85"/>
      <c r="G11" s="85"/>
      <c r="H11" s="85"/>
      <c r="I11" s="87"/>
      <c r="J11" s="89"/>
      <c r="K11" s="87">
        <v>7.8927562000000007E-2</v>
      </c>
      <c r="L11" s="87">
        <f>L12+L136</f>
        <v>1188.6687614420002</v>
      </c>
      <c r="M11" s="85"/>
      <c r="N11" s="90">
        <f t="shared" ref="N11:N44" si="0">L11/$L$11</f>
        <v>1</v>
      </c>
      <c r="O11" s="90">
        <f>L11/'סכום נכסי הקרן'!$C$42</f>
        <v>1.0070351591286131E-2</v>
      </c>
    </row>
    <row r="12" spans="2:15">
      <c r="B12" s="70" t="s">
        <v>191</v>
      </c>
      <c r="C12" s="71"/>
      <c r="D12" s="71"/>
      <c r="E12" s="71"/>
      <c r="F12" s="71"/>
      <c r="G12" s="71"/>
      <c r="H12" s="71"/>
      <c r="I12" s="79"/>
      <c r="J12" s="81"/>
      <c r="K12" s="79">
        <v>1.2754227000000003E-2</v>
      </c>
      <c r="L12" s="79">
        <f>L13+L46+L94</f>
        <v>736.1453082810001</v>
      </c>
      <c r="M12" s="71"/>
      <c r="N12" s="80">
        <f t="shared" si="0"/>
        <v>0.61930230873398739</v>
      </c>
      <c r="O12" s="80">
        <f>L12/'סכום נכסי הקרן'!$C$42</f>
        <v>6.2365919902464852E-3</v>
      </c>
    </row>
    <row r="13" spans="2:15">
      <c r="B13" s="86" t="s">
        <v>803</v>
      </c>
      <c r="C13" s="71"/>
      <c r="D13" s="71"/>
      <c r="E13" s="71"/>
      <c r="F13" s="71"/>
      <c r="G13" s="71"/>
      <c r="H13" s="71"/>
      <c r="I13" s="79"/>
      <c r="J13" s="81"/>
      <c r="K13" s="79">
        <v>1.2754227000000003E-2</v>
      </c>
      <c r="L13" s="79">
        <f>SUM(L14:L44)</f>
        <v>473.82091839200001</v>
      </c>
      <c r="M13" s="71"/>
      <c r="N13" s="80">
        <f t="shared" si="0"/>
        <v>0.39861476448426003</v>
      </c>
      <c r="O13" s="80">
        <f>L13/'סכום נכסי הקרן'!$C$42</f>
        <v>4.0141908278342143E-3</v>
      </c>
    </row>
    <row r="14" spans="2:15">
      <c r="B14" s="75" t="s">
        <v>804</v>
      </c>
      <c r="C14" s="69" t="s">
        <v>805</v>
      </c>
      <c r="D14" s="82" t="s">
        <v>113</v>
      </c>
      <c r="E14" s="82" t="s">
        <v>248</v>
      </c>
      <c r="F14" s="69" t="s">
        <v>806</v>
      </c>
      <c r="G14" s="82" t="s">
        <v>149</v>
      </c>
      <c r="H14" s="82" t="s">
        <v>126</v>
      </c>
      <c r="I14" s="76">
        <v>86.549069000000017</v>
      </c>
      <c r="J14" s="78">
        <v>20100</v>
      </c>
      <c r="K14" s="69"/>
      <c r="L14" s="76">
        <v>17.396362842000002</v>
      </c>
      <c r="M14" s="77">
        <v>1.6948086385766137E-6</v>
      </c>
      <c r="N14" s="77">
        <f t="shared" si="0"/>
        <v>1.4635164485096833E-2</v>
      </c>
      <c r="O14" s="77">
        <f>L14/'סכום נכסי הקרן'!$C$42</f>
        <v>1.4738125196122917E-4</v>
      </c>
    </row>
    <row r="15" spans="2:15">
      <c r="B15" s="75" t="s">
        <v>807</v>
      </c>
      <c r="C15" s="69" t="s">
        <v>808</v>
      </c>
      <c r="D15" s="82" t="s">
        <v>113</v>
      </c>
      <c r="E15" s="82" t="s">
        <v>248</v>
      </c>
      <c r="F15" s="69" t="s">
        <v>610</v>
      </c>
      <c r="G15" s="82" t="s">
        <v>420</v>
      </c>
      <c r="H15" s="82" t="s">
        <v>126</v>
      </c>
      <c r="I15" s="76">
        <v>2522.3558270000003</v>
      </c>
      <c r="J15" s="78">
        <v>1212</v>
      </c>
      <c r="K15" s="69"/>
      <c r="L15" s="76">
        <v>30.570952620000007</v>
      </c>
      <c r="M15" s="77">
        <v>1.9697423511034506E-6</v>
      </c>
      <c r="N15" s="77">
        <f t="shared" si="0"/>
        <v>2.5718647289858707E-2</v>
      </c>
      <c r="O15" s="77">
        <f>L15/'סכום נכסי הקרן'!$C$42</f>
        <v>2.5899582066115539E-4</v>
      </c>
    </row>
    <row r="16" spans="2:15">
      <c r="B16" s="75" t="s">
        <v>809</v>
      </c>
      <c r="C16" s="69" t="s">
        <v>810</v>
      </c>
      <c r="D16" s="82" t="s">
        <v>113</v>
      </c>
      <c r="E16" s="82" t="s">
        <v>248</v>
      </c>
      <c r="F16" s="69">
        <v>1760</v>
      </c>
      <c r="G16" s="82" t="s">
        <v>607</v>
      </c>
      <c r="H16" s="82" t="s">
        <v>126</v>
      </c>
      <c r="I16" s="76">
        <v>4.8277270000000012</v>
      </c>
      <c r="J16" s="78">
        <v>42300</v>
      </c>
      <c r="K16" s="76">
        <v>1.2754227000000003E-2</v>
      </c>
      <c r="L16" s="76">
        <v>2.0548827690000002</v>
      </c>
      <c r="M16" s="77">
        <v>4.514768105713794E-8</v>
      </c>
      <c r="N16" s="77">
        <f t="shared" si="0"/>
        <v>1.7287261478186545E-3</v>
      </c>
      <c r="O16" s="77">
        <f>L16/'סכום נכסי הקרן'!$C$42</f>
        <v>1.7408880113583531E-5</v>
      </c>
    </row>
    <row r="17" spans="2:15">
      <c r="B17" s="75" t="s">
        <v>811</v>
      </c>
      <c r="C17" s="69" t="s">
        <v>812</v>
      </c>
      <c r="D17" s="82" t="s">
        <v>113</v>
      </c>
      <c r="E17" s="82" t="s">
        <v>248</v>
      </c>
      <c r="F17" s="69" t="s">
        <v>333</v>
      </c>
      <c r="G17" s="82" t="s">
        <v>304</v>
      </c>
      <c r="H17" s="82" t="s">
        <v>126</v>
      </c>
      <c r="I17" s="76">
        <v>186.77214600000002</v>
      </c>
      <c r="J17" s="78">
        <v>3579</v>
      </c>
      <c r="K17" s="69"/>
      <c r="L17" s="76">
        <v>6.6845751150000003</v>
      </c>
      <c r="M17" s="77">
        <v>1.5003166919516033E-6</v>
      </c>
      <c r="N17" s="77">
        <f t="shared" si="0"/>
        <v>5.6235810444709555E-3</v>
      </c>
      <c r="O17" s="77">
        <f>L17/'סכום נכסי הקרן'!$C$42</f>
        <v>5.6631438319914605E-5</v>
      </c>
    </row>
    <row r="18" spans="2:15">
      <c r="B18" s="75" t="s">
        <v>813</v>
      </c>
      <c r="C18" s="69" t="s">
        <v>814</v>
      </c>
      <c r="D18" s="82" t="s">
        <v>113</v>
      </c>
      <c r="E18" s="82" t="s">
        <v>248</v>
      </c>
      <c r="F18" s="69" t="s">
        <v>815</v>
      </c>
      <c r="G18" s="82" t="s">
        <v>643</v>
      </c>
      <c r="H18" s="82" t="s">
        <v>126</v>
      </c>
      <c r="I18" s="76">
        <v>57.331413000000005</v>
      </c>
      <c r="J18" s="78">
        <v>41690</v>
      </c>
      <c r="K18" s="69"/>
      <c r="L18" s="76">
        <v>23.901465999000003</v>
      </c>
      <c r="M18" s="77">
        <v>1.2971398014359366E-6</v>
      </c>
      <c r="N18" s="77">
        <f t="shared" si="0"/>
        <v>2.0107759852294436E-2</v>
      </c>
      <c r="O18" s="77">
        <f>L18/'סכום נכסי הקרן'!$C$42</f>
        <v>2.0249221142575264E-4</v>
      </c>
    </row>
    <row r="19" spans="2:15">
      <c r="B19" s="75" t="s">
        <v>816</v>
      </c>
      <c r="C19" s="69" t="s">
        <v>817</v>
      </c>
      <c r="D19" s="82" t="s">
        <v>113</v>
      </c>
      <c r="E19" s="82" t="s">
        <v>248</v>
      </c>
      <c r="F19" s="69" t="s">
        <v>690</v>
      </c>
      <c r="G19" s="82" t="s">
        <v>596</v>
      </c>
      <c r="H19" s="82" t="s">
        <v>126</v>
      </c>
      <c r="I19" s="76">
        <v>14.474117000000001</v>
      </c>
      <c r="J19" s="78">
        <v>154500</v>
      </c>
      <c r="K19" s="69"/>
      <c r="L19" s="76">
        <v>22.362510533000005</v>
      </c>
      <c r="M19" s="77">
        <v>3.8337979641357119E-6</v>
      </c>
      <c r="N19" s="77">
        <f t="shared" si="0"/>
        <v>1.8813071612878554E-2</v>
      </c>
      <c r="O19" s="77">
        <f>L19/'סכום נכסי הקרן'!$C$42</f>
        <v>1.8945424565373149E-4</v>
      </c>
    </row>
    <row r="20" spans="2:15">
      <c r="B20" s="75" t="s">
        <v>818</v>
      </c>
      <c r="C20" s="69" t="s">
        <v>819</v>
      </c>
      <c r="D20" s="82" t="s">
        <v>113</v>
      </c>
      <c r="E20" s="82" t="s">
        <v>248</v>
      </c>
      <c r="F20" s="69" t="s">
        <v>339</v>
      </c>
      <c r="G20" s="82" t="s">
        <v>304</v>
      </c>
      <c r="H20" s="82" t="s">
        <v>126</v>
      </c>
      <c r="I20" s="76">
        <v>450.15146900000008</v>
      </c>
      <c r="J20" s="78">
        <v>1568</v>
      </c>
      <c r="K20" s="69"/>
      <c r="L20" s="76">
        <v>7.0583750280000013</v>
      </c>
      <c r="M20" s="77">
        <v>1.1799820529024586E-6</v>
      </c>
      <c r="N20" s="77">
        <f t="shared" si="0"/>
        <v>5.9380504114849722E-3</v>
      </c>
      <c r="O20" s="77">
        <f>L20/'סכום נכסי הקרן'!$C$42</f>
        <v>5.9798255410434948E-5</v>
      </c>
    </row>
    <row r="21" spans="2:15">
      <c r="B21" s="75" t="s">
        <v>820</v>
      </c>
      <c r="C21" s="69" t="s">
        <v>821</v>
      </c>
      <c r="D21" s="82" t="s">
        <v>113</v>
      </c>
      <c r="E21" s="82" t="s">
        <v>248</v>
      </c>
      <c r="F21" s="69" t="s">
        <v>822</v>
      </c>
      <c r="G21" s="82" t="s">
        <v>120</v>
      </c>
      <c r="H21" s="82" t="s">
        <v>126</v>
      </c>
      <c r="I21" s="76">
        <v>44.04109900000001</v>
      </c>
      <c r="J21" s="78">
        <v>2557</v>
      </c>
      <c r="K21" s="69"/>
      <c r="L21" s="76">
        <v>1.1261309090000002</v>
      </c>
      <c r="M21" s="77">
        <v>2.4869414831059973E-7</v>
      </c>
      <c r="N21" s="77">
        <f t="shared" si="0"/>
        <v>9.4738832678152162E-4</v>
      </c>
      <c r="O21" s="77">
        <f>L21/'סכום נכסי הקרן'!$C$42</f>
        <v>9.5405335441702012E-6</v>
      </c>
    </row>
    <row r="22" spans="2:15">
      <c r="B22" s="75" t="s">
        <v>823</v>
      </c>
      <c r="C22" s="69" t="s">
        <v>824</v>
      </c>
      <c r="D22" s="82" t="s">
        <v>113</v>
      </c>
      <c r="E22" s="82" t="s">
        <v>248</v>
      </c>
      <c r="F22" s="69" t="s">
        <v>825</v>
      </c>
      <c r="G22" s="82" t="s">
        <v>149</v>
      </c>
      <c r="H22" s="82" t="s">
        <v>126</v>
      </c>
      <c r="I22" s="76">
        <v>1382.6390840000001</v>
      </c>
      <c r="J22" s="78">
        <v>1365</v>
      </c>
      <c r="K22" s="69"/>
      <c r="L22" s="76">
        <v>18.873023497000002</v>
      </c>
      <c r="M22" s="77">
        <v>2.9190438713853864E-6</v>
      </c>
      <c r="N22" s="77">
        <f t="shared" si="0"/>
        <v>1.58774455165329E-2</v>
      </c>
      <c r="O22" s="77">
        <f>L22/'סכום נכסי הקרן'!$C$42</f>
        <v>1.5989145872297592E-4</v>
      </c>
    </row>
    <row r="23" spans="2:15">
      <c r="B23" s="75" t="s">
        <v>826</v>
      </c>
      <c r="C23" s="69" t="s">
        <v>827</v>
      </c>
      <c r="D23" s="82" t="s">
        <v>113</v>
      </c>
      <c r="E23" s="82" t="s">
        <v>248</v>
      </c>
      <c r="F23" s="69" t="s">
        <v>424</v>
      </c>
      <c r="G23" s="82" t="s">
        <v>150</v>
      </c>
      <c r="H23" s="82" t="s">
        <v>126</v>
      </c>
      <c r="I23" s="76">
        <v>4570.1989200000007</v>
      </c>
      <c r="J23" s="78">
        <v>398</v>
      </c>
      <c r="K23" s="69"/>
      <c r="L23" s="76">
        <v>18.189391703000005</v>
      </c>
      <c r="M23" s="77">
        <v>1.652584510711092E-6</v>
      </c>
      <c r="N23" s="77">
        <f t="shared" si="0"/>
        <v>1.5302321633264808E-2</v>
      </c>
      <c r="O23" s="77">
        <f>L23/'סכום נכסי הקרן'!$C$42</f>
        <v>1.5409975900992044E-4</v>
      </c>
    </row>
    <row r="24" spans="2:15">
      <c r="B24" s="75" t="s">
        <v>828</v>
      </c>
      <c r="C24" s="69" t="s">
        <v>829</v>
      </c>
      <c r="D24" s="82" t="s">
        <v>113</v>
      </c>
      <c r="E24" s="82" t="s">
        <v>248</v>
      </c>
      <c r="F24" s="69" t="s">
        <v>830</v>
      </c>
      <c r="G24" s="82" t="s">
        <v>258</v>
      </c>
      <c r="H24" s="82" t="s">
        <v>126</v>
      </c>
      <c r="I24" s="76">
        <v>112.29741600000001</v>
      </c>
      <c r="J24" s="78">
        <v>7108</v>
      </c>
      <c r="K24" s="69"/>
      <c r="L24" s="76">
        <v>7.9821003490000013</v>
      </c>
      <c r="M24" s="77">
        <v>1.119280087997573E-6</v>
      </c>
      <c r="N24" s="77">
        <f t="shared" si="0"/>
        <v>6.7151595195592923E-3</v>
      </c>
      <c r="O24" s="77">
        <f>L24/'סכום נכסי הקרן'!$C$42</f>
        <v>6.7624017353534125E-5</v>
      </c>
    </row>
    <row r="25" spans="2:15">
      <c r="B25" s="75" t="s">
        <v>831</v>
      </c>
      <c r="C25" s="69" t="s">
        <v>832</v>
      </c>
      <c r="D25" s="82" t="s">
        <v>113</v>
      </c>
      <c r="E25" s="82" t="s">
        <v>248</v>
      </c>
      <c r="F25" s="69" t="s">
        <v>300</v>
      </c>
      <c r="G25" s="82" t="s">
        <v>258</v>
      </c>
      <c r="H25" s="82" t="s">
        <v>126</v>
      </c>
      <c r="I25" s="76">
        <v>1687.9249190000003</v>
      </c>
      <c r="J25" s="78">
        <v>924</v>
      </c>
      <c r="K25" s="69"/>
      <c r="L25" s="76">
        <v>15.596426254000002</v>
      </c>
      <c r="M25" s="77">
        <v>1.450086149214834E-6</v>
      </c>
      <c r="N25" s="77">
        <f t="shared" si="0"/>
        <v>1.3120918762161827E-2</v>
      </c>
      <c r="O25" s="77">
        <f>L25/'סכום נכסי הקרן'!$C$42</f>
        <v>1.321322651356724E-4</v>
      </c>
    </row>
    <row r="26" spans="2:15">
      <c r="B26" s="75" t="s">
        <v>833</v>
      </c>
      <c r="C26" s="69" t="s">
        <v>834</v>
      </c>
      <c r="D26" s="82" t="s">
        <v>113</v>
      </c>
      <c r="E26" s="82" t="s">
        <v>248</v>
      </c>
      <c r="F26" s="69" t="s">
        <v>457</v>
      </c>
      <c r="G26" s="82" t="s">
        <v>364</v>
      </c>
      <c r="H26" s="82" t="s">
        <v>126</v>
      </c>
      <c r="I26" s="76">
        <v>393.57565300000005</v>
      </c>
      <c r="J26" s="78">
        <v>1589</v>
      </c>
      <c r="K26" s="69"/>
      <c r="L26" s="76">
        <v>6.2539171180000013</v>
      </c>
      <c r="M26" s="77">
        <v>1.5364850861370871E-6</v>
      </c>
      <c r="N26" s="77">
        <f t="shared" si="0"/>
        <v>5.2612782642771205E-3</v>
      </c>
      <c r="O26" s="77">
        <f>L26/'סכום נכסי הקרן'!$C$42</f>
        <v>5.2982921940862231E-5</v>
      </c>
    </row>
    <row r="27" spans="2:15">
      <c r="B27" s="75" t="s">
        <v>835</v>
      </c>
      <c r="C27" s="69" t="s">
        <v>836</v>
      </c>
      <c r="D27" s="82" t="s">
        <v>113</v>
      </c>
      <c r="E27" s="82" t="s">
        <v>248</v>
      </c>
      <c r="F27" s="69" t="s">
        <v>837</v>
      </c>
      <c r="G27" s="82" t="s">
        <v>364</v>
      </c>
      <c r="H27" s="82" t="s">
        <v>126</v>
      </c>
      <c r="I27" s="76">
        <v>296.72079300000007</v>
      </c>
      <c r="J27" s="78">
        <v>2145</v>
      </c>
      <c r="K27" s="69"/>
      <c r="L27" s="76">
        <v>6.364661002000001</v>
      </c>
      <c r="M27" s="77">
        <v>1.3840959571123213E-6</v>
      </c>
      <c r="N27" s="77">
        <f t="shared" si="0"/>
        <v>5.3544445756939811E-3</v>
      </c>
      <c r="O27" s="77">
        <f>L27/'סכום נכסי הקרן'!$C$42</f>
        <v>5.3921139453293274E-5</v>
      </c>
    </row>
    <row r="28" spans="2:15">
      <c r="B28" s="75" t="s">
        <v>838</v>
      </c>
      <c r="C28" s="69" t="s">
        <v>839</v>
      </c>
      <c r="D28" s="82" t="s">
        <v>113</v>
      </c>
      <c r="E28" s="82" t="s">
        <v>248</v>
      </c>
      <c r="F28" s="69" t="s">
        <v>840</v>
      </c>
      <c r="G28" s="82" t="s">
        <v>841</v>
      </c>
      <c r="H28" s="82" t="s">
        <v>126</v>
      </c>
      <c r="I28" s="76">
        <v>96.735635000000016</v>
      </c>
      <c r="J28" s="78">
        <v>6375</v>
      </c>
      <c r="K28" s="69"/>
      <c r="L28" s="76">
        <v>6.1668967450000007</v>
      </c>
      <c r="M28" s="77">
        <v>9.0185952358710545E-7</v>
      </c>
      <c r="N28" s="77">
        <f t="shared" si="0"/>
        <v>5.1880700032183921E-3</v>
      </c>
      <c r="O28" s="77">
        <f>L28/'סכום נכסי הקרן'!$C$42</f>
        <v>5.2245689012614181E-5</v>
      </c>
    </row>
    <row r="29" spans="2:15">
      <c r="B29" s="75" t="s">
        <v>842</v>
      </c>
      <c r="C29" s="69" t="s">
        <v>843</v>
      </c>
      <c r="D29" s="82" t="s">
        <v>113</v>
      </c>
      <c r="E29" s="82" t="s">
        <v>248</v>
      </c>
      <c r="F29" s="69" t="s">
        <v>844</v>
      </c>
      <c r="G29" s="82" t="s">
        <v>845</v>
      </c>
      <c r="H29" s="82" t="s">
        <v>126</v>
      </c>
      <c r="I29" s="76">
        <v>166.52169000000001</v>
      </c>
      <c r="J29" s="78">
        <v>3100</v>
      </c>
      <c r="K29" s="69"/>
      <c r="L29" s="76">
        <v>5.1621723930000005</v>
      </c>
      <c r="M29" s="77">
        <v>1.5196689443381852E-7</v>
      </c>
      <c r="N29" s="77">
        <f t="shared" si="0"/>
        <v>4.3428182521913468E-3</v>
      </c>
      <c r="O29" s="77">
        <f>L29/'סכום נכסי הקרן'!$C$42</f>
        <v>4.3733706696621581E-5</v>
      </c>
    </row>
    <row r="30" spans="2:15">
      <c r="B30" s="75" t="s">
        <v>846</v>
      </c>
      <c r="C30" s="69" t="s">
        <v>847</v>
      </c>
      <c r="D30" s="82" t="s">
        <v>113</v>
      </c>
      <c r="E30" s="82" t="s">
        <v>248</v>
      </c>
      <c r="F30" s="69" t="s">
        <v>271</v>
      </c>
      <c r="G30" s="82" t="s">
        <v>258</v>
      </c>
      <c r="H30" s="82" t="s">
        <v>126</v>
      </c>
      <c r="I30" s="76">
        <v>2402.6022090000006</v>
      </c>
      <c r="J30" s="78">
        <v>1508</v>
      </c>
      <c r="K30" s="69"/>
      <c r="L30" s="76">
        <v>36.231241309000005</v>
      </c>
      <c r="M30" s="77">
        <v>1.6536642671450779E-6</v>
      </c>
      <c r="N30" s="77">
        <f t="shared" si="0"/>
        <v>3.0480519455266149E-2</v>
      </c>
      <c r="O30" s="77">
        <f>L30/'סכום נכסי הקרן'!$C$42</f>
        <v>3.0694954759956735E-4</v>
      </c>
    </row>
    <row r="31" spans="2:15">
      <c r="B31" s="75" t="s">
        <v>848</v>
      </c>
      <c r="C31" s="69" t="s">
        <v>849</v>
      </c>
      <c r="D31" s="82" t="s">
        <v>113</v>
      </c>
      <c r="E31" s="82" t="s">
        <v>248</v>
      </c>
      <c r="F31" s="69" t="s">
        <v>391</v>
      </c>
      <c r="G31" s="82" t="s">
        <v>304</v>
      </c>
      <c r="H31" s="82" t="s">
        <v>126</v>
      </c>
      <c r="I31" s="76">
        <v>1123.0431780000001</v>
      </c>
      <c r="J31" s="78">
        <v>638.5</v>
      </c>
      <c r="K31" s="69"/>
      <c r="L31" s="76">
        <v>7.1706306930000006</v>
      </c>
      <c r="M31" s="77">
        <v>1.3814747301882461E-6</v>
      </c>
      <c r="N31" s="77">
        <f t="shared" si="0"/>
        <v>6.0324885498809194E-3</v>
      </c>
      <c r="O31" s="77">
        <f>L31/'סכום נכסי הקרן'!$C$42</f>
        <v>6.0749280667708683E-5</v>
      </c>
    </row>
    <row r="32" spans="2:15">
      <c r="B32" s="75" t="s">
        <v>850</v>
      </c>
      <c r="C32" s="69" t="s">
        <v>851</v>
      </c>
      <c r="D32" s="82" t="s">
        <v>113</v>
      </c>
      <c r="E32" s="82" t="s">
        <v>248</v>
      </c>
      <c r="F32" s="69" t="s">
        <v>492</v>
      </c>
      <c r="G32" s="82" t="s">
        <v>258</v>
      </c>
      <c r="H32" s="82" t="s">
        <v>126</v>
      </c>
      <c r="I32" s="76">
        <v>396.39930900000007</v>
      </c>
      <c r="J32" s="78">
        <v>6074</v>
      </c>
      <c r="K32" s="69"/>
      <c r="L32" s="76">
        <v>24.077294012999999</v>
      </c>
      <c r="M32" s="77">
        <v>1.5609449821457749E-6</v>
      </c>
      <c r="N32" s="77">
        <f t="shared" si="0"/>
        <v>2.0255679962339807E-2</v>
      </c>
      <c r="O32" s="77">
        <f>L32/'סכום נכסי הקרן'!$C$42</f>
        <v>2.0398181894133125E-4</v>
      </c>
    </row>
    <row r="33" spans="2:15">
      <c r="B33" s="75" t="s">
        <v>852</v>
      </c>
      <c r="C33" s="69" t="s">
        <v>853</v>
      </c>
      <c r="D33" s="82" t="s">
        <v>113</v>
      </c>
      <c r="E33" s="82" t="s">
        <v>248</v>
      </c>
      <c r="F33" s="69" t="s">
        <v>854</v>
      </c>
      <c r="G33" s="82" t="s">
        <v>855</v>
      </c>
      <c r="H33" s="82" t="s">
        <v>126</v>
      </c>
      <c r="I33" s="76">
        <v>205.93930800000007</v>
      </c>
      <c r="J33" s="78">
        <v>8060</v>
      </c>
      <c r="K33" s="69"/>
      <c r="L33" s="76">
        <v>16.598708245000001</v>
      </c>
      <c r="M33" s="77">
        <v>3.3142828965449259E-6</v>
      </c>
      <c r="N33" s="77">
        <f t="shared" si="0"/>
        <v>1.3964115810416136E-2</v>
      </c>
      <c r="O33" s="77">
        <f>L33/'סכום נכסי הקרן'!$C$42</f>
        <v>1.4062355587232794E-4</v>
      </c>
    </row>
    <row r="34" spans="2:15">
      <c r="B34" s="75" t="s">
        <v>856</v>
      </c>
      <c r="C34" s="69" t="s">
        <v>857</v>
      </c>
      <c r="D34" s="82" t="s">
        <v>113</v>
      </c>
      <c r="E34" s="82" t="s">
        <v>248</v>
      </c>
      <c r="F34" s="69" t="s">
        <v>858</v>
      </c>
      <c r="G34" s="82" t="s">
        <v>859</v>
      </c>
      <c r="H34" s="82" t="s">
        <v>126</v>
      </c>
      <c r="I34" s="76">
        <v>345.70311700000008</v>
      </c>
      <c r="J34" s="78">
        <v>5272</v>
      </c>
      <c r="K34" s="69"/>
      <c r="L34" s="76">
        <v>18.225468336000006</v>
      </c>
      <c r="M34" s="77">
        <v>3.1946102024358279E-6</v>
      </c>
      <c r="N34" s="77">
        <f t="shared" si="0"/>
        <v>1.5332672084265333E-2</v>
      </c>
      <c r="O34" s="77">
        <f>L34/'סכום נכסי הקרן'!$C$42</f>
        <v>1.5440539872244984E-4</v>
      </c>
    </row>
    <row r="35" spans="2:15">
      <c r="B35" s="75" t="s">
        <v>860</v>
      </c>
      <c r="C35" s="69" t="s">
        <v>861</v>
      </c>
      <c r="D35" s="82" t="s">
        <v>113</v>
      </c>
      <c r="E35" s="82" t="s">
        <v>248</v>
      </c>
      <c r="F35" s="69" t="s">
        <v>396</v>
      </c>
      <c r="G35" s="82" t="s">
        <v>304</v>
      </c>
      <c r="H35" s="82" t="s">
        <v>126</v>
      </c>
      <c r="I35" s="76">
        <v>95.805178000000012</v>
      </c>
      <c r="J35" s="78">
        <v>11050</v>
      </c>
      <c r="K35" s="69"/>
      <c r="L35" s="76">
        <v>10.586472178000001</v>
      </c>
      <c r="M35" s="77">
        <v>2.0195651558929396E-6</v>
      </c>
      <c r="N35" s="77">
        <f t="shared" si="0"/>
        <v>8.906158318787917E-3</v>
      </c>
      <c r="O35" s="77">
        <f>L35/'סכום נכסי הקרן'!$C$42</f>
        <v>8.968814559785212E-5</v>
      </c>
    </row>
    <row r="36" spans="2:15">
      <c r="B36" s="75" t="s">
        <v>862</v>
      </c>
      <c r="C36" s="69" t="s">
        <v>863</v>
      </c>
      <c r="D36" s="82" t="s">
        <v>113</v>
      </c>
      <c r="E36" s="82" t="s">
        <v>248</v>
      </c>
      <c r="F36" s="69" t="s">
        <v>864</v>
      </c>
      <c r="G36" s="82" t="s">
        <v>841</v>
      </c>
      <c r="H36" s="82" t="s">
        <v>126</v>
      </c>
      <c r="I36" s="76">
        <v>20.672782000000005</v>
      </c>
      <c r="J36" s="78">
        <v>18040</v>
      </c>
      <c r="K36" s="69"/>
      <c r="L36" s="76">
        <v>3.7293698630000005</v>
      </c>
      <c r="M36" s="77">
        <v>7.3590696426009669E-7</v>
      </c>
      <c r="N36" s="77">
        <f t="shared" si="0"/>
        <v>3.1374340640329605E-3</v>
      </c>
      <c r="O36" s="77">
        <f>L36/'סכום נכסי הקרן'!$C$42</f>
        <v>3.1595064119289635E-5</v>
      </c>
    </row>
    <row r="37" spans="2:15">
      <c r="B37" s="75" t="s">
        <v>865</v>
      </c>
      <c r="C37" s="69" t="s">
        <v>866</v>
      </c>
      <c r="D37" s="82" t="s">
        <v>113</v>
      </c>
      <c r="E37" s="82" t="s">
        <v>248</v>
      </c>
      <c r="F37" s="69" t="s">
        <v>867</v>
      </c>
      <c r="G37" s="82" t="s">
        <v>151</v>
      </c>
      <c r="H37" s="82" t="s">
        <v>126</v>
      </c>
      <c r="I37" s="76">
        <v>17.674049000000004</v>
      </c>
      <c r="J37" s="78">
        <v>77390</v>
      </c>
      <c r="K37" s="69"/>
      <c r="L37" s="76">
        <v>13.677946817000004</v>
      </c>
      <c r="M37" s="77">
        <v>2.8173763059022649E-7</v>
      </c>
      <c r="N37" s="77">
        <f t="shared" si="0"/>
        <v>1.1506945635895223E-2</v>
      </c>
      <c r="O37" s="77">
        <f>L37/'סכום נכסי הקרן'!$C$42</f>
        <v>1.1587898829528046E-4</v>
      </c>
    </row>
    <row r="38" spans="2:15">
      <c r="B38" s="75" t="s">
        <v>868</v>
      </c>
      <c r="C38" s="69" t="s">
        <v>869</v>
      </c>
      <c r="D38" s="82" t="s">
        <v>113</v>
      </c>
      <c r="E38" s="82" t="s">
        <v>248</v>
      </c>
      <c r="F38" s="69" t="s">
        <v>870</v>
      </c>
      <c r="G38" s="82" t="s">
        <v>258</v>
      </c>
      <c r="H38" s="82" t="s">
        <v>126</v>
      </c>
      <c r="I38" s="76">
        <v>2230.9883950000003</v>
      </c>
      <c r="J38" s="78">
        <v>1830</v>
      </c>
      <c r="K38" s="69"/>
      <c r="L38" s="76">
        <v>40.827087621000004</v>
      </c>
      <c r="M38" s="77">
        <v>1.6700288667151438E-6</v>
      </c>
      <c r="N38" s="77">
        <f t="shared" si="0"/>
        <v>3.4346900453135293E-2</v>
      </c>
      <c r="O38" s="77">
        <f>L38/'סכום נכסי הקרן'!$C$42</f>
        <v>3.458853636339773E-4</v>
      </c>
    </row>
    <row r="39" spans="2:15">
      <c r="B39" s="75" t="s">
        <v>871</v>
      </c>
      <c r="C39" s="69" t="s">
        <v>872</v>
      </c>
      <c r="D39" s="82" t="s">
        <v>113</v>
      </c>
      <c r="E39" s="82" t="s">
        <v>248</v>
      </c>
      <c r="F39" s="69" t="s">
        <v>873</v>
      </c>
      <c r="G39" s="82" t="s">
        <v>845</v>
      </c>
      <c r="H39" s="82" t="s">
        <v>126</v>
      </c>
      <c r="I39" s="76">
        <v>59.186508000000011</v>
      </c>
      <c r="J39" s="78">
        <v>15800</v>
      </c>
      <c r="K39" s="69"/>
      <c r="L39" s="76">
        <v>9.3514682269999998</v>
      </c>
      <c r="M39" s="77">
        <v>4.3415928544388562E-7</v>
      </c>
      <c r="N39" s="77">
        <f t="shared" si="0"/>
        <v>7.8671775774232754E-3</v>
      </c>
      <c r="O39" s="77">
        <f>L39/'סכום נכסי הקרן'!$C$42</f>
        <v>7.9225244235735045E-5</v>
      </c>
    </row>
    <row r="40" spans="2:15">
      <c r="B40" s="75" t="s">
        <v>874</v>
      </c>
      <c r="C40" s="69" t="s">
        <v>875</v>
      </c>
      <c r="D40" s="82" t="s">
        <v>113</v>
      </c>
      <c r="E40" s="82" t="s">
        <v>248</v>
      </c>
      <c r="F40" s="69" t="s">
        <v>318</v>
      </c>
      <c r="G40" s="82" t="s">
        <v>304</v>
      </c>
      <c r="H40" s="82" t="s">
        <v>126</v>
      </c>
      <c r="I40" s="76">
        <v>199.40097100000003</v>
      </c>
      <c r="J40" s="78">
        <v>15300</v>
      </c>
      <c r="K40" s="69"/>
      <c r="L40" s="76">
        <v>30.508348584000004</v>
      </c>
      <c r="M40" s="77">
        <v>1.644235449081888E-6</v>
      </c>
      <c r="N40" s="77">
        <f t="shared" si="0"/>
        <v>2.5665979937917822E-2</v>
      </c>
      <c r="O40" s="77">
        <f>L40/'סכום נכסי הקרן'!$C$42</f>
        <v>2.5846544190972863E-4</v>
      </c>
    </row>
    <row r="41" spans="2:15">
      <c r="B41" s="75" t="s">
        <v>876</v>
      </c>
      <c r="C41" s="69" t="s">
        <v>877</v>
      </c>
      <c r="D41" s="82" t="s">
        <v>113</v>
      </c>
      <c r="E41" s="82" t="s">
        <v>248</v>
      </c>
      <c r="F41" s="69" t="s">
        <v>416</v>
      </c>
      <c r="G41" s="82" t="s">
        <v>121</v>
      </c>
      <c r="H41" s="82" t="s">
        <v>126</v>
      </c>
      <c r="I41" s="76">
        <v>780.4356130000001</v>
      </c>
      <c r="J41" s="78">
        <v>2680</v>
      </c>
      <c r="K41" s="69"/>
      <c r="L41" s="76">
        <v>20.915674438000003</v>
      </c>
      <c r="M41" s="77">
        <v>3.2759206982298786E-6</v>
      </c>
      <c r="N41" s="77">
        <f t="shared" si="0"/>
        <v>1.7595881305593274E-2</v>
      </c>
      <c r="O41" s="77">
        <f>L41/'סכום נכסי הקרן'!$C$42</f>
        <v>1.771967113058631E-4</v>
      </c>
    </row>
    <row r="42" spans="2:15">
      <c r="B42" s="75" t="s">
        <v>878</v>
      </c>
      <c r="C42" s="69" t="s">
        <v>879</v>
      </c>
      <c r="D42" s="82" t="s">
        <v>113</v>
      </c>
      <c r="E42" s="82" t="s">
        <v>248</v>
      </c>
      <c r="F42" s="69" t="s">
        <v>606</v>
      </c>
      <c r="G42" s="82" t="s">
        <v>607</v>
      </c>
      <c r="H42" s="82" t="s">
        <v>126</v>
      </c>
      <c r="I42" s="76">
        <v>204.32484400000004</v>
      </c>
      <c r="J42" s="78">
        <v>9838</v>
      </c>
      <c r="K42" s="69"/>
      <c r="L42" s="76">
        <v>20.101478150000002</v>
      </c>
      <c r="M42" s="77">
        <v>1.7607848033051715E-6</v>
      </c>
      <c r="N42" s="77">
        <f t="shared" si="0"/>
        <v>1.6910916482413871E-2</v>
      </c>
      <c r="O42" s="77">
        <f>L42/'סכום נכסי הקרן'!$C$42</f>
        <v>1.7029887470878337E-4</v>
      </c>
    </row>
    <row r="43" spans="2:15">
      <c r="B43" s="75" t="s">
        <v>880</v>
      </c>
      <c r="C43" s="69" t="s">
        <v>881</v>
      </c>
      <c r="D43" s="82" t="s">
        <v>113</v>
      </c>
      <c r="E43" s="82" t="s">
        <v>248</v>
      </c>
      <c r="F43" s="69" t="s">
        <v>882</v>
      </c>
      <c r="G43" s="82" t="s">
        <v>543</v>
      </c>
      <c r="H43" s="82" t="s">
        <v>126</v>
      </c>
      <c r="I43" s="76">
        <v>473.35454600000014</v>
      </c>
      <c r="J43" s="78">
        <v>1540</v>
      </c>
      <c r="K43" s="69"/>
      <c r="L43" s="76">
        <v>7.2896600090000012</v>
      </c>
      <c r="M43" s="77">
        <v>1.1648618781522968E-6</v>
      </c>
      <c r="N43" s="77">
        <f t="shared" si="0"/>
        <v>6.1326252068379036E-3</v>
      </c>
      <c r="O43" s="77">
        <f>L43/'סכום נכסי הקרן'!$C$42</f>
        <v>6.1757692010441515E-5</v>
      </c>
    </row>
    <row r="44" spans="2:15">
      <c r="B44" s="75" t="s">
        <v>883</v>
      </c>
      <c r="C44" s="69" t="s">
        <v>884</v>
      </c>
      <c r="D44" s="82" t="s">
        <v>113</v>
      </c>
      <c r="E44" s="82" t="s">
        <v>248</v>
      </c>
      <c r="F44" s="69" t="s">
        <v>722</v>
      </c>
      <c r="G44" s="82" t="s">
        <v>723</v>
      </c>
      <c r="H44" s="82" t="s">
        <v>126</v>
      </c>
      <c r="I44" s="76">
        <v>817.14767400000017</v>
      </c>
      <c r="J44" s="78">
        <v>2299</v>
      </c>
      <c r="K44" s="69"/>
      <c r="L44" s="76">
        <v>18.786225033000001</v>
      </c>
      <c r="M44" s="77">
        <v>2.2934435514856561E-6</v>
      </c>
      <c r="N44" s="77">
        <f t="shared" si="0"/>
        <v>1.5804423942469909E-2</v>
      </c>
      <c r="O44" s="77">
        <f>L44/'סכום נכסי הקרן'!$C$42</f>
        <v>1.5915610579841246E-4</v>
      </c>
    </row>
    <row r="45" spans="2:15">
      <c r="B45" s="72"/>
      <c r="C45" s="69"/>
      <c r="D45" s="69"/>
      <c r="E45" s="69"/>
      <c r="F45" s="69"/>
      <c r="G45" s="69"/>
      <c r="H45" s="69"/>
      <c r="I45" s="76"/>
      <c r="J45" s="78"/>
      <c r="K45" s="69"/>
      <c r="L45" s="69"/>
      <c r="M45" s="69"/>
      <c r="N45" s="77"/>
      <c r="O45" s="69"/>
    </row>
    <row r="46" spans="2:15">
      <c r="B46" s="86" t="s">
        <v>885</v>
      </c>
      <c r="C46" s="71"/>
      <c r="D46" s="71"/>
      <c r="E46" s="71"/>
      <c r="F46" s="71"/>
      <c r="G46" s="71"/>
      <c r="H46" s="71"/>
      <c r="I46" s="79"/>
      <c r="J46" s="81"/>
      <c r="K46" s="71"/>
      <c r="L46" s="79">
        <f>SUM(L47:L92)</f>
        <v>220.7546735170001</v>
      </c>
      <c r="M46" s="71"/>
      <c r="N46" s="80">
        <f t="shared" ref="N46:N92" si="1">L46/$L$11</f>
        <v>0.1857158871149249</v>
      </c>
      <c r="O46" s="80">
        <f>L46/'סכום נכסי הקרן'!$C$42</f>
        <v>1.8702242793348994E-3</v>
      </c>
    </row>
    <row r="47" spans="2:15">
      <c r="B47" s="75" t="s">
        <v>886</v>
      </c>
      <c r="C47" s="69" t="s">
        <v>887</v>
      </c>
      <c r="D47" s="82" t="s">
        <v>113</v>
      </c>
      <c r="E47" s="82" t="s">
        <v>248</v>
      </c>
      <c r="F47" s="69" t="s">
        <v>888</v>
      </c>
      <c r="G47" s="82" t="s">
        <v>889</v>
      </c>
      <c r="H47" s="82" t="s">
        <v>126</v>
      </c>
      <c r="I47" s="76">
        <v>889.41236400000014</v>
      </c>
      <c r="J47" s="78">
        <v>386.7</v>
      </c>
      <c r="K47" s="69"/>
      <c r="L47" s="76">
        <v>3.439357611000001</v>
      </c>
      <c r="M47" s="77">
        <v>2.9961363818953191E-6</v>
      </c>
      <c r="N47" s="77">
        <f t="shared" si="1"/>
        <v>2.8934533509803358E-3</v>
      </c>
      <c r="O47" s="77">
        <f>L47/'סכום נכסי הקרן'!$C$42</f>
        <v>2.9138092557357013E-5</v>
      </c>
    </row>
    <row r="48" spans="2:15">
      <c r="B48" s="75" t="s">
        <v>890</v>
      </c>
      <c r="C48" s="69" t="s">
        <v>891</v>
      </c>
      <c r="D48" s="82" t="s">
        <v>113</v>
      </c>
      <c r="E48" s="82" t="s">
        <v>248</v>
      </c>
      <c r="F48" s="69" t="s">
        <v>574</v>
      </c>
      <c r="G48" s="82" t="s">
        <v>368</v>
      </c>
      <c r="H48" s="82" t="s">
        <v>126</v>
      </c>
      <c r="I48" s="76">
        <v>522.84385500000008</v>
      </c>
      <c r="J48" s="78">
        <v>3117</v>
      </c>
      <c r="K48" s="69"/>
      <c r="L48" s="76">
        <v>16.297042965000003</v>
      </c>
      <c r="M48" s="77">
        <v>3.645938337905367E-6</v>
      </c>
      <c r="N48" s="77">
        <f t="shared" si="1"/>
        <v>1.3710331669883965E-2</v>
      </c>
      <c r="O48" s="77">
        <f>L48/'סכום נכסי הקרן'!$C$42</f>
        <v>1.3806786034887661E-4</v>
      </c>
    </row>
    <row r="49" spans="2:15">
      <c r="B49" s="75" t="s">
        <v>892</v>
      </c>
      <c r="C49" s="69" t="s">
        <v>893</v>
      </c>
      <c r="D49" s="82" t="s">
        <v>113</v>
      </c>
      <c r="E49" s="82" t="s">
        <v>248</v>
      </c>
      <c r="F49" s="69" t="s">
        <v>542</v>
      </c>
      <c r="G49" s="82" t="s">
        <v>543</v>
      </c>
      <c r="H49" s="82" t="s">
        <v>126</v>
      </c>
      <c r="I49" s="76">
        <v>382.17571500000008</v>
      </c>
      <c r="J49" s="78">
        <v>611.6</v>
      </c>
      <c r="K49" s="69"/>
      <c r="L49" s="76">
        <v>2.3373866720000005</v>
      </c>
      <c r="M49" s="77">
        <v>1.8134911359419125E-6</v>
      </c>
      <c r="N49" s="77">
        <f t="shared" si="1"/>
        <v>1.9663902575890574E-3</v>
      </c>
      <c r="O49" s="77">
        <f>L49/'סכום נכסי הקרן'!$C$42</f>
        <v>1.9802241259601507E-5</v>
      </c>
    </row>
    <row r="50" spans="2:15">
      <c r="B50" s="75" t="s">
        <v>894</v>
      </c>
      <c r="C50" s="69" t="s">
        <v>895</v>
      </c>
      <c r="D50" s="82" t="s">
        <v>113</v>
      </c>
      <c r="E50" s="82" t="s">
        <v>248</v>
      </c>
      <c r="F50" s="69" t="s">
        <v>896</v>
      </c>
      <c r="G50" s="82" t="s">
        <v>364</v>
      </c>
      <c r="H50" s="82" t="s">
        <v>126</v>
      </c>
      <c r="I50" s="76">
        <v>23.538668000000001</v>
      </c>
      <c r="J50" s="78">
        <v>8429</v>
      </c>
      <c r="K50" s="69"/>
      <c r="L50" s="76">
        <v>1.9840743350000005</v>
      </c>
      <c r="M50" s="77">
        <v>1.6040073286976218E-6</v>
      </c>
      <c r="N50" s="77">
        <f t="shared" si="1"/>
        <v>1.6691566223992261E-3</v>
      </c>
      <c r="O50" s="77">
        <f>L50/'סכום נכסי הקרן'!$C$42</f>
        <v>1.6808994048483829E-5</v>
      </c>
    </row>
    <row r="51" spans="2:15">
      <c r="B51" s="75" t="s">
        <v>897</v>
      </c>
      <c r="C51" s="69" t="s">
        <v>898</v>
      </c>
      <c r="D51" s="82" t="s">
        <v>113</v>
      </c>
      <c r="E51" s="82" t="s">
        <v>248</v>
      </c>
      <c r="F51" s="69" t="s">
        <v>899</v>
      </c>
      <c r="G51" s="82" t="s">
        <v>121</v>
      </c>
      <c r="H51" s="82" t="s">
        <v>126</v>
      </c>
      <c r="I51" s="76">
        <v>14.036104000000002</v>
      </c>
      <c r="J51" s="78">
        <v>12880</v>
      </c>
      <c r="K51" s="69"/>
      <c r="L51" s="76">
        <v>1.8078502040000004</v>
      </c>
      <c r="M51" s="77">
        <v>1.2442668498244159E-6</v>
      </c>
      <c r="N51" s="77">
        <f t="shared" si="1"/>
        <v>1.5209032681290098E-3</v>
      </c>
      <c r="O51" s="77">
        <f>L51/'סכום נכסי הקרן'!$C$42</f>
        <v>1.5316030646395249E-5</v>
      </c>
    </row>
    <row r="52" spans="2:15">
      <c r="B52" s="75" t="s">
        <v>900</v>
      </c>
      <c r="C52" s="69" t="s">
        <v>901</v>
      </c>
      <c r="D52" s="82" t="s">
        <v>113</v>
      </c>
      <c r="E52" s="82" t="s">
        <v>248</v>
      </c>
      <c r="F52" s="69" t="s">
        <v>902</v>
      </c>
      <c r="G52" s="82" t="s">
        <v>723</v>
      </c>
      <c r="H52" s="82" t="s">
        <v>126</v>
      </c>
      <c r="I52" s="76">
        <v>483.85382400000003</v>
      </c>
      <c r="J52" s="78">
        <v>1385</v>
      </c>
      <c r="K52" s="69"/>
      <c r="L52" s="76">
        <v>6.701375458000002</v>
      </c>
      <c r="M52" s="77">
        <v>4.4465785647291188E-6</v>
      </c>
      <c r="N52" s="77">
        <f t="shared" si="1"/>
        <v>5.6377147910158052E-3</v>
      </c>
      <c r="O52" s="77">
        <f>L52/'סכום נכסי הקרן'!$C$42</f>
        <v>5.6773770116923364E-5</v>
      </c>
    </row>
    <row r="53" spans="2:15">
      <c r="B53" s="75" t="s">
        <v>903</v>
      </c>
      <c r="C53" s="69" t="s">
        <v>904</v>
      </c>
      <c r="D53" s="82" t="s">
        <v>113</v>
      </c>
      <c r="E53" s="82" t="s">
        <v>248</v>
      </c>
      <c r="F53" s="69" t="s">
        <v>905</v>
      </c>
      <c r="G53" s="82" t="s">
        <v>906</v>
      </c>
      <c r="H53" s="82" t="s">
        <v>126</v>
      </c>
      <c r="I53" s="76">
        <v>753.6041140000001</v>
      </c>
      <c r="J53" s="78">
        <v>231.2</v>
      </c>
      <c r="K53" s="69"/>
      <c r="L53" s="76">
        <v>1.742332711</v>
      </c>
      <c r="M53" s="77">
        <v>1.7797321772278898E-6</v>
      </c>
      <c r="N53" s="77">
        <f t="shared" si="1"/>
        <v>1.4657848910627868E-3</v>
      </c>
      <c r="O53" s="77">
        <f>L53/'סכום נכסי הקרן'!$C$42</f>
        <v>1.4760969210197302E-5</v>
      </c>
    </row>
    <row r="54" spans="2:15">
      <c r="B54" s="75" t="s">
        <v>907</v>
      </c>
      <c r="C54" s="69" t="s">
        <v>908</v>
      </c>
      <c r="D54" s="82" t="s">
        <v>113</v>
      </c>
      <c r="E54" s="82" t="s">
        <v>248</v>
      </c>
      <c r="F54" s="69" t="s">
        <v>909</v>
      </c>
      <c r="G54" s="82" t="s">
        <v>151</v>
      </c>
      <c r="H54" s="82" t="s">
        <v>126</v>
      </c>
      <c r="I54" s="76">
        <v>5.2088800000000006</v>
      </c>
      <c r="J54" s="78">
        <v>3108</v>
      </c>
      <c r="K54" s="69"/>
      <c r="L54" s="76">
        <v>0.16189200200000001</v>
      </c>
      <c r="M54" s="77">
        <v>1.4836899298599267E-7</v>
      </c>
      <c r="N54" s="77">
        <f t="shared" si="1"/>
        <v>1.3619606003913593E-4</v>
      </c>
      <c r="O54" s="77">
        <f>L54/'סכום נכסי הקרן'!$C$42</f>
        <v>1.371542209942014E-6</v>
      </c>
    </row>
    <row r="55" spans="2:15">
      <c r="B55" s="75" t="s">
        <v>910</v>
      </c>
      <c r="C55" s="69" t="s">
        <v>911</v>
      </c>
      <c r="D55" s="82" t="s">
        <v>113</v>
      </c>
      <c r="E55" s="82" t="s">
        <v>248</v>
      </c>
      <c r="F55" s="69" t="s">
        <v>912</v>
      </c>
      <c r="G55" s="82" t="s">
        <v>121</v>
      </c>
      <c r="H55" s="82" t="s">
        <v>126</v>
      </c>
      <c r="I55" s="76">
        <v>18.825728000000005</v>
      </c>
      <c r="J55" s="78">
        <v>9400</v>
      </c>
      <c r="K55" s="69"/>
      <c r="L55" s="76">
        <v>1.7696184320000001</v>
      </c>
      <c r="M55" s="77">
        <v>8.5871561273455451E-7</v>
      </c>
      <c r="N55" s="77">
        <f t="shared" si="1"/>
        <v>1.4887397476932404E-3</v>
      </c>
      <c r="O55" s="77">
        <f>L55/'סכום נכסי הקרן'!$C$42</f>
        <v>1.4992132687193537E-5</v>
      </c>
    </row>
    <row r="56" spans="2:15">
      <c r="B56" s="75" t="s">
        <v>913</v>
      </c>
      <c r="C56" s="69" t="s">
        <v>914</v>
      </c>
      <c r="D56" s="82" t="s">
        <v>113</v>
      </c>
      <c r="E56" s="82" t="s">
        <v>248</v>
      </c>
      <c r="F56" s="69" t="s">
        <v>915</v>
      </c>
      <c r="G56" s="82" t="s">
        <v>149</v>
      </c>
      <c r="H56" s="82" t="s">
        <v>126</v>
      </c>
      <c r="I56" s="76">
        <v>9.3760949999999994</v>
      </c>
      <c r="J56" s="78">
        <v>25900</v>
      </c>
      <c r="K56" s="69"/>
      <c r="L56" s="76">
        <v>2.4284086050000004</v>
      </c>
      <c r="M56" s="77">
        <v>9.7218083375689532E-7</v>
      </c>
      <c r="N56" s="77">
        <f t="shared" si="1"/>
        <v>2.0429649400847756E-3</v>
      </c>
      <c r="O56" s="77">
        <f>L56/'סכום נכסי הקרן'!$C$42</f>
        <v>2.0573375235324496E-5</v>
      </c>
    </row>
    <row r="57" spans="2:15">
      <c r="B57" s="75" t="s">
        <v>916</v>
      </c>
      <c r="C57" s="69" t="s">
        <v>917</v>
      </c>
      <c r="D57" s="82" t="s">
        <v>113</v>
      </c>
      <c r="E57" s="82" t="s">
        <v>248</v>
      </c>
      <c r="F57" s="69" t="s">
        <v>765</v>
      </c>
      <c r="G57" s="82" t="s">
        <v>149</v>
      </c>
      <c r="H57" s="82" t="s">
        <v>126</v>
      </c>
      <c r="I57" s="76">
        <v>3330.9975810000005</v>
      </c>
      <c r="J57" s="78">
        <v>611.4</v>
      </c>
      <c r="K57" s="69"/>
      <c r="L57" s="76">
        <v>20.365719212000002</v>
      </c>
      <c r="M57" s="77">
        <v>4.0588536163571223E-6</v>
      </c>
      <c r="N57" s="77">
        <f t="shared" si="1"/>
        <v>1.7133216479327598E-2</v>
      </c>
      <c r="O57" s="77">
        <f>L57/'סכום נכסי הקרן'!$C$42</f>
        <v>1.7253751383644641E-4</v>
      </c>
    </row>
    <row r="58" spans="2:15">
      <c r="B58" s="75" t="s">
        <v>918</v>
      </c>
      <c r="C58" s="69" t="s">
        <v>919</v>
      </c>
      <c r="D58" s="82" t="s">
        <v>113</v>
      </c>
      <c r="E58" s="82" t="s">
        <v>248</v>
      </c>
      <c r="F58" s="69" t="s">
        <v>746</v>
      </c>
      <c r="G58" s="82" t="s">
        <v>543</v>
      </c>
      <c r="H58" s="82" t="s">
        <v>126</v>
      </c>
      <c r="I58" s="76">
        <v>31.152425000000008</v>
      </c>
      <c r="J58" s="78">
        <v>9483</v>
      </c>
      <c r="K58" s="69"/>
      <c r="L58" s="76">
        <v>2.9541844570000002</v>
      </c>
      <c r="M58" s="77">
        <v>2.4639013168468067E-6</v>
      </c>
      <c r="N58" s="77">
        <f t="shared" si="1"/>
        <v>2.4852882088162343E-3</v>
      </c>
      <c r="O58" s="77">
        <f>L58/'סכום נכסי הקרן'!$C$42</f>
        <v>2.5027726068457222E-5</v>
      </c>
    </row>
    <row r="59" spans="2:15">
      <c r="B59" s="75" t="s">
        <v>920</v>
      </c>
      <c r="C59" s="69" t="s">
        <v>921</v>
      </c>
      <c r="D59" s="82" t="s">
        <v>113</v>
      </c>
      <c r="E59" s="82" t="s">
        <v>248</v>
      </c>
      <c r="F59" s="69" t="s">
        <v>922</v>
      </c>
      <c r="G59" s="82" t="s">
        <v>596</v>
      </c>
      <c r="H59" s="82" t="s">
        <v>126</v>
      </c>
      <c r="I59" s="76">
        <v>23.279236000000004</v>
      </c>
      <c r="J59" s="78">
        <v>6179</v>
      </c>
      <c r="K59" s="69"/>
      <c r="L59" s="76">
        <v>1.4384239910000001</v>
      </c>
      <c r="M59" s="77">
        <v>6.4075341422266597E-7</v>
      </c>
      <c r="N59" s="77">
        <f t="shared" si="1"/>
        <v>1.2101133954719363E-3</v>
      </c>
      <c r="O59" s="77">
        <f>L59/'סכום נכסי הקרן'!$C$42</f>
        <v>1.2186267357727477E-5</v>
      </c>
    </row>
    <row r="60" spans="2:15">
      <c r="B60" s="75" t="s">
        <v>923</v>
      </c>
      <c r="C60" s="69" t="s">
        <v>924</v>
      </c>
      <c r="D60" s="82" t="s">
        <v>113</v>
      </c>
      <c r="E60" s="82" t="s">
        <v>248</v>
      </c>
      <c r="F60" s="69" t="s">
        <v>925</v>
      </c>
      <c r="G60" s="82" t="s">
        <v>859</v>
      </c>
      <c r="H60" s="82" t="s">
        <v>126</v>
      </c>
      <c r="I60" s="76">
        <v>80.912317000000016</v>
      </c>
      <c r="J60" s="78">
        <v>4059</v>
      </c>
      <c r="K60" s="69"/>
      <c r="L60" s="76">
        <v>3.2842309510000005</v>
      </c>
      <c r="M60" s="77">
        <v>3.2717321139919542E-6</v>
      </c>
      <c r="N60" s="77">
        <f t="shared" si="1"/>
        <v>2.7629488193294722E-3</v>
      </c>
      <c r="O60" s="77">
        <f>L60/'סכום נכסי הקרן'!$C$42</f>
        <v>2.7823866039376685E-5</v>
      </c>
    </row>
    <row r="61" spans="2:15">
      <c r="B61" s="75" t="s">
        <v>926</v>
      </c>
      <c r="C61" s="69" t="s">
        <v>927</v>
      </c>
      <c r="D61" s="82" t="s">
        <v>113</v>
      </c>
      <c r="E61" s="82" t="s">
        <v>248</v>
      </c>
      <c r="F61" s="69" t="s">
        <v>768</v>
      </c>
      <c r="G61" s="82" t="s">
        <v>368</v>
      </c>
      <c r="H61" s="82" t="s">
        <v>126</v>
      </c>
      <c r="I61" s="76">
        <v>2576.6022530000005</v>
      </c>
      <c r="J61" s="78">
        <v>61.2</v>
      </c>
      <c r="K61" s="69"/>
      <c r="L61" s="76">
        <v>1.5768805790000002</v>
      </c>
      <c r="M61" s="77">
        <v>8.0375321472072058E-7</v>
      </c>
      <c r="N61" s="77">
        <f t="shared" si="1"/>
        <v>1.3265937746080344E-3</v>
      </c>
      <c r="O61" s="77">
        <f>L61/'סכום נכסי הקרן'!$C$42</f>
        <v>1.3359265729114294E-5</v>
      </c>
    </row>
    <row r="62" spans="2:15">
      <c r="B62" s="75" t="s">
        <v>928</v>
      </c>
      <c r="C62" s="69" t="s">
        <v>929</v>
      </c>
      <c r="D62" s="82" t="s">
        <v>113</v>
      </c>
      <c r="E62" s="82" t="s">
        <v>248</v>
      </c>
      <c r="F62" s="69" t="s">
        <v>358</v>
      </c>
      <c r="G62" s="82" t="s">
        <v>304</v>
      </c>
      <c r="H62" s="82" t="s">
        <v>126</v>
      </c>
      <c r="I62" s="76">
        <v>11.864253000000001</v>
      </c>
      <c r="J62" s="78">
        <v>198000</v>
      </c>
      <c r="K62" s="69"/>
      <c r="L62" s="76">
        <v>23.491221395000004</v>
      </c>
      <c r="M62" s="77">
        <v>5.5507302722625673E-6</v>
      </c>
      <c r="N62" s="77">
        <f t="shared" si="1"/>
        <v>1.9762630395453722E-2</v>
      </c>
      <c r="O62" s="77">
        <f>L62/'סכום נכסי הקרן'!$C$42</f>
        <v>1.9901663645085704E-4</v>
      </c>
    </row>
    <row r="63" spans="2:15">
      <c r="B63" s="75" t="s">
        <v>930</v>
      </c>
      <c r="C63" s="69" t="s">
        <v>931</v>
      </c>
      <c r="D63" s="82" t="s">
        <v>113</v>
      </c>
      <c r="E63" s="82" t="s">
        <v>248</v>
      </c>
      <c r="F63" s="69" t="s">
        <v>798</v>
      </c>
      <c r="G63" s="82" t="s">
        <v>120</v>
      </c>
      <c r="H63" s="82" t="s">
        <v>126</v>
      </c>
      <c r="I63" s="76">
        <v>2320.9285920000007</v>
      </c>
      <c r="J63" s="78">
        <v>303.89999999999998</v>
      </c>
      <c r="K63" s="69"/>
      <c r="L63" s="76">
        <v>7.0533019920000006</v>
      </c>
      <c r="M63" s="77">
        <v>1.9772529768073933E-6</v>
      </c>
      <c r="N63" s="77">
        <f t="shared" si="1"/>
        <v>5.933782581653349E-3</v>
      </c>
      <c r="O63" s="77">
        <f>L63/'סכום נכסי הקרן'!$C$42</f>
        <v>5.9755276863498727E-5</v>
      </c>
    </row>
    <row r="64" spans="2:15">
      <c r="B64" s="75" t="s">
        <v>932</v>
      </c>
      <c r="C64" s="69" t="s">
        <v>933</v>
      </c>
      <c r="D64" s="82" t="s">
        <v>113</v>
      </c>
      <c r="E64" s="82" t="s">
        <v>248</v>
      </c>
      <c r="F64" s="69" t="s">
        <v>696</v>
      </c>
      <c r="G64" s="82" t="s">
        <v>543</v>
      </c>
      <c r="H64" s="82" t="s">
        <v>126</v>
      </c>
      <c r="I64" s="76">
        <v>28.118063000000003</v>
      </c>
      <c r="J64" s="78">
        <v>10060</v>
      </c>
      <c r="K64" s="69"/>
      <c r="L64" s="76">
        <v>2.8286771600000007</v>
      </c>
      <c r="M64" s="77">
        <v>1.5030071032668551E-6</v>
      </c>
      <c r="N64" s="77">
        <f t="shared" si="1"/>
        <v>2.3797017737460101E-3</v>
      </c>
      <c r="O64" s="77">
        <f>L64/'סכום נכסי הקרן'!$C$42</f>
        <v>2.3964433544029557E-5</v>
      </c>
    </row>
    <row r="65" spans="2:15">
      <c r="B65" s="75" t="s">
        <v>934</v>
      </c>
      <c r="C65" s="69" t="s">
        <v>935</v>
      </c>
      <c r="D65" s="82" t="s">
        <v>113</v>
      </c>
      <c r="E65" s="82" t="s">
        <v>248</v>
      </c>
      <c r="F65" s="69" t="s">
        <v>936</v>
      </c>
      <c r="G65" s="82" t="s">
        <v>122</v>
      </c>
      <c r="H65" s="82" t="s">
        <v>126</v>
      </c>
      <c r="I65" s="76">
        <v>29.166384000000004</v>
      </c>
      <c r="J65" s="78">
        <v>39700</v>
      </c>
      <c r="K65" s="69"/>
      <c r="L65" s="76">
        <v>11.579054518000001</v>
      </c>
      <c r="M65" s="77">
        <v>5.4777829300738274E-6</v>
      </c>
      <c r="N65" s="77">
        <f t="shared" si="1"/>
        <v>9.741195271215166E-3</v>
      </c>
      <c r="O65" s="77">
        <f>L65/'סכום נכסי הקרן'!$C$42</f>
        <v>9.8097261300510586E-5</v>
      </c>
    </row>
    <row r="66" spans="2:15">
      <c r="B66" s="75" t="s">
        <v>937</v>
      </c>
      <c r="C66" s="69" t="s">
        <v>938</v>
      </c>
      <c r="D66" s="82" t="s">
        <v>113</v>
      </c>
      <c r="E66" s="82" t="s">
        <v>248</v>
      </c>
      <c r="F66" s="69" t="s">
        <v>939</v>
      </c>
      <c r="G66" s="82" t="s">
        <v>723</v>
      </c>
      <c r="H66" s="82" t="s">
        <v>126</v>
      </c>
      <c r="I66" s="76">
        <v>54.79614200000001</v>
      </c>
      <c r="J66" s="78">
        <v>4955</v>
      </c>
      <c r="K66" s="69"/>
      <c r="L66" s="76">
        <v>2.7151488410000004</v>
      </c>
      <c r="M66" s="77">
        <v>3.8996677220707566E-6</v>
      </c>
      <c r="N66" s="77">
        <f t="shared" si="1"/>
        <v>2.2841929804785933E-3</v>
      </c>
      <c r="O66" s="77">
        <f>L66/'סכום נכסי הקרן'!$C$42</f>
        <v>2.300262641576721E-5</v>
      </c>
    </row>
    <row r="67" spans="2:15">
      <c r="B67" s="75" t="s">
        <v>940</v>
      </c>
      <c r="C67" s="69" t="s">
        <v>941</v>
      </c>
      <c r="D67" s="82" t="s">
        <v>113</v>
      </c>
      <c r="E67" s="82" t="s">
        <v>248</v>
      </c>
      <c r="F67" s="69" t="s">
        <v>942</v>
      </c>
      <c r="G67" s="82" t="s">
        <v>855</v>
      </c>
      <c r="H67" s="82" t="s">
        <v>126</v>
      </c>
      <c r="I67" s="76">
        <v>29.307467000000003</v>
      </c>
      <c r="J67" s="78">
        <v>27180</v>
      </c>
      <c r="K67" s="69"/>
      <c r="L67" s="76">
        <v>7.9657694840000008</v>
      </c>
      <c r="M67" s="77">
        <v>4.3082046713736146E-6</v>
      </c>
      <c r="N67" s="77">
        <f t="shared" si="1"/>
        <v>6.7014207341804374E-3</v>
      </c>
      <c r="O67" s="77">
        <f>L67/'סכום נכסי הקרן'!$C$42</f>
        <v>6.7485662954331848E-5</v>
      </c>
    </row>
    <row r="68" spans="2:15">
      <c r="B68" s="75" t="s">
        <v>943</v>
      </c>
      <c r="C68" s="69" t="s">
        <v>944</v>
      </c>
      <c r="D68" s="82" t="s">
        <v>113</v>
      </c>
      <c r="E68" s="82" t="s">
        <v>248</v>
      </c>
      <c r="F68" s="69" t="s">
        <v>945</v>
      </c>
      <c r="G68" s="82" t="s">
        <v>855</v>
      </c>
      <c r="H68" s="82" t="s">
        <v>126</v>
      </c>
      <c r="I68" s="76">
        <v>81.917361000000014</v>
      </c>
      <c r="J68" s="78">
        <v>14970</v>
      </c>
      <c r="K68" s="69"/>
      <c r="L68" s="76">
        <v>12.263028934000001</v>
      </c>
      <c r="M68" s="77">
        <v>3.6371058822181756E-6</v>
      </c>
      <c r="N68" s="77">
        <f t="shared" si="1"/>
        <v>1.0316607394581019E-2</v>
      </c>
      <c r="O68" s="77">
        <f>L68/'סכום נכסי הקרן'!$C$42</f>
        <v>1.0389186369269322E-4</v>
      </c>
    </row>
    <row r="69" spans="2:15">
      <c r="B69" s="75" t="s">
        <v>946</v>
      </c>
      <c r="C69" s="69" t="s">
        <v>947</v>
      </c>
      <c r="D69" s="82" t="s">
        <v>113</v>
      </c>
      <c r="E69" s="82" t="s">
        <v>248</v>
      </c>
      <c r="F69" s="69" t="s">
        <v>630</v>
      </c>
      <c r="G69" s="82" t="s">
        <v>123</v>
      </c>
      <c r="H69" s="82" t="s">
        <v>126</v>
      </c>
      <c r="I69" s="76">
        <v>301.13389500000005</v>
      </c>
      <c r="J69" s="78">
        <v>850</v>
      </c>
      <c r="K69" s="69"/>
      <c r="L69" s="76">
        <v>2.5596381060000004</v>
      </c>
      <c r="M69" s="77">
        <v>1.5056694750000002E-6</v>
      </c>
      <c r="N69" s="77">
        <f t="shared" si="1"/>
        <v>2.1533653352636666E-3</v>
      </c>
      <c r="O69" s="77">
        <f>L69/'סכום נכסי הקרן'!$C$42</f>
        <v>2.1685146030592861E-5</v>
      </c>
    </row>
    <row r="70" spans="2:15">
      <c r="B70" s="75" t="s">
        <v>948</v>
      </c>
      <c r="C70" s="69" t="s">
        <v>949</v>
      </c>
      <c r="D70" s="82" t="s">
        <v>113</v>
      </c>
      <c r="E70" s="82" t="s">
        <v>248</v>
      </c>
      <c r="F70" s="69" t="s">
        <v>790</v>
      </c>
      <c r="G70" s="82" t="s">
        <v>120</v>
      </c>
      <c r="H70" s="82" t="s">
        <v>126</v>
      </c>
      <c r="I70" s="76">
        <v>15242.955736000002</v>
      </c>
      <c r="J70" s="78">
        <v>56.8</v>
      </c>
      <c r="K70" s="69"/>
      <c r="L70" s="76">
        <v>8.6579988580000009</v>
      </c>
      <c r="M70" s="77">
        <v>5.8842727616617804E-6</v>
      </c>
      <c r="N70" s="77">
        <f t="shared" si="1"/>
        <v>7.2837775660031584E-3</v>
      </c>
      <c r="O70" s="77">
        <f>L70/'סכום נכסי הקרן'!$C$42</f>
        <v>7.3350201002374122E-5</v>
      </c>
    </row>
    <row r="71" spans="2:15">
      <c r="B71" s="75" t="s">
        <v>950</v>
      </c>
      <c r="C71" s="69" t="s">
        <v>951</v>
      </c>
      <c r="D71" s="82" t="s">
        <v>113</v>
      </c>
      <c r="E71" s="82" t="s">
        <v>248</v>
      </c>
      <c r="F71" s="69" t="s">
        <v>375</v>
      </c>
      <c r="G71" s="82" t="s">
        <v>304</v>
      </c>
      <c r="H71" s="82" t="s">
        <v>126</v>
      </c>
      <c r="I71" s="76">
        <v>5.240355000000001</v>
      </c>
      <c r="J71" s="78">
        <v>52480</v>
      </c>
      <c r="K71" s="69"/>
      <c r="L71" s="76">
        <v>2.7501381200000004</v>
      </c>
      <c r="M71" s="77">
        <v>1.0034828453398753E-6</v>
      </c>
      <c r="N71" s="77">
        <f t="shared" si="1"/>
        <v>2.3136286652841345E-3</v>
      </c>
      <c r="O71" s="77">
        <f>L71/'סכום נכסי הקרן'!$C$42</f>
        <v>2.3299054111089292E-5</v>
      </c>
    </row>
    <row r="72" spans="2:15">
      <c r="B72" s="75" t="s">
        <v>952</v>
      </c>
      <c r="C72" s="69" t="s">
        <v>953</v>
      </c>
      <c r="D72" s="82" t="s">
        <v>113</v>
      </c>
      <c r="E72" s="82" t="s">
        <v>248</v>
      </c>
      <c r="F72" s="69" t="s">
        <v>954</v>
      </c>
      <c r="G72" s="82" t="s">
        <v>364</v>
      </c>
      <c r="H72" s="82" t="s">
        <v>126</v>
      </c>
      <c r="I72" s="76">
        <v>89.496076000000016</v>
      </c>
      <c r="J72" s="78">
        <v>3225</v>
      </c>
      <c r="K72" s="69"/>
      <c r="L72" s="76">
        <v>2.8862484570000007</v>
      </c>
      <c r="M72" s="77">
        <v>1.3230283385729773E-6</v>
      </c>
      <c r="N72" s="77">
        <f t="shared" si="1"/>
        <v>2.4281351968050619E-3</v>
      </c>
      <c r="O72" s="77">
        <f>L72/'סכום נכסי הקרן'!$C$42</f>
        <v>2.445217514300372E-5</v>
      </c>
    </row>
    <row r="73" spans="2:15">
      <c r="B73" s="75" t="s">
        <v>955</v>
      </c>
      <c r="C73" s="69" t="s">
        <v>956</v>
      </c>
      <c r="D73" s="82" t="s">
        <v>113</v>
      </c>
      <c r="E73" s="82" t="s">
        <v>248</v>
      </c>
      <c r="F73" s="69" t="s">
        <v>957</v>
      </c>
      <c r="G73" s="82" t="s">
        <v>121</v>
      </c>
      <c r="H73" s="82" t="s">
        <v>126</v>
      </c>
      <c r="I73" s="76">
        <v>12.963646000000004</v>
      </c>
      <c r="J73" s="78">
        <v>19000</v>
      </c>
      <c r="K73" s="69"/>
      <c r="L73" s="76">
        <v>2.4630928030000003</v>
      </c>
      <c r="M73" s="77">
        <v>1.0214987870355629E-6</v>
      </c>
      <c r="N73" s="77">
        <f t="shared" si="1"/>
        <v>2.0721439671822182E-3</v>
      </c>
      <c r="O73" s="77">
        <f>L73/'סכום נכסי הקרן'!$C$42</f>
        <v>2.0867218297287407E-5</v>
      </c>
    </row>
    <row r="74" spans="2:15">
      <c r="B74" s="75" t="s">
        <v>958</v>
      </c>
      <c r="C74" s="69" t="s">
        <v>959</v>
      </c>
      <c r="D74" s="82" t="s">
        <v>113</v>
      </c>
      <c r="E74" s="82" t="s">
        <v>248</v>
      </c>
      <c r="F74" s="69" t="s">
        <v>483</v>
      </c>
      <c r="G74" s="82" t="s">
        <v>304</v>
      </c>
      <c r="H74" s="82" t="s">
        <v>126</v>
      </c>
      <c r="I74" s="76">
        <v>46.905294000000005</v>
      </c>
      <c r="J74" s="78">
        <v>8287</v>
      </c>
      <c r="K74" s="69"/>
      <c r="L74" s="76">
        <v>3.8870417200000005</v>
      </c>
      <c r="M74" s="77">
        <v>1.2903994989083188E-6</v>
      </c>
      <c r="N74" s="77">
        <f t="shared" si="1"/>
        <v>3.2700798120449842E-3</v>
      </c>
      <c r="O74" s="77">
        <f>L74/'סכום נכסי הקרן'!$C$42</f>
        <v>3.2930853438859857E-5</v>
      </c>
    </row>
    <row r="75" spans="2:15">
      <c r="B75" s="75" t="s">
        <v>960</v>
      </c>
      <c r="C75" s="69" t="s">
        <v>961</v>
      </c>
      <c r="D75" s="82" t="s">
        <v>113</v>
      </c>
      <c r="E75" s="82" t="s">
        <v>248</v>
      </c>
      <c r="F75" s="69" t="s">
        <v>962</v>
      </c>
      <c r="G75" s="82" t="s">
        <v>364</v>
      </c>
      <c r="H75" s="82" t="s">
        <v>126</v>
      </c>
      <c r="I75" s="76">
        <v>82.525888000000009</v>
      </c>
      <c r="J75" s="78">
        <v>4147</v>
      </c>
      <c r="K75" s="69"/>
      <c r="L75" s="76">
        <v>3.4223485710000006</v>
      </c>
      <c r="M75" s="77">
        <v>1.3043048741471161E-6</v>
      </c>
      <c r="N75" s="77">
        <f t="shared" si="1"/>
        <v>2.8791440323949241E-3</v>
      </c>
      <c r="O75" s="77">
        <f>L75/'סכום נכסי הקרן'!$C$42</f>
        <v>2.8993992688170189E-5</v>
      </c>
    </row>
    <row r="76" spans="2:15">
      <c r="B76" s="75" t="s">
        <v>963</v>
      </c>
      <c r="C76" s="69" t="s">
        <v>964</v>
      </c>
      <c r="D76" s="82" t="s">
        <v>113</v>
      </c>
      <c r="E76" s="82" t="s">
        <v>248</v>
      </c>
      <c r="F76" s="69" t="s">
        <v>965</v>
      </c>
      <c r="G76" s="82" t="s">
        <v>122</v>
      </c>
      <c r="H76" s="82" t="s">
        <v>126</v>
      </c>
      <c r="I76" s="76">
        <v>1807.2131900000002</v>
      </c>
      <c r="J76" s="78">
        <v>284.89999999999998</v>
      </c>
      <c r="K76" s="69"/>
      <c r="L76" s="76">
        <v>5.1487503790000009</v>
      </c>
      <c r="M76" s="77">
        <v>3.8991761656682443E-6</v>
      </c>
      <c r="N76" s="77">
        <f t="shared" si="1"/>
        <v>4.331526617014767E-3</v>
      </c>
      <c r="O76" s="77">
        <f>L76/'סכום נכסי הקרן'!$C$42</f>
        <v>4.3619995960352896E-5</v>
      </c>
    </row>
    <row r="77" spans="2:15">
      <c r="B77" s="75" t="s">
        <v>966</v>
      </c>
      <c r="C77" s="69" t="s">
        <v>967</v>
      </c>
      <c r="D77" s="82" t="s">
        <v>113</v>
      </c>
      <c r="E77" s="82" t="s">
        <v>248</v>
      </c>
      <c r="F77" s="69" t="s">
        <v>968</v>
      </c>
      <c r="G77" s="82" t="s">
        <v>120</v>
      </c>
      <c r="H77" s="82" t="s">
        <v>126</v>
      </c>
      <c r="I77" s="76">
        <v>240.15521900000005</v>
      </c>
      <c r="J77" s="78">
        <v>1304</v>
      </c>
      <c r="K77" s="69"/>
      <c r="L77" s="76">
        <v>3.1316240550000005</v>
      </c>
      <c r="M77" s="77">
        <v>2.52982184837082E-6</v>
      </c>
      <c r="N77" s="77">
        <f t="shared" si="1"/>
        <v>2.6345641078351872E-3</v>
      </c>
      <c r="O77" s="77">
        <f>L77/'סכום נכסי הקרן'!$C$42</f>
        <v>2.6530986855683406E-5</v>
      </c>
    </row>
    <row r="78" spans="2:15">
      <c r="B78" s="75" t="s">
        <v>969</v>
      </c>
      <c r="C78" s="69" t="s">
        <v>970</v>
      </c>
      <c r="D78" s="82" t="s">
        <v>113</v>
      </c>
      <c r="E78" s="82" t="s">
        <v>248</v>
      </c>
      <c r="F78" s="69" t="s">
        <v>971</v>
      </c>
      <c r="G78" s="82" t="s">
        <v>368</v>
      </c>
      <c r="H78" s="82" t="s">
        <v>126</v>
      </c>
      <c r="I78" s="76">
        <v>28.784722000000002</v>
      </c>
      <c r="J78" s="78">
        <v>8065</v>
      </c>
      <c r="K78" s="69"/>
      <c r="L78" s="76">
        <v>2.3214878260000007</v>
      </c>
      <c r="M78" s="77">
        <v>1.9515065762711865E-6</v>
      </c>
      <c r="N78" s="77">
        <f t="shared" si="1"/>
        <v>1.9530149199712733E-3</v>
      </c>
      <c r="O78" s="77">
        <f>L78/'סכום נכסי הקרן'!$C$42</f>
        <v>1.9667546907138266E-5</v>
      </c>
    </row>
    <row r="79" spans="2:15">
      <c r="B79" s="75" t="s">
        <v>972</v>
      </c>
      <c r="C79" s="69" t="s">
        <v>973</v>
      </c>
      <c r="D79" s="82" t="s">
        <v>113</v>
      </c>
      <c r="E79" s="82" t="s">
        <v>248</v>
      </c>
      <c r="F79" s="69" t="s">
        <v>567</v>
      </c>
      <c r="G79" s="82" t="s">
        <v>150</v>
      </c>
      <c r="H79" s="82" t="s">
        <v>126</v>
      </c>
      <c r="I79" s="76">
        <v>449.39263000000005</v>
      </c>
      <c r="J79" s="78">
        <v>1400</v>
      </c>
      <c r="K79" s="69"/>
      <c r="L79" s="76">
        <v>6.2914968200000008</v>
      </c>
      <c r="M79" s="77">
        <v>2.8360118423548128E-6</v>
      </c>
      <c r="N79" s="77">
        <f t="shared" si="1"/>
        <v>5.2928932130492327E-3</v>
      </c>
      <c r="O79" s="77">
        <f>L79/'סכום נכסי הקרן'!$C$42</f>
        <v>5.3301295590537903E-5</v>
      </c>
    </row>
    <row r="80" spans="2:15">
      <c r="B80" s="75" t="s">
        <v>974</v>
      </c>
      <c r="C80" s="69" t="s">
        <v>975</v>
      </c>
      <c r="D80" s="82" t="s">
        <v>113</v>
      </c>
      <c r="E80" s="82" t="s">
        <v>248</v>
      </c>
      <c r="F80" s="69" t="s">
        <v>976</v>
      </c>
      <c r="G80" s="82" t="s">
        <v>596</v>
      </c>
      <c r="H80" s="82" t="s">
        <v>126</v>
      </c>
      <c r="I80" s="76">
        <v>13.549377000000002</v>
      </c>
      <c r="J80" s="78">
        <v>24890</v>
      </c>
      <c r="K80" s="69"/>
      <c r="L80" s="76">
        <v>3.3724398110000009</v>
      </c>
      <c r="M80" s="77">
        <v>1.8617290060822944E-6</v>
      </c>
      <c r="N80" s="77">
        <f t="shared" si="1"/>
        <v>2.8371569274764316E-3</v>
      </c>
      <c r="O80" s="77">
        <f>L80/'סכום נכסי הקרן'!$C$42</f>
        <v>2.8571167779340752E-5</v>
      </c>
    </row>
    <row r="81" spans="2:15">
      <c r="B81" s="75" t="s">
        <v>977</v>
      </c>
      <c r="C81" s="69" t="s">
        <v>978</v>
      </c>
      <c r="D81" s="82" t="s">
        <v>113</v>
      </c>
      <c r="E81" s="82" t="s">
        <v>248</v>
      </c>
      <c r="F81" s="69" t="s">
        <v>979</v>
      </c>
      <c r="G81" s="82" t="s">
        <v>147</v>
      </c>
      <c r="H81" s="82" t="s">
        <v>126</v>
      </c>
      <c r="I81" s="76">
        <v>4.7142640000000009</v>
      </c>
      <c r="J81" s="78">
        <v>22620</v>
      </c>
      <c r="K81" s="69"/>
      <c r="L81" s="76">
        <v>1.0663664710000003</v>
      </c>
      <c r="M81" s="77">
        <v>3.4762597804887747E-7</v>
      </c>
      <c r="N81" s="77">
        <f t="shared" si="1"/>
        <v>8.9710986406874829E-4</v>
      </c>
      <c r="O81" s="77">
        <f>L81/'סכום נכסי הקרן'!$C$42</f>
        <v>9.0342117471832033E-6</v>
      </c>
    </row>
    <row r="82" spans="2:15">
      <c r="B82" s="75" t="s">
        <v>980</v>
      </c>
      <c r="C82" s="69" t="s">
        <v>981</v>
      </c>
      <c r="D82" s="82" t="s">
        <v>113</v>
      </c>
      <c r="E82" s="82" t="s">
        <v>248</v>
      </c>
      <c r="F82" s="69" t="s">
        <v>517</v>
      </c>
      <c r="G82" s="82" t="s">
        <v>368</v>
      </c>
      <c r="H82" s="82" t="s">
        <v>126</v>
      </c>
      <c r="I82" s="76">
        <v>32.714078000000001</v>
      </c>
      <c r="J82" s="78">
        <v>26940</v>
      </c>
      <c r="K82" s="69"/>
      <c r="L82" s="76">
        <v>8.8131725890000023</v>
      </c>
      <c r="M82" s="77">
        <v>3.319197607147713E-6</v>
      </c>
      <c r="N82" s="77">
        <f t="shared" si="1"/>
        <v>7.4143216974159806E-3</v>
      </c>
      <c r="O82" s="77">
        <f>L82/'סכום נכסי הקרן'!$C$42</f>
        <v>7.4664826303880302E-5</v>
      </c>
    </row>
    <row r="83" spans="2:15">
      <c r="B83" s="75" t="s">
        <v>982</v>
      </c>
      <c r="C83" s="69" t="s">
        <v>983</v>
      </c>
      <c r="D83" s="82" t="s">
        <v>113</v>
      </c>
      <c r="E83" s="82" t="s">
        <v>248</v>
      </c>
      <c r="F83" s="69" t="s">
        <v>984</v>
      </c>
      <c r="G83" s="82" t="s">
        <v>420</v>
      </c>
      <c r="H83" s="82" t="s">
        <v>126</v>
      </c>
      <c r="I83" s="76">
        <v>19.673474000000002</v>
      </c>
      <c r="J83" s="78">
        <v>14350</v>
      </c>
      <c r="K83" s="69"/>
      <c r="L83" s="76">
        <v>2.8231435280000006</v>
      </c>
      <c r="M83" s="77">
        <v>2.0604908590373541E-6</v>
      </c>
      <c r="N83" s="77">
        <f t="shared" si="1"/>
        <v>2.3750464549730263E-3</v>
      </c>
      <c r="O83" s="77">
        <f>L83/'סכום נכסי הקרן'!$C$42</f>
        <v>2.3917552847216098E-5</v>
      </c>
    </row>
    <row r="84" spans="2:15">
      <c r="B84" s="75" t="s">
        <v>985</v>
      </c>
      <c r="C84" s="69" t="s">
        <v>986</v>
      </c>
      <c r="D84" s="82" t="s">
        <v>113</v>
      </c>
      <c r="E84" s="82" t="s">
        <v>248</v>
      </c>
      <c r="F84" s="69" t="s">
        <v>710</v>
      </c>
      <c r="G84" s="82" t="s">
        <v>150</v>
      </c>
      <c r="H84" s="82" t="s">
        <v>126</v>
      </c>
      <c r="I84" s="76">
        <v>278.62970900000005</v>
      </c>
      <c r="J84" s="78">
        <v>1341</v>
      </c>
      <c r="K84" s="69"/>
      <c r="L84" s="76">
        <v>3.7364244010000007</v>
      </c>
      <c r="M84" s="77">
        <v>1.5175812127792097E-6</v>
      </c>
      <c r="N84" s="77">
        <f t="shared" si="1"/>
        <v>3.1433688864400391E-3</v>
      </c>
      <c r="O84" s="77">
        <f>L84/'סכום נכסי הקרן'!$C$42</f>
        <v>3.1654829867560757E-5</v>
      </c>
    </row>
    <row r="85" spans="2:15">
      <c r="B85" s="75" t="s">
        <v>987</v>
      </c>
      <c r="C85" s="69" t="s">
        <v>988</v>
      </c>
      <c r="D85" s="82" t="s">
        <v>113</v>
      </c>
      <c r="E85" s="82" t="s">
        <v>248</v>
      </c>
      <c r="F85" s="69" t="s">
        <v>776</v>
      </c>
      <c r="G85" s="82" t="s">
        <v>777</v>
      </c>
      <c r="H85" s="82" t="s">
        <v>126</v>
      </c>
      <c r="I85" s="76">
        <v>4.019146000000001</v>
      </c>
      <c r="J85" s="78">
        <v>19340</v>
      </c>
      <c r="K85" s="69"/>
      <c r="L85" s="76">
        <v>0.77730280800000007</v>
      </c>
      <c r="M85" s="77">
        <v>2.6406065329740913E-7</v>
      </c>
      <c r="N85" s="77">
        <f t="shared" si="1"/>
        <v>6.539271773719677E-4</v>
      </c>
      <c r="O85" s="77">
        <f>L85/'סכום נכסי הקרן'!$C$42</f>
        <v>6.5852765912330431E-6</v>
      </c>
    </row>
    <row r="86" spans="2:15">
      <c r="B86" s="75" t="s">
        <v>989</v>
      </c>
      <c r="C86" s="69" t="s">
        <v>990</v>
      </c>
      <c r="D86" s="82" t="s">
        <v>113</v>
      </c>
      <c r="E86" s="82" t="s">
        <v>248</v>
      </c>
      <c r="F86" s="69" t="s">
        <v>991</v>
      </c>
      <c r="G86" s="82" t="s">
        <v>992</v>
      </c>
      <c r="H86" s="82" t="s">
        <v>126</v>
      </c>
      <c r="I86" s="76">
        <v>24.402666000000004</v>
      </c>
      <c r="J86" s="78">
        <v>2925</v>
      </c>
      <c r="K86" s="69"/>
      <c r="L86" s="76">
        <v>0.71377798300000006</v>
      </c>
      <c r="M86" s="77">
        <v>5.4813102350398596E-7</v>
      </c>
      <c r="N86" s="77">
        <f t="shared" si="1"/>
        <v>6.0048518658309847E-4</v>
      </c>
      <c r="O86" s="77">
        <f>L86/'סכום נכסי הקרן'!$C$42</f>
        <v>6.0470969542508546E-6</v>
      </c>
    </row>
    <row r="87" spans="2:15">
      <c r="B87" s="75" t="s">
        <v>993</v>
      </c>
      <c r="C87" s="69" t="s">
        <v>994</v>
      </c>
      <c r="D87" s="82" t="s">
        <v>113</v>
      </c>
      <c r="E87" s="82" t="s">
        <v>248</v>
      </c>
      <c r="F87" s="69" t="s">
        <v>995</v>
      </c>
      <c r="G87" s="82" t="s">
        <v>841</v>
      </c>
      <c r="H87" s="82" t="s">
        <v>126</v>
      </c>
      <c r="I87" s="76">
        <v>43.46967200000001</v>
      </c>
      <c r="J87" s="78">
        <v>5312</v>
      </c>
      <c r="K87" s="69"/>
      <c r="L87" s="76">
        <v>2.3091089900000008</v>
      </c>
      <c r="M87" s="77">
        <v>1.1226050169795615E-6</v>
      </c>
      <c r="N87" s="77">
        <f t="shared" si="1"/>
        <v>1.94260088672539E-3</v>
      </c>
      <c r="O87" s="77">
        <f>L87/'סכום נכסי הקרן'!$C$42</f>
        <v>1.9562673930868881E-5</v>
      </c>
    </row>
    <row r="88" spans="2:15">
      <c r="B88" s="75" t="s">
        <v>996</v>
      </c>
      <c r="C88" s="69" t="s">
        <v>997</v>
      </c>
      <c r="D88" s="82" t="s">
        <v>113</v>
      </c>
      <c r="E88" s="82" t="s">
        <v>248</v>
      </c>
      <c r="F88" s="69" t="s">
        <v>998</v>
      </c>
      <c r="G88" s="82" t="s">
        <v>607</v>
      </c>
      <c r="H88" s="82" t="s">
        <v>126</v>
      </c>
      <c r="I88" s="76">
        <v>31.842616000000003</v>
      </c>
      <c r="J88" s="78">
        <v>9780</v>
      </c>
      <c r="K88" s="69"/>
      <c r="L88" s="76">
        <v>3.1142078290000006</v>
      </c>
      <c r="M88" s="77">
        <v>2.531705817690495E-6</v>
      </c>
      <c r="N88" s="77">
        <f t="shared" si="1"/>
        <v>2.6199122329269311E-3</v>
      </c>
      <c r="O88" s="77">
        <f>L88/'סכום נכסי הקרן'!$C$42</f>
        <v>2.6383437323885721E-5</v>
      </c>
    </row>
    <row r="89" spans="2:15">
      <c r="B89" s="75" t="s">
        <v>999</v>
      </c>
      <c r="C89" s="69" t="s">
        <v>1000</v>
      </c>
      <c r="D89" s="82" t="s">
        <v>113</v>
      </c>
      <c r="E89" s="82" t="s">
        <v>248</v>
      </c>
      <c r="F89" s="69" t="s">
        <v>409</v>
      </c>
      <c r="G89" s="82" t="s">
        <v>304</v>
      </c>
      <c r="H89" s="82" t="s">
        <v>126</v>
      </c>
      <c r="I89" s="76">
        <v>437.03515700000008</v>
      </c>
      <c r="J89" s="78">
        <v>1259</v>
      </c>
      <c r="K89" s="69"/>
      <c r="L89" s="76">
        <v>5.5022726320000004</v>
      </c>
      <c r="M89" s="77">
        <v>2.4476462140664182E-6</v>
      </c>
      <c r="N89" s="77">
        <f t="shared" si="1"/>
        <v>4.6289368497621428E-3</v>
      </c>
      <c r="O89" s="77">
        <f>L89/'סכום נכסי הקרן'!$C$42</f>
        <v>4.6615021570965202E-5</v>
      </c>
    </row>
    <row r="90" spans="2:15">
      <c r="B90" s="75" t="s">
        <v>1001</v>
      </c>
      <c r="C90" s="69" t="s">
        <v>1002</v>
      </c>
      <c r="D90" s="82" t="s">
        <v>113</v>
      </c>
      <c r="E90" s="82" t="s">
        <v>248</v>
      </c>
      <c r="F90" s="69" t="s">
        <v>1003</v>
      </c>
      <c r="G90" s="82" t="s">
        <v>121</v>
      </c>
      <c r="H90" s="82" t="s">
        <v>126</v>
      </c>
      <c r="I90" s="76">
        <v>18.096452000000003</v>
      </c>
      <c r="J90" s="78">
        <v>23590</v>
      </c>
      <c r="K90" s="69"/>
      <c r="L90" s="76">
        <v>4.2689529450000006</v>
      </c>
      <c r="M90" s="77">
        <v>1.3136614254365861E-6</v>
      </c>
      <c r="N90" s="77">
        <f t="shared" si="1"/>
        <v>3.5913730414024172E-3</v>
      </c>
      <c r="O90" s="77">
        <f>L90/'סכום נכסי הקרן'!$C$42</f>
        <v>3.6166389222388944E-5</v>
      </c>
    </row>
    <row r="91" spans="2:15">
      <c r="B91" s="75" t="s">
        <v>1004</v>
      </c>
      <c r="C91" s="69" t="s">
        <v>1005</v>
      </c>
      <c r="D91" s="82" t="s">
        <v>113</v>
      </c>
      <c r="E91" s="82" t="s">
        <v>248</v>
      </c>
      <c r="F91" s="69" t="s">
        <v>1006</v>
      </c>
      <c r="G91" s="82" t="s">
        <v>120</v>
      </c>
      <c r="H91" s="82" t="s">
        <v>126</v>
      </c>
      <c r="I91" s="76">
        <v>2104.7393730000003</v>
      </c>
      <c r="J91" s="78">
        <v>97</v>
      </c>
      <c r="K91" s="69"/>
      <c r="L91" s="76">
        <v>2.0415971920000002</v>
      </c>
      <c r="M91" s="77">
        <v>1.8728471157776106E-6</v>
      </c>
      <c r="N91" s="77">
        <f t="shared" si="1"/>
        <v>1.7175492939877496E-3</v>
      </c>
      <c r="O91" s="77">
        <f>L91/'סכום נכסי הקרן'!$C$42</f>
        <v>1.7296325265821904E-5</v>
      </c>
    </row>
    <row r="92" spans="2:15">
      <c r="B92" s="75" t="s">
        <v>1007</v>
      </c>
      <c r="C92" s="69" t="s">
        <v>1008</v>
      </c>
      <c r="D92" s="82" t="s">
        <v>113</v>
      </c>
      <c r="E92" s="82" t="s">
        <v>248</v>
      </c>
      <c r="F92" s="69" t="s">
        <v>1009</v>
      </c>
      <c r="G92" s="82" t="s">
        <v>121</v>
      </c>
      <c r="H92" s="82" t="s">
        <v>126</v>
      </c>
      <c r="I92" s="76">
        <v>11.215097</v>
      </c>
      <c r="J92" s="78">
        <v>22390</v>
      </c>
      <c r="K92" s="69"/>
      <c r="L92" s="76">
        <v>2.5110601140000002</v>
      </c>
      <c r="M92" s="77">
        <v>1.3155798260892415E-6</v>
      </c>
      <c r="N92" s="77">
        <f t="shared" si="1"/>
        <v>2.1124977752033946E-3</v>
      </c>
      <c r="O92" s="77">
        <f>L92/'סכום נכסי הקרן'!$C$42</f>
        <v>2.1273595332107916E-5</v>
      </c>
    </row>
    <row r="93" spans="2:15">
      <c r="B93" s="72"/>
      <c r="C93" s="69"/>
      <c r="D93" s="69"/>
      <c r="E93" s="69"/>
      <c r="F93" s="69"/>
      <c r="G93" s="69"/>
      <c r="H93" s="69"/>
      <c r="I93" s="76"/>
      <c r="J93" s="78"/>
      <c r="K93" s="69"/>
      <c r="L93" s="69"/>
      <c r="M93" s="69"/>
      <c r="N93" s="77"/>
      <c r="O93" s="69"/>
    </row>
    <row r="94" spans="2:15">
      <c r="B94" s="86" t="s">
        <v>27</v>
      </c>
      <c r="C94" s="71"/>
      <c r="D94" s="71"/>
      <c r="E94" s="71"/>
      <c r="F94" s="71"/>
      <c r="G94" s="71"/>
      <c r="H94" s="71"/>
      <c r="I94" s="79"/>
      <c r="J94" s="81"/>
      <c r="K94" s="71"/>
      <c r="L94" s="79">
        <f>SUM(L95:L134)</f>
        <v>41.569716371999988</v>
      </c>
      <c r="M94" s="71"/>
      <c r="N94" s="80">
        <f t="shared" ref="N94:N134" si="2">L94/$L$11</f>
        <v>3.4971657134802506E-2</v>
      </c>
      <c r="O94" s="80">
        <f>L94/'סכום נכסי הקרן'!$C$42</f>
        <v>3.5217688307737142E-4</v>
      </c>
    </row>
    <row r="95" spans="2:15">
      <c r="B95" s="75" t="s">
        <v>1010</v>
      </c>
      <c r="C95" s="69" t="s">
        <v>1011</v>
      </c>
      <c r="D95" s="82" t="s">
        <v>113</v>
      </c>
      <c r="E95" s="82" t="s">
        <v>248</v>
      </c>
      <c r="F95" s="69" t="s">
        <v>1012</v>
      </c>
      <c r="G95" s="82" t="s">
        <v>2170</v>
      </c>
      <c r="H95" s="82" t="s">
        <v>126</v>
      </c>
      <c r="I95" s="76">
        <v>12.279008000000001</v>
      </c>
      <c r="J95" s="78">
        <v>2477</v>
      </c>
      <c r="K95" s="69"/>
      <c r="L95" s="76">
        <v>0.30415101700000008</v>
      </c>
      <c r="M95" s="77">
        <v>2.6587302498087534E-6</v>
      </c>
      <c r="N95" s="77">
        <f t="shared" si="2"/>
        <v>2.5587533454738711E-4</v>
      </c>
      <c r="O95" s="77">
        <f>L95/'סכום נכסי הקרן'!$C$42</f>
        <v>2.5767545824301507E-6</v>
      </c>
    </row>
    <row r="96" spans="2:15">
      <c r="B96" s="75" t="s">
        <v>1013</v>
      </c>
      <c r="C96" s="69" t="s">
        <v>1014</v>
      </c>
      <c r="D96" s="82" t="s">
        <v>113</v>
      </c>
      <c r="E96" s="82" t="s">
        <v>248</v>
      </c>
      <c r="F96" s="69" t="s">
        <v>1015</v>
      </c>
      <c r="G96" s="82" t="s">
        <v>122</v>
      </c>
      <c r="H96" s="82" t="s">
        <v>126</v>
      </c>
      <c r="I96" s="76">
        <v>160.49977400000003</v>
      </c>
      <c r="J96" s="78">
        <v>300.8</v>
      </c>
      <c r="K96" s="69"/>
      <c r="L96" s="76">
        <v>0.48278331900000004</v>
      </c>
      <c r="M96" s="77">
        <v>2.9269006179616838E-6</v>
      </c>
      <c r="N96" s="77">
        <f t="shared" si="2"/>
        <v>4.0615462832078211E-4</v>
      </c>
      <c r="O96" s="77">
        <f>L96/'סכום נכסי הקרן'!$C$42</f>
        <v>4.0901199076184149E-6</v>
      </c>
    </row>
    <row r="97" spans="2:15">
      <c r="B97" s="75" t="s">
        <v>1016</v>
      </c>
      <c r="C97" s="69" t="s">
        <v>1017</v>
      </c>
      <c r="D97" s="82" t="s">
        <v>113</v>
      </c>
      <c r="E97" s="82" t="s">
        <v>248</v>
      </c>
      <c r="F97" s="69" t="s">
        <v>1018</v>
      </c>
      <c r="G97" s="82" t="s">
        <v>122</v>
      </c>
      <c r="H97" s="82" t="s">
        <v>126</v>
      </c>
      <c r="I97" s="76">
        <v>51.089128000000009</v>
      </c>
      <c r="J97" s="78">
        <v>2698</v>
      </c>
      <c r="K97" s="69"/>
      <c r="L97" s="76">
        <v>1.3783846810000002</v>
      </c>
      <c r="M97" s="77">
        <v>3.848594941312634E-6</v>
      </c>
      <c r="N97" s="77">
        <f t="shared" si="2"/>
        <v>1.1596036891958457E-3</v>
      </c>
      <c r="O97" s="77">
        <f>L97/'סכום נכסי הקרן'!$C$42</f>
        <v>1.1677616856754653E-5</v>
      </c>
    </row>
    <row r="98" spans="2:15">
      <c r="B98" s="75" t="s">
        <v>1019</v>
      </c>
      <c r="C98" s="69" t="s">
        <v>1020</v>
      </c>
      <c r="D98" s="82" t="s">
        <v>113</v>
      </c>
      <c r="E98" s="82" t="s">
        <v>248</v>
      </c>
      <c r="F98" s="69" t="s">
        <v>1021</v>
      </c>
      <c r="G98" s="82" t="s">
        <v>1022</v>
      </c>
      <c r="H98" s="82" t="s">
        <v>126</v>
      </c>
      <c r="I98" s="76">
        <v>80.415531000000016</v>
      </c>
      <c r="J98" s="78">
        <v>348.5</v>
      </c>
      <c r="K98" s="69"/>
      <c r="L98" s="76">
        <v>0.2802481260000001</v>
      </c>
      <c r="M98" s="77">
        <v>4.1401503325690304E-6</v>
      </c>
      <c r="N98" s="77">
        <f t="shared" si="2"/>
        <v>2.3576637587415433E-4</v>
      </c>
      <c r="O98" s="77">
        <f>L98/'סכום נכסי הקרן'!$C$42</f>
        <v>2.3742502984560538E-6</v>
      </c>
    </row>
    <row r="99" spans="2:15">
      <c r="B99" s="75" t="s">
        <v>1023</v>
      </c>
      <c r="C99" s="69" t="s">
        <v>1024</v>
      </c>
      <c r="D99" s="82" t="s">
        <v>113</v>
      </c>
      <c r="E99" s="82" t="s">
        <v>248</v>
      </c>
      <c r="F99" s="69" t="s">
        <v>1025</v>
      </c>
      <c r="G99" s="82" t="s">
        <v>148</v>
      </c>
      <c r="H99" s="82" t="s">
        <v>126</v>
      </c>
      <c r="I99" s="76">
        <v>48.265184000000005</v>
      </c>
      <c r="J99" s="78">
        <v>900.8</v>
      </c>
      <c r="K99" s="69"/>
      <c r="L99" s="76">
        <v>0.43477277600000008</v>
      </c>
      <c r="M99" s="77">
        <v>1.1207398261813811E-6</v>
      </c>
      <c r="N99" s="77">
        <f t="shared" si="2"/>
        <v>3.6576445020105323E-4</v>
      </c>
      <c r="O99" s="77">
        <f>L99/'סכום נכסי הקרן'!$C$42</f>
        <v>3.6833766131180729E-6</v>
      </c>
    </row>
    <row r="100" spans="2:15">
      <c r="B100" s="75" t="s">
        <v>1026</v>
      </c>
      <c r="C100" s="69" t="s">
        <v>1027</v>
      </c>
      <c r="D100" s="82" t="s">
        <v>113</v>
      </c>
      <c r="E100" s="82" t="s">
        <v>248</v>
      </c>
      <c r="F100" s="69" t="s">
        <v>1028</v>
      </c>
      <c r="G100" s="82" t="s">
        <v>596</v>
      </c>
      <c r="H100" s="82" t="s">
        <v>126</v>
      </c>
      <c r="I100" s="76">
        <v>50.596313000000009</v>
      </c>
      <c r="J100" s="78">
        <v>1618</v>
      </c>
      <c r="K100" s="69"/>
      <c r="L100" s="76">
        <v>0.81864835000000014</v>
      </c>
      <c r="M100" s="77">
        <v>1.8074130697775874E-6</v>
      </c>
      <c r="N100" s="77">
        <f t="shared" si="2"/>
        <v>6.8871024170508177E-4</v>
      </c>
      <c r="O100" s="77">
        <f>L100/'סכום נכסי הקרן'!$C$42</f>
        <v>6.9355542784898253E-6</v>
      </c>
    </row>
    <row r="101" spans="2:15">
      <c r="B101" s="75" t="s">
        <v>1029</v>
      </c>
      <c r="C101" s="69" t="s">
        <v>1030</v>
      </c>
      <c r="D101" s="82" t="s">
        <v>113</v>
      </c>
      <c r="E101" s="82" t="s">
        <v>248</v>
      </c>
      <c r="F101" s="69" t="s">
        <v>1031</v>
      </c>
      <c r="G101" s="82" t="s">
        <v>122</v>
      </c>
      <c r="H101" s="82" t="s">
        <v>126</v>
      </c>
      <c r="I101" s="76">
        <v>27.010360000000002</v>
      </c>
      <c r="J101" s="78">
        <v>1580</v>
      </c>
      <c r="K101" s="69"/>
      <c r="L101" s="76">
        <v>0.42676369300000006</v>
      </c>
      <c r="M101" s="77">
        <v>4.0802152681402884E-6</v>
      </c>
      <c r="N101" s="77">
        <f t="shared" si="2"/>
        <v>3.5902659079076296E-4</v>
      </c>
      <c r="O101" s="77">
        <f>L101/'סכום נכסי הקרן'!$C$42</f>
        <v>3.615523999883794E-6</v>
      </c>
    </row>
    <row r="102" spans="2:15">
      <c r="B102" s="75" t="s">
        <v>1032</v>
      </c>
      <c r="C102" s="69" t="s">
        <v>1033</v>
      </c>
      <c r="D102" s="82" t="s">
        <v>113</v>
      </c>
      <c r="E102" s="82" t="s">
        <v>248</v>
      </c>
      <c r="F102" s="69" t="s">
        <v>1034</v>
      </c>
      <c r="G102" s="82" t="s">
        <v>1022</v>
      </c>
      <c r="H102" s="82" t="s">
        <v>126</v>
      </c>
      <c r="I102" s="76">
        <v>11.775569000000003</v>
      </c>
      <c r="J102" s="78">
        <v>9371</v>
      </c>
      <c r="K102" s="69"/>
      <c r="L102" s="76">
        <v>1.1034885340000002</v>
      </c>
      <c r="M102" s="77">
        <v>2.3283848730117747E-6</v>
      </c>
      <c r="N102" s="77">
        <f t="shared" si="2"/>
        <v>9.2833981155636164E-4</v>
      </c>
      <c r="O102" s="77">
        <f>L102/'סכום נכסי הקרן'!$C$42</f>
        <v>9.3487082985608732E-6</v>
      </c>
    </row>
    <row r="103" spans="2:15">
      <c r="B103" s="75" t="s">
        <v>1035</v>
      </c>
      <c r="C103" s="69" t="s">
        <v>1036</v>
      </c>
      <c r="D103" s="82" t="s">
        <v>113</v>
      </c>
      <c r="E103" s="82" t="s">
        <v>248</v>
      </c>
      <c r="F103" s="69" t="s">
        <v>1037</v>
      </c>
      <c r="G103" s="82" t="s">
        <v>723</v>
      </c>
      <c r="H103" s="82" t="s">
        <v>126</v>
      </c>
      <c r="I103" s="76">
        <v>4.4891639999999997</v>
      </c>
      <c r="J103" s="78">
        <v>9.9999999999999995E-7</v>
      </c>
      <c r="K103" s="69"/>
      <c r="L103" s="76">
        <v>3.9999999999999994E-9</v>
      </c>
      <c r="M103" s="77">
        <v>2.8395698483994554E-6</v>
      </c>
      <c r="N103" s="77">
        <f t="shared" si="2"/>
        <v>3.3651090444637507E-12</v>
      </c>
      <c r="O103" s="77">
        <f>L103/'סכום נכסי הקרן'!$C$42</f>
        <v>3.3887831220766884E-14</v>
      </c>
    </row>
    <row r="104" spans="2:15">
      <c r="B104" s="75" t="s">
        <v>1038</v>
      </c>
      <c r="C104" s="69" t="s">
        <v>1039</v>
      </c>
      <c r="D104" s="82" t="s">
        <v>113</v>
      </c>
      <c r="E104" s="82" t="s">
        <v>248</v>
      </c>
      <c r="F104" s="69" t="s">
        <v>1040</v>
      </c>
      <c r="G104" s="82" t="s">
        <v>147</v>
      </c>
      <c r="H104" s="82" t="s">
        <v>126</v>
      </c>
      <c r="I104" s="76">
        <v>31.112273000000005</v>
      </c>
      <c r="J104" s="78">
        <v>492.1</v>
      </c>
      <c r="K104" s="69"/>
      <c r="L104" s="76">
        <v>0.15310349700000003</v>
      </c>
      <c r="M104" s="77">
        <v>5.1574050682431833E-6</v>
      </c>
      <c r="N104" s="77">
        <f t="shared" si="2"/>
        <v>1.2880249062343223E-4</v>
      </c>
      <c r="O104" s="77">
        <f>L104/'סכום נכסי הקרן'!$C$42</f>
        <v>1.2970863664112977E-6</v>
      </c>
    </row>
    <row r="105" spans="2:15">
      <c r="B105" s="75" t="s">
        <v>1041</v>
      </c>
      <c r="C105" s="69" t="s">
        <v>1042</v>
      </c>
      <c r="D105" s="82" t="s">
        <v>113</v>
      </c>
      <c r="E105" s="82" t="s">
        <v>248</v>
      </c>
      <c r="F105" s="69" t="s">
        <v>1043</v>
      </c>
      <c r="G105" s="82" t="s">
        <v>149</v>
      </c>
      <c r="H105" s="82" t="s">
        <v>126</v>
      </c>
      <c r="I105" s="76">
        <v>71.091035000000005</v>
      </c>
      <c r="J105" s="78">
        <v>1637</v>
      </c>
      <c r="K105" s="69"/>
      <c r="L105" s="76">
        <v>1.1637602400000002</v>
      </c>
      <c r="M105" s="77">
        <v>3.2079914691863573E-6</v>
      </c>
      <c r="N105" s="77">
        <f t="shared" si="2"/>
        <v>9.7904502730282667E-4</v>
      </c>
      <c r="O105" s="77">
        <f>L105/'סכום נכסי הקרן'!$C$42</f>
        <v>9.8593276486397938E-6</v>
      </c>
    </row>
    <row r="106" spans="2:15">
      <c r="B106" s="75" t="s">
        <v>1044</v>
      </c>
      <c r="C106" s="69" t="s">
        <v>1045</v>
      </c>
      <c r="D106" s="82" t="s">
        <v>113</v>
      </c>
      <c r="E106" s="82" t="s">
        <v>248</v>
      </c>
      <c r="F106" s="69" t="s">
        <v>1046</v>
      </c>
      <c r="G106" s="82" t="s">
        <v>420</v>
      </c>
      <c r="H106" s="82" t="s">
        <v>126</v>
      </c>
      <c r="I106" s="76">
        <v>99.522091000000017</v>
      </c>
      <c r="J106" s="78">
        <v>660</v>
      </c>
      <c r="K106" s="69"/>
      <c r="L106" s="76">
        <v>0.65684580300000017</v>
      </c>
      <c r="M106" s="77">
        <v>2.9072961551173507E-6</v>
      </c>
      <c r="N106" s="77">
        <f t="shared" si="2"/>
        <v>5.5258943812333896E-4</v>
      </c>
      <c r="O106" s="77">
        <f>L106/'סכום נכסי הקרן'!$C$42</f>
        <v>5.5647699275332754E-6</v>
      </c>
    </row>
    <row r="107" spans="2:15">
      <c r="B107" s="75" t="s">
        <v>1047</v>
      </c>
      <c r="C107" s="69" t="s">
        <v>1048</v>
      </c>
      <c r="D107" s="82" t="s">
        <v>113</v>
      </c>
      <c r="E107" s="82" t="s">
        <v>248</v>
      </c>
      <c r="F107" s="69" t="s">
        <v>1049</v>
      </c>
      <c r="G107" s="82" t="s">
        <v>420</v>
      </c>
      <c r="H107" s="82" t="s">
        <v>126</v>
      </c>
      <c r="I107" s="76">
        <v>62.13405800000001</v>
      </c>
      <c r="J107" s="78">
        <v>1476</v>
      </c>
      <c r="K107" s="69"/>
      <c r="L107" s="76">
        <v>0.9170986940000001</v>
      </c>
      <c r="M107" s="77">
        <v>4.093215528275237E-6</v>
      </c>
      <c r="N107" s="77">
        <f t="shared" si="2"/>
        <v>7.715342774613236E-4</v>
      </c>
      <c r="O107" s="77">
        <f>L107/'סכום נכסי הקרן'!$C$42</f>
        <v>7.7696214387644355E-6</v>
      </c>
    </row>
    <row r="108" spans="2:15">
      <c r="B108" s="75" t="s">
        <v>1050</v>
      </c>
      <c r="C108" s="69" t="s">
        <v>1051</v>
      </c>
      <c r="D108" s="82" t="s">
        <v>113</v>
      </c>
      <c r="E108" s="82" t="s">
        <v>248</v>
      </c>
      <c r="F108" s="69" t="s">
        <v>1052</v>
      </c>
      <c r="G108" s="82" t="s">
        <v>368</v>
      </c>
      <c r="H108" s="82" t="s">
        <v>126</v>
      </c>
      <c r="I108" s="76">
        <v>4945.7499490000009</v>
      </c>
      <c r="J108" s="78">
        <v>81.7</v>
      </c>
      <c r="K108" s="69"/>
      <c r="L108" s="76">
        <v>4.0406777090000006</v>
      </c>
      <c r="M108" s="77">
        <v>4.4887258349046255E-6</v>
      </c>
      <c r="N108" s="77">
        <f t="shared" si="2"/>
        <v>3.3993302760797427E-3</v>
      </c>
      <c r="O108" s="77">
        <f>L108/'סכום נכסי הקרן'!$C$42</f>
        <v>3.4232451055026757E-5</v>
      </c>
    </row>
    <row r="109" spans="2:15">
      <c r="B109" s="75" t="s">
        <v>1053</v>
      </c>
      <c r="C109" s="69" t="s">
        <v>1054</v>
      </c>
      <c r="D109" s="82" t="s">
        <v>113</v>
      </c>
      <c r="E109" s="82" t="s">
        <v>248</v>
      </c>
      <c r="F109" s="69" t="s">
        <v>1055</v>
      </c>
      <c r="G109" s="82" t="s">
        <v>120</v>
      </c>
      <c r="H109" s="82" t="s">
        <v>126</v>
      </c>
      <c r="I109" s="76">
        <v>58.48109500000001</v>
      </c>
      <c r="J109" s="78">
        <v>551.70000000000005</v>
      </c>
      <c r="K109" s="69"/>
      <c r="L109" s="76">
        <v>0.32264019800000004</v>
      </c>
      <c r="M109" s="77">
        <v>2.923908554572272E-6</v>
      </c>
      <c r="N109" s="77">
        <f t="shared" si="2"/>
        <v>2.714298620993439E-4</v>
      </c>
      <c r="O109" s="77">
        <f>L109/'סכום נכסי הקרן'!$C$42</f>
        <v>2.7333941437147031E-6</v>
      </c>
    </row>
    <row r="110" spans="2:15">
      <c r="B110" s="75" t="s">
        <v>1056</v>
      </c>
      <c r="C110" s="69" t="s">
        <v>1057</v>
      </c>
      <c r="D110" s="82" t="s">
        <v>113</v>
      </c>
      <c r="E110" s="82" t="s">
        <v>248</v>
      </c>
      <c r="F110" s="69" t="s">
        <v>1058</v>
      </c>
      <c r="G110" s="82" t="s">
        <v>607</v>
      </c>
      <c r="H110" s="82" t="s">
        <v>126</v>
      </c>
      <c r="I110" s="76">
        <v>43.10227600000001</v>
      </c>
      <c r="J110" s="78">
        <v>2390</v>
      </c>
      <c r="K110" s="69"/>
      <c r="L110" s="76">
        <v>1.030144406</v>
      </c>
      <c r="M110" s="77">
        <v>2.9712480409583189E-6</v>
      </c>
      <c r="N110" s="77">
        <f t="shared" si="2"/>
        <v>8.6663706443358462E-4</v>
      </c>
      <c r="O110" s="77">
        <f>L110/'סכום נכסי הקרן'!$C$42</f>
        <v>8.7273399408862903E-6</v>
      </c>
    </row>
    <row r="111" spans="2:15">
      <c r="B111" s="75" t="s">
        <v>1059</v>
      </c>
      <c r="C111" s="69" t="s">
        <v>1060</v>
      </c>
      <c r="D111" s="82" t="s">
        <v>113</v>
      </c>
      <c r="E111" s="82" t="s">
        <v>248</v>
      </c>
      <c r="F111" s="69" t="s">
        <v>1061</v>
      </c>
      <c r="G111" s="82" t="s">
        <v>122</v>
      </c>
      <c r="H111" s="82" t="s">
        <v>126</v>
      </c>
      <c r="I111" s="76">
        <v>43.138016000000007</v>
      </c>
      <c r="J111" s="78">
        <v>591</v>
      </c>
      <c r="K111" s="69"/>
      <c r="L111" s="76">
        <v>0.25494567400000001</v>
      </c>
      <c r="M111" s="77">
        <v>3.7431001097124124E-6</v>
      </c>
      <c r="N111" s="77">
        <f t="shared" si="2"/>
        <v>2.1447999835607677E-4</v>
      </c>
      <c r="O111" s="77">
        <f>L111/'סכום נכסי הקרן'!$C$42</f>
        <v>2.1598889927441643E-6</v>
      </c>
    </row>
    <row r="112" spans="2:15">
      <c r="B112" s="75" t="s">
        <v>1062</v>
      </c>
      <c r="C112" s="69" t="s">
        <v>1063</v>
      </c>
      <c r="D112" s="82" t="s">
        <v>113</v>
      </c>
      <c r="E112" s="82" t="s">
        <v>248</v>
      </c>
      <c r="F112" s="69" t="s">
        <v>1064</v>
      </c>
      <c r="G112" s="82" t="s">
        <v>543</v>
      </c>
      <c r="H112" s="82" t="s">
        <v>126</v>
      </c>
      <c r="I112" s="76">
        <v>18.095128000000003</v>
      </c>
      <c r="J112" s="78">
        <v>14620</v>
      </c>
      <c r="K112" s="69"/>
      <c r="L112" s="76">
        <v>2.6455077090000003</v>
      </c>
      <c r="M112" s="77">
        <v>4.9573085470572515E-6</v>
      </c>
      <c r="N112" s="77">
        <f t="shared" si="2"/>
        <v>2.2256054796886198E-3</v>
      </c>
      <c r="O112" s="77">
        <f>L112/'סכום נכסי הקרן'!$C$42</f>
        <v>2.2412629683957423E-5</v>
      </c>
    </row>
    <row r="113" spans="2:15">
      <c r="B113" s="75" t="s">
        <v>1065</v>
      </c>
      <c r="C113" s="69" t="s">
        <v>1066</v>
      </c>
      <c r="D113" s="82" t="s">
        <v>113</v>
      </c>
      <c r="E113" s="82" t="s">
        <v>248</v>
      </c>
      <c r="F113" s="69" t="s">
        <v>1067</v>
      </c>
      <c r="G113" s="82" t="s">
        <v>607</v>
      </c>
      <c r="H113" s="82" t="s">
        <v>126</v>
      </c>
      <c r="I113" s="76">
        <v>1.8177190000000005</v>
      </c>
      <c r="J113" s="78">
        <v>14620</v>
      </c>
      <c r="K113" s="69"/>
      <c r="L113" s="76">
        <v>0.26575045000000008</v>
      </c>
      <c r="M113" s="77">
        <v>5.4671134472080339E-7</v>
      </c>
      <c r="N113" s="77">
        <f t="shared" si="2"/>
        <v>2.2356981071632804E-4</v>
      </c>
      <c r="O113" s="77">
        <f>L113/'סכום נכסי הקרן'!$C$42</f>
        <v>2.2514265991107129E-6</v>
      </c>
    </row>
    <row r="114" spans="2:15">
      <c r="B114" s="75" t="s">
        <v>1068</v>
      </c>
      <c r="C114" s="69" t="s">
        <v>1069</v>
      </c>
      <c r="D114" s="82" t="s">
        <v>113</v>
      </c>
      <c r="E114" s="82" t="s">
        <v>248</v>
      </c>
      <c r="F114" s="69" t="s">
        <v>1070</v>
      </c>
      <c r="G114" s="82" t="s">
        <v>121</v>
      </c>
      <c r="H114" s="82" t="s">
        <v>126</v>
      </c>
      <c r="I114" s="76">
        <v>116.89832100000001</v>
      </c>
      <c r="J114" s="78">
        <v>712.2</v>
      </c>
      <c r="K114" s="69"/>
      <c r="L114" s="76">
        <v>0.83254984400000009</v>
      </c>
      <c r="M114" s="77">
        <v>2.9504796895172448E-6</v>
      </c>
      <c r="N114" s="77">
        <f t="shared" si="2"/>
        <v>7.0040525250282136E-4</v>
      </c>
      <c r="O114" s="77">
        <f>L114/'סכום נכסי הקרן'!$C$42</f>
        <v>7.0533271490869513E-6</v>
      </c>
    </row>
    <row r="115" spans="2:15">
      <c r="B115" s="75" t="s">
        <v>1071</v>
      </c>
      <c r="C115" s="69" t="s">
        <v>1072</v>
      </c>
      <c r="D115" s="82" t="s">
        <v>113</v>
      </c>
      <c r="E115" s="82" t="s">
        <v>248</v>
      </c>
      <c r="F115" s="69" t="s">
        <v>1073</v>
      </c>
      <c r="G115" s="82" t="s">
        <v>723</v>
      </c>
      <c r="H115" s="82" t="s">
        <v>126</v>
      </c>
      <c r="I115" s="76">
        <v>22.360332000000003</v>
      </c>
      <c r="J115" s="78">
        <v>5694</v>
      </c>
      <c r="K115" s="69"/>
      <c r="L115" s="76">
        <v>1.2731973020000003</v>
      </c>
      <c r="M115" s="77">
        <v>2.5269960768855398E-6</v>
      </c>
      <c r="N115" s="77">
        <f t="shared" si="2"/>
        <v>1.0711119390867617E-3</v>
      </c>
      <c r="O115" s="77">
        <f>L115/'סכום נכסי הקרן'!$C$42</f>
        <v>1.0786473820227944E-5</v>
      </c>
    </row>
    <row r="116" spans="2:15">
      <c r="B116" s="75" t="s">
        <v>1074</v>
      </c>
      <c r="C116" s="69" t="s">
        <v>1075</v>
      </c>
      <c r="D116" s="82" t="s">
        <v>113</v>
      </c>
      <c r="E116" s="82" t="s">
        <v>248</v>
      </c>
      <c r="F116" s="69" t="s">
        <v>590</v>
      </c>
      <c r="G116" s="82" t="s">
        <v>304</v>
      </c>
      <c r="H116" s="82" t="s">
        <v>126</v>
      </c>
      <c r="I116" s="76">
        <v>612.8142150000001</v>
      </c>
      <c r="J116" s="78">
        <v>154.80000000000001</v>
      </c>
      <c r="K116" s="69"/>
      <c r="L116" s="76">
        <v>0.94863640500000013</v>
      </c>
      <c r="M116" s="77">
        <v>1.1744591948323371E-6</v>
      </c>
      <c r="N116" s="77">
        <f t="shared" si="2"/>
        <v>7.9806623659326966E-4</v>
      </c>
      <c r="O116" s="77">
        <f>L116/'סכום נכסי הקרן'!$C$42</f>
        <v>8.0368075956287657E-6</v>
      </c>
    </row>
    <row r="117" spans="2:15">
      <c r="B117" s="75" t="s">
        <v>1078</v>
      </c>
      <c r="C117" s="69" t="s">
        <v>1079</v>
      </c>
      <c r="D117" s="82" t="s">
        <v>113</v>
      </c>
      <c r="E117" s="82" t="s">
        <v>248</v>
      </c>
      <c r="F117" s="69" t="s">
        <v>1080</v>
      </c>
      <c r="G117" s="82" t="s">
        <v>596</v>
      </c>
      <c r="H117" s="82" t="s">
        <v>126</v>
      </c>
      <c r="I117" s="76">
        <v>49.024108000000005</v>
      </c>
      <c r="J117" s="78">
        <v>6851</v>
      </c>
      <c r="K117" s="69"/>
      <c r="L117" s="76">
        <v>3.3586416190000006</v>
      </c>
      <c r="M117" s="77">
        <v>1.9609643200000001E-6</v>
      </c>
      <c r="N117" s="77">
        <f t="shared" si="2"/>
        <v>2.8255488223023198E-3</v>
      </c>
      <c r="O117" s="77">
        <f>L117/'סכום נכסי הקרן'!$C$42</f>
        <v>2.8454270078928815E-5</v>
      </c>
    </row>
    <row r="118" spans="2:15">
      <c r="B118" s="75" t="s">
        <v>1081</v>
      </c>
      <c r="C118" s="69" t="s">
        <v>1082</v>
      </c>
      <c r="D118" s="82" t="s">
        <v>113</v>
      </c>
      <c r="E118" s="82" t="s">
        <v>248</v>
      </c>
      <c r="F118" s="69" t="s">
        <v>1083</v>
      </c>
      <c r="G118" s="82" t="s">
        <v>121</v>
      </c>
      <c r="H118" s="82" t="s">
        <v>126</v>
      </c>
      <c r="I118" s="76">
        <v>80.891800000000018</v>
      </c>
      <c r="J118" s="78">
        <v>1195</v>
      </c>
      <c r="K118" s="69"/>
      <c r="L118" s="76">
        <v>0.96665701000000015</v>
      </c>
      <c r="M118" s="77">
        <v>5.6828116091166895E-7</v>
      </c>
      <c r="N118" s="77">
        <f t="shared" si="2"/>
        <v>8.1322656181132187E-4</v>
      </c>
      <c r="O118" s="77">
        <f>L118/'סכום נכסי הקרן'!$C$42</f>
        <v>8.1894774008127928E-6</v>
      </c>
    </row>
    <row r="119" spans="2:15">
      <c r="B119" s="75" t="s">
        <v>1084</v>
      </c>
      <c r="C119" s="69" t="s">
        <v>1085</v>
      </c>
      <c r="D119" s="82" t="s">
        <v>113</v>
      </c>
      <c r="E119" s="82" t="s">
        <v>248</v>
      </c>
      <c r="F119" s="69" t="s">
        <v>1086</v>
      </c>
      <c r="G119" s="82" t="s">
        <v>121</v>
      </c>
      <c r="H119" s="82" t="s">
        <v>126</v>
      </c>
      <c r="I119" s="76">
        <v>191.22681800000001</v>
      </c>
      <c r="J119" s="78">
        <v>38.1</v>
      </c>
      <c r="K119" s="69"/>
      <c r="L119" s="76">
        <v>7.2857418000000007E-2</v>
      </c>
      <c r="M119" s="77">
        <v>1.0936947565360245E-6</v>
      </c>
      <c r="N119" s="77">
        <f t="shared" si="2"/>
        <v>6.129328906701903E-5</v>
      </c>
      <c r="O119" s="77">
        <f>L119/'סכום נכסי הקרן'!$C$42</f>
        <v>6.1724497109121589E-7</v>
      </c>
    </row>
    <row r="120" spans="2:15">
      <c r="B120" s="75" t="s">
        <v>1087</v>
      </c>
      <c r="C120" s="69" t="s">
        <v>1088</v>
      </c>
      <c r="D120" s="82" t="s">
        <v>113</v>
      </c>
      <c r="E120" s="82" t="s">
        <v>248</v>
      </c>
      <c r="F120" s="69" t="s">
        <v>1089</v>
      </c>
      <c r="G120" s="82" t="s">
        <v>149</v>
      </c>
      <c r="H120" s="82" t="s">
        <v>126</v>
      </c>
      <c r="I120" s="76">
        <v>237.62701600000003</v>
      </c>
      <c r="J120" s="78">
        <v>309</v>
      </c>
      <c r="K120" s="69"/>
      <c r="L120" s="76">
        <v>0.73426748000000008</v>
      </c>
      <c r="M120" s="77">
        <v>1.8564610625000003E-6</v>
      </c>
      <c r="N120" s="77">
        <f t="shared" si="2"/>
        <v>6.1772253450090167E-4</v>
      </c>
      <c r="O120" s="77">
        <f>L120/'סכום נכסי הקרן'!$C$42</f>
        <v>6.2206831082844571E-6</v>
      </c>
    </row>
    <row r="121" spans="2:15">
      <c r="B121" s="75" t="s">
        <v>1090</v>
      </c>
      <c r="C121" s="69" t="s">
        <v>1091</v>
      </c>
      <c r="D121" s="82" t="s">
        <v>113</v>
      </c>
      <c r="E121" s="82" t="s">
        <v>248</v>
      </c>
      <c r="F121" s="69" t="s">
        <v>1092</v>
      </c>
      <c r="G121" s="82" t="s">
        <v>149</v>
      </c>
      <c r="H121" s="82" t="s">
        <v>126</v>
      </c>
      <c r="I121" s="76">
        <v>38.467948000000007</v>
      </c>
      <c r="J121" s="78">
        <v>3056</v>
      </c>
      <c r="K121" s="69"/>
      <c r="L121" s="76">
        <v>1.1755805040000002</v>
      </c>
      <c r="M121" s="77">
        <v>2.2460239110669556E-6</v>
      </c>
      <c r="N121" s="77">
        <f t="shared" si="2"/>
        <v>9.8898914662641393E-4</v>
      </c>
      <c r="O121" s="77">
        <f>L121/'סכום נכסי הקרן'!$C$42</f>
        <v>9.9594684264940207E-6</v>
      </c>
    </row>
    <row r="122" spans="2:15">
      <c r="B122" s="75" t="s">
        <v>1093</v>
      </c>
      <c r="C122" s="69" t="s">
        <v>1094</v>
      </c>
      <c r="D122" s="82" t="s">
        <v>113</v>
      </c>
      <c r="E122" s="82" t="s">
        <v>248</v>
      </c>
      <c r="F122" s="69" t="s">
        <v>1095</v>
      </c>
      <c r="G122" s="82" t="s">
        <v>121</v>
      </c>
      <c r="H122" s="82" t="s">
        <v>126</v>
      </c>
      <c r="I122" s="76">
        <v>32.491258000000009</v>
      </c>
      <c r="J122" s="78">
        <v>6020</v>
      </c>
      <c r="K122" s="69"/>
      <c r="L122" s="76">
        <v>1.9559737180000001</v>
      </c>
      <c r="M122" s="77">
        <v>2.9825261394662991E-6</v>
      </c>
      <c r="N122" s="77">
        <f t="shared" si="2"/>
        <v>1.6455162122937979E-3</v>
      </c>
      <c r="O122" s="77">
        <f>L122/'סכום נכסי הקרן'!$C$42</f>
        <v>1.6570926806959973E-5</v>
      </c>
    </row>
    <row r="123" spans="2:15">
      <c r="B123" s="75" t="s">
        <v>1096</v>
      </c>
      <c r="C123" s="69" t="s">
        <v>1097</v>
      </c>
      <c r="D123" s="82" t="s">
        <v>113</v>
      </c>
      <c r="E123" s="82" t="s">
        <v>248</v>
      </c>
      <c r="F123" s="69" t="s">
        <v>1098</v>
      </c>
      <c r="G123" s="82" t="s">
        <v>889</v>
      </c>
      <c r="H123" s="82" t="s">
        <v>126</v>
      </c>
      <c r="I123" s="76">
        <v>21.472090999999999</v>
      </c>
      <c r="J123" s="78">
        <v>8000</v>
      </c>
      <c r="K123" s="69"/>
      <c r="L123" s="76">
        <v>1.7177672590000002</v>
      </c>
      <c r="M123" s="77">
        <v>2.0389908823156274E-6</v>
      </c>
      <c r="N123" s="77">
        <f t="shared" si="2"/>
        <v>1.4451185348861519E-3</v>
      </c>
      <c r="O123" s="77">
        <f>L123/'סכום נכסי הקרן'!$C$42</f>
        <v>1.4552851737387841E-5</v>
      </c>
    </row>
    <row r="124" spans="2:15">
      <c r="B124" s="75" t="s">
        <v>1099</v>
      </c>
      <c r="C124" s="69" t="s">
        <v>1100</v>
      </c>
      <c r="D124" s="82" t="s">
        <v>113</v>
      </c>
      <c r="E124" s="82" t="s">
        <v>248</v>
      </c>
      <c r="F124" s="69" t="s">
        <v>1101</v>
      </c>
      <c r="G124" s="82" t="s">
        <v>543</v>
      </c>
      <c r="H124" s="82" t="s">
        <v>126</v>
      </c>
      <c r="I124" s="76">
        <v>0.56230900000000006</v>
      </c>
      <c r="J124" s="78">
        <v>162</v>
      </c>
      <c r="K124" s="69"/>
      <c r="L124" s="76">
        <v>9.1094100000000007E-4</v>
      </c>
      <c r="M124" s="77">
        <v>8.2021814857132192E-8</v>
      </c>
      <c r="N124" s="77">
        <f t="shared" si="2"/>
        <v>7.663539495182136E-7</v>
      </c>
      <c r="O124" s="77">
        <f>L124/'סכום נכסי הקרן'!$C$42</f>
        <v>7.7174537150191527E-9</v>
      </c>
    </row>
    <row r="125" spans="2:15">
      <c r="B125" s="75" t="s">
        <v>1102</v>
      </c>
      <c r="C125" s="69" t="s">
        <v>1103</v>
      </c>
      <c r="D125" s="82" t="s">
        <v>113</v>
      </c>
      <c r="E125" s="82" t="s">
        <v>248</v>
      </c>
      <c r="F125" s="69" t="s">
        <v>1104</v>
      </c>
      <c r="G125" s="82" t="s">
        <v>420</v>
      </c>
      <c r="H125" s="82" t="s">
        <v>126</v>
      </c>
      <c r="I125" s="76">
        <v>27.146810000000002</v>
      </c>
      <c r="J125" s="78">
        <v>450</v>
      </c>
      <c r="K125" s="69"/>
      <c r="L125" s="76">
        <v>0.12216064500000001</v>
      </c>
      <c r="M125" s="77">
        <v>2.0682696027000531E-6</v>
      </c>
      <c r="N125" s="77">
        <f t="shared" si="2"/>
        <v>1.0277097284175639E-4</v>
      </c>
      <c r="O125" s="77">
        <f>L125/'סכום נכסי הקרן'!$C$42</f>
        <v>1.0349398298950053E-6</v>
      </c>
    </row>
    <row r="126" spans="2:15">
      <c r="B126" s="75" t="s">
        <v>1105</v>
      </c>
      <c r="C126" s="69" t="s">
        <v>1106</v>
      </c>
      <c r="D126" s="82" t="s">
        <v>113</v>
      </c>
      <c r="E126" s="82" t="s">
        <v>248</v>
      </c>
      <c r="F126" s="69" t="s">
        <v>1107</v>
      </c>
      <c r="G126" s="82" t="s">
        <v>420</v>
      </c>
      <c r="H126" s="82" t="s">
        <v>126</v>
      </c>
      <c r="I126" s="76">
        <v>59.559051000000011</v>
      </c>
      <c r="J126" s="78">
        <v>2862</v>
      </c>
      <c r="K126" s="69"/>
      <c r="L126" s="76">
        <v>1.7045800470000001</v>
      </c>
      <c r="M126" s="77">
        <v>2.3151768127849247E-6</v>
      </c>
      <c r="N126" s="77">
        <f t="shared" si="2"/>
        <v>1.4340244332930365E-3</v>
      </c>
      <c r="O126" s="77">
        <f>L126/'סכום נכסי הקרן'!$C$42</f>
        <v>1.4441130233755723E-5</v>
      </c>
    </row>
    <row r="127" spans="2:15">
      <c r="B127" s="75" t="s">
        <v>1108</v>
      </c>
      <c r="C127" s="69" t="s">
        <v>1109</v>
      </c>
      <c r="D127" s="82" t="s">
        <v>113</v>
      </c>
      <c r="E127" s="82" t="s">
        <v>248</v>
      </c>
      <c r="F127" s="69" t="s">
        <v>1110</v>
      </c>
      <c r="G127" s="82" t="s">
        <v>123</v>
      </c>
      <c r="H127" s="82" t="s">
        <v>126</v>
      </c>
      <c r="I127" s="76">
        <v>831.45353600000021</v>
      </c>
      <c r="J127" s="78">
        <v>217.2</v>
      </c>
      <c r="K127" s="69"/>
      <c r="L127" s="76">
        <v>1.8059170810000003</v>
      </c>
      <c r="M127" s="77">
        <v>3.5513988725329334E-6</v>
      </c>
      <c r="N127" s="77">
        <f t="shared" si="2"/>
        <v>1.5192769757061695E-3</v>
      </c>
      <c r="O127" s="77">
        <f>L127/'סכום נכסי הקרן'!$C$42</f>
        <v>1.5299653309907004E-5</v>
      </c>
    </row>
    <row r="128" spans="2:15">
      <c r="B128" s="75" t="s">
        <v>1111</v>
      </c>
      <c r="C128" s="69" t="s">
        <v>1112</v>
      </c>
      <c r="D128" s="82" t="s">
        <v>113</v>
      </c>
      <c r="E128" s="82" t="s">
        <v>248</v>
      </c>
      <c r="F128" s="69" t="s">
        <v>1113</v>
      </c>
      <c r="G128" s="82" t="s">
        <v>723</v>
      </c>
      <c r="H128" s="82" t="s">
        <v>126</v>
      </c>
      <c r="I128" s="76">
        <v>5.0561050000000005</v>
      </c>
      <c r="J128" s="78">
        <v>24240</v>
      </c>
      <c r="K128" s="69"/>
      <c r="L128" s="76">
        <v>1.2255998980000002</v>
      </c>
      <c r="M128" s="77">
        <v>2.2000340267183713E-6</v>
      </c>
      <c r="N128" s="77">
        <f t="shared" si="2"/>
        <v>1.0310693254134129E-3</v>
      </c>
      <c r="O128" s="77">
        <f>L128/'סכום נכסי הקרן'!$C$42</f>
        <v>1.038323062190328E-5</v>
      </c>
    </row>
    <row r="129" spans="2:15">
      <c r="B129" s="75" t="s">
        <v>1114</v>
      </c>
      <c r="C129" s="69" t="s">
        <v>1115</v>
      </c>
      <c r="D129" s="82" t="s">
        <v>113</v>
      </c>
      <c r="E129" s="82" t="s">
        <v>248</v>
      </c>
      <c r="F129" s="69" t="s">
        <v>1116</v>
      </c>
      <c r="G129" s="82" t="s">
        <v>147</v>
      </c>
      <c r="H129" s="82" t="s">
        <v>126</v>
      </c>
      <c r="I129" s="76">
        <v>13.825805000000003</v>
      </c>
      <c r="J129" s="78">
        <v>2449</v>
      </c>
      <c r="K129" s="69"/>
      <c r="L129" s="76">
        <v>0.338593967</v>
      </c>
      <c r="M129" s="77">
        <v>1.6763367173357684E-6</v>
      </c>
      <c r="N129" s="77">
        <f t="shared" si="2"/>
        <v>2.8485140518814023E-4</v>
      </c>
      <c r="O129" s="77">
        <f>L129/'סכום נכסי הקרן'!$C$42</f>
        <v>2.8685538015164783E-6</v>
      </c>
    </row>
    <row r="130" spans="2:15">
      <c r="B130" s="75" t="s">
        <v>1117</v>
      </c>
      <c r="C130" s="69" t="s">
        <v>1118</v>
      </c>
      <c r="D130" s="82" t="s">
        <v>113</v>
      </c>
      <c r="E130" s="82" t="s">
        <v>248</v>
      </c>
      <c r="F130" s="69" t="s">
        <v>1119</v>
      </c>
      <c r="G130" s="82" t="s">
        <v>420</v>
      </c>
      <c r="H130" s="82" t="s">
        <v>126</v>
      </c>
      <c r="I130" s="76">
        <v>304.43783400000007</v>
      </c>
      <c r="J130" s="78">
        <v>655.7</v>
      </c>
      <c r="K130" s="69"/>
      <c r="L130" s="76">
        <v>1.9961988750000006</v>
      </c>
      <c r="M130" s="77">
        <v>3.5866745257386205E-6</v>
      </c>
      <c r="N130" s="77">
        <f t="shared" si="2"/>
        <v>1.6793567222027168E-3</v>
      </c>
      <c r="O130" s="77">
        <f>L130/'סכום נכסי הקרן'!$C$42</f>
        <v>1.691171263977119E-5</v>
      </c>
    </row>
    <row r="131" spans="2:15">
      <c r="B131" s="75" t="s">
        <v>1120</v>
      </c>
      <c r="C131" s="69" t="s">
        <v>1121</v>
      </c>
      <c r="D131" s="82" t="s">
        <v>113</v>
      </c>
      <c r="E131" s="82" t="s">
        <v>248</v>
      </c>
      <c r="F131" s="69" t="s">
        <v>1122</v>
      </c>
      <c r="G131" s="82" t="s">
        <v>304</v>
      </c>
      <c r="H131" s="82" t="s">
        <v>126</v>
      </c>
      <c r="I131" s="76">
        <v>312.53650000000005</v>
      </c>
      <c r="J131" s="78">
        <v>1047</v>
      </c>
      <c r="K131" s="69"/>
      <c r="L131" s="76">
        <v>3.2722571550000006</v>
      </c>
      <c r="M131" s="77">
        <v>5.03279388083736E-6</v>
      </c>
      <c r="N131" s="77">
        <f t="shared" si="2"/>
        <v>2.7528755370254312E-3</v>
      </c>
      <c r="O131" s="77">
        <f>L131/'סכום נכסי הקרן'!$C$42</f>
        <v>2.7722424544896711E-5</v>
      </c>
    </row>
    <row r="132" spans="2:15">
      <c r="B132" s="75" t="s">
        <v>1123</v>
      </c>
      <c r="C132" s="69" t="s">
        <v>1124</v>
      </c>
      <c r="D132" s="82" t="s">
        <v>113</v>
      </c>
      <c r="E132" s="82" t="s">
        <v>248</v>
      </c>
      <c r="F132" s="69" t="s">
        <v>1125</v>
      </c>
      <c r="G132" s="82" t="s">
        <v>420</v>
      </c>
      <c r="H132" s="82" t="s">
        <v>126</v>
      </c>
      <c r="I132" s="76">
        <v>72.089006999999995</v>
      </c>
      <c r="J132" s="78">
        <v>1149</v>
      </c>
      <c r="K132" s="69"/>
      <c r="L132" s="76">
        <v>0.82830269300000015</v>
      </c>
      <c r="M132" s="77">
        <v>4.3393077838948006E-6</v>
      </c>
      <c r="N132" s="77">
        <f t="shared" si="2"/>
        <v>6.9683222094199559E-4</v>
      </c>
      <c r="O132" s="77">
        <f>L132/'סכום נכסי הקרן'!$C$42</f>
        <v>7.017345465022674E-6</v>
      </c>
    </row>
    <row r="133" spans="2:15">
      <c r="B133" s="75" t="s">
        <v>1126</v>
      </c>
      <c r="C133" s="69" t="s">
        <v>1127</v>
      </c>
      <c r="D133" s="82" t="s">
        <v>113</v>
      </c>
      <c r="E133" s="82" t="s">
        <v>248</v>
      </c>
      <c r="F133" s="69" t="s">
        <v>1128</v>
      </c>
      <c r="G133" s="82" t="s">
        <v>723</v>
      </c>
      <c r="H133" s="82" t="s">
        <v>126</v>
      </c>
      <c r="I133" s="76">
        <v>372.596566</v>
      </c>
      <c r="J133" s="78">
        <v>9.1</v>
      </c>
      <c r="K133" s="69"/>
      <c r="L133" s="76">
        <v>3.3906287E-2</v>
      </c>
      <c r="M133" s="77">
        <v>9.0490000534493366E-7</v>
      </c>
      <c r="N133" s="77">
        <f t="shared" si="2"/>
        <v>2.8524588261970928E-5</v>
      </c>
      <c r="O133" s="77">
        <f>L133/'סכום נכסי הקרן'!$C$42</f>
        <v>2.8725263279472062E-7</v>
      </c>
    </row>
    <row r="134" spans="2:15">
      <c r="B134" s="75" t="s">
        <v>1129</v>
      </c>
      <c r="C134" s="69" t="s">
        <v>1130</v>
      </c>
      <c r="D134" s="82" t="s">
        <v>113</v>
      </c>
      <c r="E134" s="82" t="s">
        <v>248</v>
      </c>
      <c r="F134" s="69" t="s">
        <v>793</v>
      </c>
      <c r="G134" s="82" t="s">
        <v>120</v>
      </c>
      <c r="H134" s="82" t="s">
        <v>126</v>
      </c>
      <c r="I134" s="76">
        <v>244.16605200000006</v>
      </c>
      <c r="J134" s="78">
        <v>215.2</v>
      </c>
      <c r="K134" s="69"/>
      <c r="L134" s="76">
        <v>0.52544534400000009</v>
      </c>
      <c r="M134" s="77">
        <v>2.7590763633201288E-6</v>
      </c>
      <c r="N134" s="77">
        <f t="shared" si="2"/>
        <v>4.4204521986644185E-4</v>
      </c>
      <c r="O134" s="77">
        <f>L134/'סכום נכסי הקרן'!$C$42</f>
        <v>4.4515507833024498E-6</v>
      </c>
    </row>
    <row r="135" spans="2:15">
      <c r="B135" s="72"/>
      <c r="C135" s="69"/>
      <c r="D135" s="69"/>
      <c r="E135" s="69"/>
      <c r="F135" s="69"/>
      <c r="G135" s="69"/>
      <c r="H135" s="69"/>
      <c r="I135" s="76"/>
      <c r="J135" s="78"/>
      <c r="K135" s="69"/>
      <c r="L135" s="69"/>
      <c r="M135" s="69"/>
      <c r="N135" s="77"/>
      <c r="O135" s="69"/>
    </row>
    <row r="136" spans="2:15">
      <c r="B136" s="70" t="s">
        <v>190</v>
      </c>
      <c r="C136" s="71"/>
      <c r="D136" s="71"/>
      <c r="E136" s="71"/>
      <c r="F136" s="71"/>
      <c r="G136" s="71"/>
      <c r="H136" s="71"/>
      <c r="I136" s="79"/>
      <c r="J136" s="81"/>
      <c r="K136" s="79">
        <v>6.6173335000000014E-2</v>
      </c>
      <c r="L136" s="79">
        <v>452.52345316100019</v>
      </c>
      <c r="M136" s="71"/>
      <c r="N136" s="80">
        <f t="shared" ref="N136:N163" si="3">L136/$L$11</f>
        <v>0.38069769126601261</v>
      </c>
      <c r="O136" s="80">
        <f>L136/'סכום נכסי הקרן'!$C$42</f>
        <v>3.833759601039646E-3</v>
      </c>
    </row>
    <row r="137" spans="2:15">
      <c r="B137" s="86" t="s">
        <v>61</v>
      </c>
      <c r="C137" s="71"/>
      <c r="D137" s="71"/>
      <c r="E137" s="71"/>
      <c r="F137" s="71"/>
      <c r="G137" s="71"/>
      <c r="H137" s="71"/>
      <c r="I137" s="79"/>
      <c r="J137" s="81"/>
      <c r="K137" s="81"/>
      <c r="L137" s="79">
        <f>SUM(L138:L163)</f>
        <v>158.50005751300003</v>
      </c>
      <c r="M137" s="71"/>
      <c r="N137" s="80">
        <f t="shared" si="3"/>
        <v>0.13334249427125527</v>
      </c>
      <c r="O137" s="80">
        <f>L137/'סכום נכסי הקרן'!$C$42</f>
        <v>1.3428057993705974E-3</v>
      </c>
    </row>
    <row r="138" spans="2:15">
      <c r="B138" s="75" t="s">
        <v>1131</v>
      </c>
      <c r="C138" s="69" t="s">
        <v>1132</v>
      </c>
      <c r="D138" s="82" t="s">
        <v>1133</v>
      </c>
      <c r="E138" s="82" t="s">
        <v>1134</v>
      </c>
      <c r="F138" s="69" t="s">
        <v>909</v>
      </c>
      <c r="G138" s="82" t="s">
        <v>151</v>
      </c>
      <c r="H138" s="82" t="s">
        <v>125</v>
      </c>
      <c r="I138" s="76">
        <v>74.105088000000009</v>
      </c>
      <c r="J138" s="78">
        <v>910</v>
      </c>
      <c r="K138" s="69"/>
      <c r="L138" s="76">
        <v>2.3204600399999999</v>
      </c>
      <c r="M138" s="77">
        <v>2.1107987286515274E-6</v>
      </c>
      <c r="N138" s="77">
        <f t="shared" si="3"/>
        <v>1.9521502669801794E-3</v>
      </c>
      <c r="O138" s="77">
        <f>L138/'סכום נכסי הקרן'!$C$42</f>
        <v>1.9658839547513494E-5</v>
      </c>
    </row>
    <row r="139" spans="2:15">
      <c r="B139" s="75" t="s">
        <v>1135</v>
      </c>
      <c r="C139" s="69" t="s">
        <v>1136</v>
      </c>
      <c r="D139" s="82" t="s">
        <v>1137</v>
      </c>
      <c r="E139" s="82" t="s">
        <v>1134</v>
      </c>
      <c r="F139" s="69" t="s">
        <v>1138</v>
      </c>
      <c r="G139" s="82" t="s">
        <v>1139</v>
      </c>
      <c r="H139" s="82" t="s">
        <v>125</v>
      </c>
      <c r="I139" s="76">
        <v>6.7765270000000006</v>
      </c>
      <c r="J139" s="78">
        <v>3146</v>
      </c>
      <c r="K139" s="69"/>
      <c r="L139" s="76">
        <v>0.73358517300000015</v>
      </c>
      <c r="M139" s="77">
        <v>2.0732755977918275E-7</v>
      </c>
      <c r="N139" s="77">
        <f t="shared" si="3"/>
        <v>6.1714852513670157E-4</v>
      </c>
      <c r="O139" s="77">
        <f>L139/'סכום נכסי הקרן'!$C$42</f>
        <v>6.2149026321702712E-6</v>
      </c>
    </row>
    <row r="140" spans="2:15">
      <c r="B140" s="75" t="s">
        <v>1140</v>
      </c>
      <c r="C140" s="69" t="s">
        <v>1141</v>
      </c>
      <c r="D140" s="82" t="s">
        <v>1133</v>
      </c>
      <c r="E140" s="82" t="s">
        <v>1134</v>
      </c>
      <c r="F140" s="69" t="s">
        <v>1142</v>
      </c>
      <c r="G140" s="82" t="s">
        <v>1143</v>
      </c>
      <c r="H140" s="82" t="s">
        <v>125</v>
      </c>
      <c r="I140" s="76">
        <v>41.882722000000001</v>
      </c>
      <c r="J140" s="78">
        <v>980</v>
      </c>
      <c r="K140" s="69"/>
      <c r="L140" s="76">
        <v>1.4123607820000001</v>
      </c>
      <c r="M140" s="77">
        <v>1.2174815617889584E-6</v>
      </c>
      <c r="N140" s="77">
        <f t="shared" si="3"/>
        <v>1.1881870103885243E-3</v>
      </c>
      <c r="O140" s="77">
        <f>L140/'סכום נכסי הקרן'!$C$42</f>
        <v>1.1965460950811585E-5</v>
      </c>
    </row>
    <row r="141" spans="2:15">
      <c r="B141" s="75" t="s">
        <v>1144</v>
      </c>
      <c r="C141" s="69" t="s">
        <v>1145</v>
      </c>
      <c r="D141" s="82" t="s">
        <v>1133</v>
      </c>
      <c r="E141" s="82" t="s">
        <v>1134</v>
      </c>
      <c r="F141" s="69" t="s">
        <v>995</v>
      </c>
      <c r="G141" s="82" t="s">
        <v>841</v>
      </c>
      <c r="H141" s="82" t="s">
        <v>125</v>
      </c>
      <c r="I141" s="76">
        <v>50.906864000000006</v>
      </c>
      <c r="J141" s="78">
        <v>1538</v>
      </c>
      <c r="K141" s="69"/>
      <c r="L141" s="76">
        <v>2.6941226010000001</v>
      </c>
      <c r="M141" s="77">
        <v>1.3003231339845738E-6</v>
      </c>
      <c r="N141" s="77">
        <f t="shared" si="3"/>
        <v>2.2665040828798266E-3</v>
      </c>
      <c r="O141" s="77">
        <f>L141/'סכום נכסי הקרן'!$C$42</f>
        <v>2.2824492997685373E-5</v>
      </c>
    </row>
    <row r="142" spans="2:15">
      <c r="B142" s="75" t="s">
        <v>1146</v>
      </c>
      <c r="C142" s="69" t="s">
        <v>1147</v>
      </c>
      <c r="D142" s="82" t="s">
        <v>1133</v>
      </c>
      <c r="E142" s="82" t="s">
        <v>1134</v>
      </c>
      <c r="F142" s="69" t="s">
        <v>1148</v>
      </c>
      <c r="G142" s="82" t="s">
        <v>1149</v>
      </c>
      <c r="H142" s="82" t="s">
        <v>125</v>
      </c>
      <c r="I142" s="76">
        <v>11.385852000000002</v>
      </c>
      <c r="J142" s="78">
        <v>12034</v>
      </c>
      <c r="K142" s="69"/>
      <c r="L142" s="76">
        <v>4.714766677000001</v>
      </c>
      <c r="M142" s="77">
        <v>8.1211444568809565E-8</v>
      </c>
      <c r="N142" s="77">
        <f t="shared" si="3"/>
        <v>3.9664259968272518E-3</v>
      </c>
      <c r="O142" s="77">
        <f>L142/'סכום נכסי הקרן'!$C$42</f>
        <v>3.9943304348867994E-5</v>
      </c>
    </row>
    <row r="143" spans="2:15">
      <c r="B143" s="75" t="s">
        <v>1150</v>
      </c>
      <c r="C143" s="69" t="s">
        <v>1151</v>
      </c>
      <c r="D143" s="82" t="s">
        <v>1133</v>
      </c>
      <c r="E143" s="82" t="s">
        <v>1134</v>
      </c>
      <c r="F143" s="69" t="s">
        <v>1152</v>
      </c>
      <c r="G143" s="82" t="s">
        <v>1149</v>
      </c>
      <c r="H143" s="82" t="s">
        <v>125</v>
      </c>
      <c r="I143" s="76">
        <v>15.810670000000002</v>
      </c>
      <c r="J143" s="78">
        <v>10342</v>
      </c>
      <c r="K143" s="69"/>
      <c r="L143" s="76">
        <v>5.6265149900000004</v>
      </c>
      <c r="M143" s="77">
        <v>4.0821360156038918E-7</v>
      </c>
      <c r="N143" s="77">
        <f t="shared" si="3"/>
        <v>4.7334591204149686E-3</v>
      </c>
      <c r="O143" s="77">
        <f>L143/'סכום נכסי הקרן'!$C$42</f>
        <v>4.7667597585558724E-5</v>
      </c>
    </row>
    <row r="144" spans="2:15">
      <c r="B144" s="75" t="s">
        <v>1153</v>
      </c>
      <c r="C144" s="69" t="s">
        <v>1154</v>
      </c>
      <c r="D144" s="82" t="s">
        <v>1133</v>
      </c>
      <c r="E144" s="82" t="s">
        <v>1134</v>
      </c>
      <c r="F144" s="69" t="s">
        <v>815</v>
      </c>
      <c r="G144" s="82" t="s">
        <v>643</v>
      </c>
      <c r="H144" s="82" t="s">
        <v>125</v>
      </c>
      <c r="I144" s="76">
        <v>0.25738300000000003</v>
      </c>
      <c r="J144" s="78">
        <v>12030</v>
      </c>
      <c r="K144" s="69"/>
      <c r="L144" s="76">
        <v>0.10654428500000002</v>
      </c>
      <c r="M144" s="77">
        <v>5.8233648194400116E-9</v>
      </c>
      <c r="N144" s="77">
        <f t="shared" si="3"/>
        <v>8.9633284272355913E-5</v>
      </c>
      <c r="O144" s="77">
        <f>L144/'סכום נכסי הקרן'!$C$42</f>
        <v>9.0263868690432148E-7</v>
      </c>
    </row>
    <row r="145" spans="2:15">
      <c r="B145" s="75" t="s">
        <v>1157</v>
      </c>
      <c r="C145" s="69" t="s">
        <v>1158</v>
      </c>
      <c r="D145" s="82" t="s">
        <v>1137</v>
      </c>
      <c r="E145" s="82" t="s">
        <v>1134</v>
      </c>
      <c r="F145" s="69" t="s">
        <v>1159</v>
      </c>
      <c r="G145" s="82" t="s">
        <v>1160</v>
      </c>
      <c r="H145" s="82" t="s">
        <v>125</v>
      </c>
      <c r="I145" s="76">
        <v>15.720696000000002</v>
      </c>
      <c r="J145" s="78">
        <v>13898</v>
      </c>
      <c r="K145" s="69"/>
      <c r="L145" s="76">
        <v>7.5181114000000013</v>
      </c>
      <c r="M145" s="77">
        <v>4.4766323728714768E-7</v>
      </c>
      <c r="N145" s="77">
        <f t="shared" si="3"/>
        <v>6.3248161673565102E-3</v>
      </c>
      <c r="O145" s="77">
        <f>L145/'סכום נכסי הקרן'!$C$42</f>
        <v>6.369312255553087E-5</v>
      </c>
    </row>
    <row r="146" spans="2:15">
      <c r="B146" s="75" t="s">
        <v>1163</v>
      </c>
      <c r="C146" s="69" t="s">
        <v>1164</v>
      </c>
      <c r="D146" s="82" t="s">
        <v>1133</v>
      </c>
      <c r="E146" s="82" t="s">
        <v>1134</v>
      </c>
      <c r="F146" s="69" t="s">
        <v>1165</v>
      </c>
      <c r="G146" s="82" t="s">
        <v>1166</v>
      </c>
      <c r="H146" s="82" t="s">
        <v>125</v>
      </c>
      <c r="I146" s="76">
        <v>7.2123130000000018</v>
      </c>
      <c r="J146" s="78">
        <v>1392</v>
      </c>
      <c r="K146" s="69"/>
      <c r="L146" s="76">
        <v>0.345460555</v>
      </c>
      <c r="M146" s="77">
        <v>3.4652414181581734E-7</v>
      </c>
      <c r="N146" s="77">
        <f t="shared" si="3"/>
        <v>2.9062810953399182E-4</v>
      </c>
      <c r="O146" s="77">
        <f>L146/'סכום נכסי הקרן'!$C$42</f>
        <v>2.9267272453181141E-6</v>
      </c>
    </row>
    <row r="147" spans="2:15">
      <c r="B147" s="75" t="s">
        <v>1167</v>
      </c>
      <c r="C147" s="69" t="s">
        <v>1168</v>
      </c>
      <c r="D147" s="82" t="s">
        <v>1133</v>
      </c>
      <c r="E147" s="82" t="s">
        <v>1134</v>
      </c>
      <c r="F147" s="69" t="s">
        <v>1169</v>
      </c>
      <c r="G147" s="82" t="s">
        <v>1149</v>
      </c>
      <c r="H147" s="82" t="s">
        <v>125</v>
      </c>
      <c r="I147" s="76">
        <v>0.73538000000000014</v>
      </c>
      <c r="J147" s="78">
        <v>8465</v>
      </c>
      <c r="K147" s="69"/>
      <c r="L147" s="76">
        <v>0.21420196400000002</v>
      </c>
      <c r="M147" s="77">
        <v>8.1337981367565369E-9</v>
      </c>
      <c r="N147" s="77">
        <f t="shared" si="3"/>
        <v>1.8020324159957472E-4</v>
      </c>
      <c r="O147" s="77">
        <f>L147/'סכום נכסי הקרן'!$C$42</f>
        <v>1.8147100007971963E-6</v>
      </c>
    </row>
    <row r="148" spans="2:15">
      <c r="B148" s="75" t="s">
        <v>1170</v>
      </c>
      <c r="C148" s="69" t="s">
        <v>1171</v>
      </c>
      <c r="D148" s="82" t="s">
        <v>1133</v>
      </c>
      <c r="E148" s="82" t="s">
        <v>1134</v>
      </c>
      <c r="F148" s="69" t="s">
        <v>991</v>
      </c>
      <c r="G148" s="82" t="s">
        <v>992</v>
      </c>
      <c r="H148" s="82" t="s">
        <v>125</v>
      </c>
      <c r="I148" s="76">
        <v>16.975291000000002</v>
      </c>
      <c r="J148" s="78">
        <v>836</v>
      </c>
      <c r="K148" s="69"/>
      <c r="L148" s="76">
        <v>0.48832413100000016</v>
      </c>
      <c r="M148" s="77">
        <v>3.8129783156102706E-7</v>
      </c>
      <c r="N148" s="77">
        <f t="shared" si="3"/>
        <v>4.1081598746450055E-4</v>
      </c>
      <c r="O148" s="77">
        <f>L148/'סכום נכסי הקרן'!$C$42</f>
        <v>4.1370614330889164E-6</v>
      </c>
    </row>
    <row r="149" spans="2:15">
      <c r="B149" s="75" t="s">
        <v>1172</v>
      </c>
      <c r="C149" s="69" t="s">
        <v>1173</v>
      </c>
      <c r="D149" s="82" t="s">
        <v>1133</v>
      </c>
      <c r="E149" s="82" t="s">
        <v>1134</v>
      </c>
      <c r="F149" s="69" t="s">
        <v>1174</v>
      </c>
      <c r="G149" s="82" t="s">
        <v>1143</v>
      </c>
      <c r="H149" s="82" t="s">
        <v>125</v>
      </c>
      <c r="I149" s="76">
        <v>57.884738000000006</v>
      </c>
      <c r="J149" s="78">
        <v>6487</v>
      </c>
      <c r="K149" s="69"/>
      <c r="L149" s="76">
        <v>12.920896365000003</v>
      </c>
      <c r="M149" s="77">
        <v>1.2857622043286081E-6</v>
      </c>
      <c r="N149" s="77">
        <f t="shared" si="3"/>
        <v>1.0870056305110079E-2</v>
      </c>
      <c r="O149" s="77">
        <f>L149/'סכום נכסי הקרן'!$C$42</f>
        <v>1.0946528880953512E-4</v>
      </c>
    </row>
    <row r="150" spans="2:15">
      <c r="B150" s="75" t="s">
        <v>1177</v>
      </c>
      <c r="C150" s="69" t="s">
        <v>1178</v>
      </c>
      <c r="D150" s="82" t="s">
        <v>1133</v>
      </c>
      <c r="E150" s="82" t="s">
        <v>1134</v>
      </c>
      <c r="F150" s="69" t="s">
        <v>1179</v>
      </c>
      <c r="G150" s="82" t="s">
        <v>1180</v>
      </c>
      <c r="H150" s="82" t="s">
        <v>125</v>
      </c>
      <c r="I150" s="76">
        <v>70.196139000000016</v>
      </c>
      <c r="J150" s="78">
        <v>376</v>
      </c>
      <c r="K150" s="69"/>
      <c r="L150" s="76">
        <v>0.90820888000000022</v>
      </c>
      <c r="M150" s="77">
        <v>2.5796850097504231E-6</v>
      </c>
      <c r="N150" s="77">
        <f t="shared" si="3"/>
        <v>7.6405547908757357E-4</v>
      </c>
      <c r="O150" s="77">
        <f>L150/'סכום נכסי הקרן'!$C$42</f>
        <v>7.6943073096604336E-6</v>
      </c>
    </row>
    <row r="151" spans="2:15">
      <c r="B151" s="75" t="s">
        <v>1181</v>
      </c>
      <c r="C151" s="69" t="s">
        <v>1182</v>
      </c>
      <c r="D151" s="82" t="s">
        <v>1133</v>
      </c>
      <c r="E151" s="82" t="s">
        <v>1134</v>
      </c>
      <c r="F151" s="69" t="s">
        <v>867</v>
      </c>
      <c r="G151" s="82" t="s">
        <v>151</v>
      </c>
      <c r="H151" s="82" t="s">
        <v>125</v>
      </c>
      <c r="I151" s="76">
        <v>48.644284000000006</v>
      </c>
      <c r="J151" s="78">
        <v>22703</v>
      </c>
      <c r="K151" s="69"/>
      <c r="L151" s="76">
        <v>38.001412237000004</v>
      </c>
      <c r="M151" s="77">
        <v>7.7542646373324327E-7</v>
      </c>
      <c r="N151" s="77">
        <f t="shared" si="3"/>
        <v>3.1969724005281044E-2</v>
      </c>
      <c r="O151" s="77">
        <f>L151/'סכום נכסי הקרן'!$C$42</f>
        <v>3.2194636100956039E-4</v>
      </c>
    </row>
    <row r="152" spans="2:15">
      <c r="B152" s="75" t="s">
        <v>1183</v>
      </c>
      <c r="C152" s="69" t="s">
        <v>1184</v>
      </c>
      <c r="D152" s="82" t="s">
        <v>1133</v>
      </c>
      <c r="E152" s="82" t="s">
        <v>1134</v>
      </c>
      <c r="F152" s="69" t="s">
        <v>864</v>
      </c>
      <c r="G152" s="82" t="s">
        <v>841</v>
      </c>
      <c r="H152" s="82" t="s">
        <v>125</v>
      </c>
      <c r="I152" s="76">
        <v>38.938849000000005</v>
      </c>
      <c r="J152" s="78">
        <v>5214</v>
      </c>
      <c r="K152" s="69"/>
      <c r="L152" s="76">
        <v>6.9861645300000008</v>
      </c>
      <c r="M152" s="77">
        <v>1.3861400057027787E-6</v>
      </c>
      <c r="N152" s="77">
        <f t="shared" si="3"/>
        <v>5.8773013615037138E-3</v>
      </c>
      <c r="O152" s="77">
        <f>L152/'סכום נכסי הקרן'!$C$42</f>
        <v>5.9186491118287062E-5</v>
      </c>
    </row>
    <row r="153" spans="2:15">
      <c r="B153" s="75" t="s">
        <v>1187</v>
      </c>
      <c r="C153" s="69" t="s">
        <v>1188</v>
      </c>
      <c r="D153" s="82" t="s">
        <v>1133</v>
      </c>
      <c r="E153" s="82" t="s">
        <v>1134</v>
      </c>
      <c r="F153" s="69" t="s">
        <v>710</v>
      </c>
      <c r="G153" s="82" t="s">
        <v>150</v>
      </c>
      <c r="H153" s="82" t="s">
        <v>125</v>
      </c>
      <c r="I153" s="76">
        <v>2.7193250000000004</v>
      </c>
      <c r="J153" s="78">
        <v>391</v>
      </c>
      <c r="K153" s="69"/>
      <c r="L153" s="76">
        <v>3.658664100000001E-2</v>
      </c>
      <c r="M153" s="77">
        <v>1.4811042750078113E-8</v>
      </c>
      <c r="N153" s="77">
        <f t="shared" si="3"/>
        <v>3.0779509133912084E-5</v>
      </c>
      <c r="O153" s="77">
        <f>L153/'סכום נכסי הקרן'!$C$42</f>
        <v>3.0996047878569754E-7</v>
      </c>
    </row>
    <row r="154" spans="2:15">
      <c r="B154" s="75" t="s">
        <v>1191</v>
      </c>
      <c r="C154" s="69" t="s">
        <v>1192</v>
      </c>
      <c r="D154" s="82" t="s">
        <v>1133</v>
      </c>
      <c r="E154" s="82" t="s">
        <v>1134</v>
      </c>
      <c r="F154" s="69" t="s">
        <v>1193</v>
      </c>
      <c r="G154" s="82" t="s">
        <v>1180</v>
      </c>
      <c r="H154" s="82" t="s">
        <v>125</v>
      </c>
      <c r="I154" s="76">
        <v>32.73685600000001</v>
      </c>
      <c r="J154" s="78">
        <v>1022</v>
      </c>
      <c r="K154" s="69"/>
      <c r="L154" s="76">
        <v>1.1512576810000001</v>
      </c>
      <c r="M154" s="77">
        <v>8.7511565854968419E-7</v>
      </c>
      <c r="N154" s="77">
        <f t="shared" si="3"/>
        <v>9.6852690871036611E-4</v>
      </c>
      <c r="O154" s="77">
        <f>L154/'סכום נכסי הקרן'!$C$42</f>
        <v>9.7534064963348731E-6</v>
      </c>
    </row>
    <row r="155" spans="2:15">
      <c r="B155" s="75" t="s">
        <v>1194</v>
      </c>
      <c r="C155" s="69" t="s">
        <v>1195</v>
      </c>
      <c r="D155" s="82" t="s">
        <v>1133</v>
      </c>
      <c r="E155" s="82" t="s">
        <v>1134</v>
      </c>
      <c r="F155" s="69" t="s">
        <v>1196</v>
      </c>
      <c r="G155" s="82" t="s">
        <v>151</v>
      </c>
      <c r="H155" s="82" t="s">
        <v>125</v>
      </c>
      <c r="I155" s="76">
        <v>12.249409000000004</v>
      </c>
      <c r="J155" s="78">
        <v>3058</v>
      </c>
      <c r="K155" s="69"/>
      <c r="L155" s="76">
        <v>1.2889535640000001</v>
      </c>
      <c r="M155" s="77">
        <v>2.442073222031092E-7</v>
      </c>
      <c r="N155" s="77">
        <f t="shared" si="3"/>
        <v>1.0843673240275467E-3</v>
      </c>
      <c r="O155" s="77">
        <f>L155/'סכום נכסי הקרן'!$C$42</f>
        <v>1.0919960207059489E-5</v>
      </c>
    </row>
    <row r="156" spans="2:15">
      <c r="B156" s="75" t="s">
        <v>1197</v>
      </c>
      <c r="C156" s="69" t="s">
        <v>1198</v>
      </c>
      <c r="D156" s="82" t="s">
        <v>1133</v>
      </c>
      <c r="E156" s="82" t="s">
        <v>1134</v>
      </c>
      <c r="F156" s="69" t="s">
        <v>1199</v>
      </c>
      <c r="G156" s="82" t="s">
        <v>1180</v>
      </c>
      <c r="H156" s="82" t="s">
        <v>125</v>
      </c>
      <c r="I156" s="76">
        <v>45.543407000000009</v>
      </c>
      <c r="J156" s="78">
        <v>724</v>
      </c>
      <c r="K156" s="69"/>
      <c r="L156" s="76">
        <v>1.1346156140000003</v>
      </c>
      <c r="M156" s="77">
        <v>1.980410922353697E-6</v>
      </c>
      <c r="N156" s="77">
        <f t="shared" si="3"/>
        <v>9.545263161652984E-4</v>
      </c>
      <c r="O156" s="77">
        <f>L156/'סכום נכסי הקרן'!$C$42</f>
        <v>9.6124156069197005E-6</v>
      </c>
    </row>
    <row r="157" spans="2:15">
      <c r="B157" s="75" t="s">
        <v>1200</v>
      </c>
      <c r="C157" s="69" t="s">
        <v>1201</v>
      </c>
      <c r="D157" s="82" t="s">
        <v>1133</v>
      </c>
      <c r="E157" s="82" t="s">
        <v>1134</v>
      </c>
      <c r="F157" s="69" t="s">
        <v>1202</v>
      </c>
      <c r="G157" s="82" t="s">
        <v>1203</v>
      </c>
      <c r="H157" s="82" t="s">
        <v>125</v>
      </c>
      <c r="I157" s="76">
        <v>36.42267300000001</v>
      </c>
      <c r="J157" s="78">
        <v>23835</v>
      </c>
      <c r="K157" s="69"/>
      <c r="L157" s="76">
        <v>29.872504908000003</v>
      </c>
      <c r="M157" s="77">
        <v>7.2673041126410948E-7</v>
      </c>
      <c r="N157" s="77">
        <f t="shared" si="3"/>
        <v>2.5131059111674653E-2</v>
      </c>
      <c r="O157" s="77">
        <f>L157/'סכום נכסי הקרן'!$C$42</f>
        <v>2.5307860111595866E-4</v>
      </c>
    </row>
    <row r="158" spans="2:15">
      <c r="B158" s="75" t="s">
        <v>1204</v>
      </c>
      <c r="C158" s="69" t="s">
        <v>1205</v>
      </c>
      <c r="D158" s="82" t="s">
        <v>1133</v>
      </c>
      <c r="E158" s="82" t="s">
        <v>1134</v>
      </c>
      <c r="F158" s="69" t="s">
        <v>844</v>
      </c>
      <c r="G158" s="82" t="s">
        <v>845</v>
      </c>
      <c r="H158" s="82" t="s">
        <v>125</v>
      </c>
      <c r="I158" s="76">
        <v>642.08969300000012</v>
      </c>
      <c r="J158" s="78">
        <v>901</v>
      </c>
      <c r="K158" s="69"/>
      <c r="L158" s="76">
        <v>19.906970015000002</v>
      </c>
      <c r="M158" s="77">
        <v>5.8621399070835102E-7</v>
      </c>
      <c r="N158" s="77">
        <f t="shared" si="3"/>
        <v>1.6747281211336302E-2</v>
      </c>
      <c r="O158" s="77">
        <f>L158/'סכום נכסי הקרן'!$C$42</f>
        <v>1.6865100999629684E-4</v>
      </c>
    </row>
    <row r="159" spans="2:15">
      <c r="B159" s="75" t="s">
        <v>1206</v>
      </c>
      <c r="C159" s="69" t="s">
        <v>1207</v>
      </c>
      <c r="D159" s="82" t="s">
        <v>1133</v>
      </c>
      <c r="E159" s="82" t="s">
        <v>1134</v>
      </c>
      <c r="F159" s="69" t="s">
        <v>840</v>
      </c>
      <c r="G159" s="82" t="s">
        <v>841</v>
      </c>
      <c r="H159" s="82" t="s">
        <v>125</v>
      </c>
      <c r="I159" s="76">
        <v>64.224743000000018</v>
      </c>
      <c r="J159" s="78">
        <v>1822</v>
      </c>
      <c r="K159" s="69"/>
      <c r="L159" s="76">
        <v>4.0265715610000008</v>
      </c>
      <c r="M159" s="77">
        <v>5.9876276332381849E-7</v>
      </c>
      <c r="N159" s="77">
        <f t="shared" si="3"/>
        <v>3.3874630945254069E-3</v>
      </c>
      <c r="O159" s="77">
        <f>L159/'סכום נכסי הקרן'!$C$42</f>
        <v>3.4112944364376969E-5</v>
      </c>
    </row>
    <row r="160" spans="2:15">
      <c r="B160" s="75" t="s">
        <v>1208</v>
      </c>
      <c r="C160" s="69" t="s">
        <v>1209</v>
      </c>
      <c r="D160" s="82" t="s">
        <v>1137</v>
      </c>
      <c r="E160" s="82" t="s">
        <v>1134</v>
      </c>
      <c r="F160" s="69" t="s">
        <v>1210</v>
      </c>
      <c r="G160" s="82" t="s">
        <v>1149</v>
      </c>
      <c r="H160" s="82" t="s">
        <v>125</v>
      </c>
      <c r="I160" s="76">
        <v>21.106950000000005</v>
      </c>
      <c r="J160" s="78">
        <v>825</v>
      </c>
      <c r="K160" s="69"/>
      <c r="L160" s="76">
        <v>0.59918938200000016</v>
      </c>
      <c r="M160" s="77">
        <v>5.909927253710753E-7</v>
      </c>
      <c r="N160" s="77">
        <f t="shared" si="3"/>
        <v>5.0408440217871158E-4</v>
      </c>
      <c r="O160" s="77">
        <f>L160/'סכום נכסי הקרן'!$C$42</f>
        <v>5.0763071616229055E-6</v>
      </c>
    </row>
    <row r="161" spans="2:15">
      <c r="B161" s="75" t="s">
        <v>1211</v>
      </c>
      <c r="C161" s="69" t="s">
        <v>1212</v>
      </c>
      <c r="D161" s="82" t="s">
        <v>1133</v>
      </c>
      <c r="E161" s="82" t="s">
        <v>1134</v>
      </c>
      <c r="F161" s="69" t="s">
        <v>1213</v>
      </c>
      <c r="G161" s="82" t="s">
        <v>1180</v>
      </c>
      <c r="H161" s="82" t="s">
        <v>125</v>
      </c>
      <c r="I161" s="76">
        <v>27.146626000000005</v>
      </c>
      <c r="J161" s="78">
        <v>1929</v>
      </c>
      <c r="K161" s="69"/>
      <c r="L161" s="76">
        <v>1.8019086240000002</v>
      </c>
      <c r="M161" s="77">
        <v>1.2326041479038201E-6</v>
      </c>
      <c r="N161" s="77">
        <f t="shared" si="3"/>
        <v>1.5159047519799082E-3</v>
      </c>
      <c r="O161" s="77">
        <f>L161/'סכום נכסי הקרן'!$C$42</f>
        <v>1.5265693831339076E-5</v>
      </c>
    </row>
    <row r="162" spans="2:15">
      <c r="B162" s="75" t="s">
        <v>1214</v>
      </c>
      <c r="C162" s="69" t="s">
        <v>1215</v>
      </c>
      <c r="D162" s="82" t="s">
        <v>1133</v>
      </c>
      <c r="E162" s="82" t="s">
        <v>1134</v>
      </c>
      <c r="F162" s="69" t="s">
        <v>1216</v>
      </c>
      <c r="G162" s="82" t="s">
        <v>1149</v>
      </c>
      <c r="H162" s="82" t="s">
        <v>125</v>
      </c>
      <c r="I162" s="76">
        <v>38.791295000000005</v>
      </c>
      <c r="J162" s="78">
        <v>4818</v>
      </c>
      <c r="K162" s="69"/>
      <c r="L162" s="76">
        <v>6.4311071650000011</v>
      </c>
      <c r="M162" s="77">
        <v>5.931374982754251E-7</v>
      </c>
      <c r="N162" s="77">
        <f t="shared" si="3"/>
        <v>5.4103442217142842E-3</v>
      </c>
      <c r="O162" s="77">
        <f>L162/'סכום נכסי הקרן'!$C$42</f>
        <v>5.4484068542546166E-5</v>
      </c>
    </row>
    <row r="163" spans="2:15">
      <c r="B163" s="75" t="s">
        <v>1217</v>
      </c>
      <c r="C163" s="69" t="s">
        <v>1218</v>
      </c>
      <c r="D163" s="82" t="s">
        <v>1133</v>
      </c>
      <c r="E163" s="82" t="s">
        <v>1134</v>
      </c>
      <c r="F163" s="69" t="s">
        <v>1219</v>
      </c>
      <c r="G163" s="82" t="s">
        <v>1149</v>
      </c>
      <c r="H163" s="82" t="s">
        <v>125</v>
      </c>
      <c r="I163" s="76">
        <v>8.2779520000000026</v>
      </c>
      <c r="J163" s="78">
        <v>25485</v>
      </c>
      <c r="K163" s="69"/>
      <c r="L163" s="76">
        <v>7.2592577480000013</v>
      </c>
      <c r="M163" s="77">
        <v>1.5018845058632532E-7</v>
      </c>
      <c r="N163" s="77">
        <f t="shared" si="3"/>
        <v>6.1070484759720919E-3</v>
      </c>
      <c r="O163" s="77">
        <f>L163/'סכום נכסי הקרן'!$C$42</f>
        <v>6.1500125338067091E-5</v>
      </c>
    </row>
    <row r="164" spans="2:15">
      <c r="B164" s="72"/>
      <c r="C164" s="69"/>
      <c r="D164" s="69"/>
      <c r="E164" s="69"/>
      <c r="F164" s="69"/>
      <c r="G164" s="69"/>
      <c r="H164" s="69"/>
      <c r="I164" s="76"/>
      <c r="J164" s="78"/>
      <c r="K164" s="69"/>
      <c r="L164" s="69"/>
      <c r="M164" s="69"/>
      <c r="N164" s="77"/>
      <c r="O164" s="69"/>
    </row>
    <row r="165" spans="2:15">
      <c r="B165" s="86" t="s">
        <v>60</v>
      </c>
      <c r="C165" s="71"/>
      <c r="D165" s="71"/>
      <c r="E165" s="71"/>
      <c r="F165" s="71"/>
      <c r="G165" s="71"/>
      <c r="H165" s="71"/>
      <c r="I165" s="79"/>
      <c r="J165" s="81"/>
      <c r="K165" s="79">
        <f>SUM(K166:K259)</f>
        <v>6.6173335000000014E-2</v>
      </c>
      <c r="L165" s="79">
        <f>SUM(L166:L259)</f>
        <v>294.02339564800002</v>
      </c>
      <c r="M165" s="71"/>
      <c r="N165" s="80">
        <f t="shared" ref="N165:N232" si="4">L165/$L$11</f>
        <v>0.24735519699475719</v>
      </c>
      <c r="O165" s="80">
        <f>L165/'סכום נכסי הקרן'!$C$42</f>
        <v>2.4909538016690473E-3</v>
      </c>
    </row>
    <row r="166" spans="2:15">
      <c r="B166" s="75" t="s">
        <v>1220</v>
      </c>
      <c r="C166" s="69" t="s">
        <v>1221</v>
      </c>
      <c r="D166" s="82" t="s">
        <v>118</v>
      </c>
      <c r="E166" s="82" t="s">
        <v>1134</v>
      </c>
      <c r="F166" s="69"/>
      <c r="G166" s="82" t="s">
        <v>1143</v>
      </c>
      <c r="H166" s="82" t="s">
        <v>1222</v>
      </c>
      <c r="I166" s="76">
        <v>31.447464000000004</v>
      </c>
      <c r="J166" s="78">
        <v>2345</v>
      </c>
      <c r="K166" s="69"/>
      <c r="L166" s="76">
        <v>2.7477127300000008</v>
      </c>
      <c r="M166" s="77">
        <v>1.4504295911010633E-8</v>
      </c>
      <c r="N166" s="77">
        <f t="shared" si="4"/>
        <v>2.3115882398277968E-3</v>
      </c>
      <c r="O166" s="77">
        <f>L166/'סכום נכסי הקרן'!$C$42</f>
        <v>2.3278506309348163E-5</v>
      </c>
    </row>
    <row r="167" spans="2:15">
      <c r="B167" s="75" t="s">
        <v>1223</v>
      </c>
      <c r="C167" s="69" t="s">
        <v>1224</v>
      </c>
      <c r="D167" s="82" t="s">
        <v>26</v>
      </c>
      <c r="E167" s="82" t="s">
        <v>1134</v>
      </c>
      <c r="F167" s="69"/>
      <c r="G167" s="82" t="s">
        <v>1225</v>
      </c>
      <c r="H167" s="82" t="s">
        <v>127</v>
      </c>
      <c r="I167" s="76">
        <v>3.1897190000000006</v>
      </c>
      <c r="J167" s="78">
        <v>27740</v>
      </c>
      <c r="K167" s="69"/>
      <c r="L167" s="76">
        <v>3.5621407660000006</v>
      </c>
      <c r="M167" s="77">
        <v>1.5915476008509614E-8</v>
      </c>
      <c r="N167" s="77">
        <f t="shared" si="4"/>
        <v>2.9967480273299092E-3</v>
      </c>
      <c r="O167" s="77">
        <f>L167/'סכום נכסי הקרן'!$C$42</f>
        <v>3.0178306265705323E-5</v>
      </c>
    </row>
    <row r="168" spans="2:15">
      <c r="B168" s="75" t="s">
        <v>1226</v>
      </c>
      <c r="C168" s="69" t="s">
        <v>1227</v>
      </c>
      <c r="D168" s="82" t="s">
        <v>26</v>
      </c>
      <c r="E168" s="82" t="s">
        <v>1134</v>
      </c>
      <c r="F168" s="69"/>
      <c r="G168" s="82" t="s">
        <v>1143</v>
      </c>
      <c r="H168" s="82" t="s">
        <v>127</v>
      </c>
      <c r="I168" s="76">
        <v>9.1456060000000026</v>
      </c>
      <c r="J168" s="78">
        <v>6207</v>
      </c>
      <c r="K168" s="69"/>
      <c r="L168" s="76">
        <v>2.2853169219999998</v>
      </c>
      <c r="M168" s="77">
        <v>1.1664350454893813E-8</v>
      </c>
      <c r="N168" s="77">
        <f t="shared" si="4"/>
        <v>1.922585160922065E-3</v>
      </c>
      <c r="O168" s="77">
        <f>L168/'סכום נכסי הקרן'!$C$42</f>
        <v>1.9361108534674618E-5</v>
      </c>
    </row>
    <row r="169" spans="2:15">
      <c r="B169" s="75" t="s">
        <v>1228</v>
      </c>
      <c r="C169" s="69" t="s">
        <v>1229</v>
      </c>
      <c r="D169" s="82" t="s">
        <v>1137</v>
      </c>
      <c r="E169" s="82" t="s">
        <v>1134</v>
      </c>
      <c r="F169" s="69"/>
      <c r="G169" s="82" t="s">
        <v>1160</v>
      </c>
      <c r="H169" s="82" t="s">
        <v>125</v>
      </c>
      <c r="I169" s="76">
        <v>1.0242890000000002</v>
      </c>
      <c r="J169" s="78">
        <v>29398</v>
      </c>
      <c r="K169" s="69"/>
      <c r="L169" s="76">
        <v>1.0361559600000003</v>
      </c>
      <c r="M169" s="77">
        <v>3.7857596988449972E-10</v>
      </c>
      <c r="N169" s="77">
        <f t="shared" si="4"/>
        <v>8.7169444811775547E-4</v>
      </c>
      <c r="O169" s="77">
        <f>L169/'סכום נכסי הקרן'!$C$42</f>
        <v>8.7782695727179244E-6</v>
      </c>
    </row>
    <row r="170" spans="2:15">
      <c r="B170" s="75" t="s">
        <v>1230</v>
      </c>
      <c r="C170" s="69" t="s">
        <v>1231</v>
      </c>
      <c r="D170" s="82" t="s">
        <v>1133</v>
      </c>
      <c r="E170" s="82" t="s">
        <v>1134</v>
      </c>
      <c r="F170" s="69"/>
      <c r="G170" s="82" t="s">
        <v>1232</v>
      </c>
      <c r="H170" s="82" t="s">
        <v>125</v>
      </c>
      <c r="I170" s="76">
        <v>2.4807170000000003</v>
      </c>
      <c r="J170" s="78">
        <v>146960</v>
      </c>
      <c r="K170" s="69"/>
      <c r="L170" s="76">
        <v>12.544719592000002</v>
      </c>
      <c r="M170" s="77">
        <v>7.4355085702093988E-9</v>
      </c>
      <c r="N170" s="77">
        <f t="shared" si="4"/>
        <v>1.0553587339825206E-2</v>
      </c>
      <c r="O170" s="77">
        <f>L170/'סכום נכסי הקרן'!$C$42</f>
        <v>1.0627833506138593E-4</v>
      </c>
    </row>
    <row r="171" spans="2:15">
      <c r="B171" s="75" t="s">
        <v>1233</v>
      </c>
      <c r="C171" s="69" t="s">
        <v>1234</v>
      </c>
      <c r="D171" s="82" t="s">
        <v>1235</v>
      </c>
      <c r="E171" s="82" t="s">
        <v>1134</v>
      </c>
      <c r="F171" s="69"/>
      <c r="G171" s="82" t="s">
        <v>1149</v>
      </c>
      <c r="H171" s="82" t="s">
        <v>127</v>
      </c>
      <c r="I171" s="76">
        <v>10.226580000000002</v>
      </c>
      <c r="J171" s="78">
        <v>4759</v>
      </c>
      <c r="K171" s="69"/>
      <c r="L171" s="76">
        <v>1.9592881890000002</v>
      </c>
      <c r="M171" s="77">
        <v>2.2700550603635364E-8</v>
      </c>
      <c r="N171" s="77">
        <f t="shared" si="4"/>
        <v>1.6483046013787261E-3</v>
      </c>
      <c r="O171" s="77">
        <f>L171/'סכום נכסי הקרן'!$C$42</f>
        <v>1.6599006865418507E-5</v>
      </c>
    </row>
    <row r="172" spans="2:15">
      <c r="B172" s="75" t="s">
        <v>1236</v>
      </c>
      <c r="C172" s="69" t="s">
        <v>1237</v>
      </c>
      <c r="D172" s="82" t="s">
        <v>1133</v>
      </c>
      <c r="E172" s="82" t="s">
        <v>1134</v>
      </c>
      <c r="F172" s="69"/>
      <c r="G172" s="82" t="s">
        <v>1160</v>
      </c>
      <c r="H172" s="82" t="s">
        <v>125</v>
      </c>
      <c r="I172" s="76">
        <v>1.4011389999999999</v>
      </c>
      <c r="J172" s="78">
        <v>314873</v>
      </c>
      <c r="K172" s="69"/>
      <c r="L172" s="76">
        <v>15.181031156000001</v>
      </c>
      <c r="M172" s="77">
        <v>2.797300757168169E-9</v>
      </c>
      <c r="N172" s="77">
        <f t="shared" si="4"/>
        <v>1.27714563118354E-2</v>
      </c>
      <c r="O172" s="77">
        <f>L172/'סכום נכסי הקרן'!$C$42</f>
        <v>1.2861305539293291E-4</v>
      </c>
    </row>
    <row r="173" spans="2:15">
      <c r="B173" s="75" t="s">
        <v>1238</v>
      </c>
      <c r="C173" s="69" t="s">
        <v>1239</v>
      </c>
      <c r="D173" s="82" t="s">
        <v>1137</v>
      </c>
      <c r="E173" s="82" t="s">
        <v>1134</v>
      </c>
      <c r="F173" s="69"/>
      <c r="G173" s="82" t="s">
        <v>1240</v>
      </c>
      <c r="H173" s="82" t="s">
        <v>125</v>
      </c>
      <c r="I173" s="76">
        <v>15.835226000000002</v>
      </c>
      <c r="J173" s="78">
        <v>3492</v>
      </c>
      <c r="K173" s="69"/>
      <c r="L173" s="76">
        <v>1.9027563290000002</v>
      </c>
      <c r="M173" s="77">
        <v>1.1505475129343202E-7</v>
      </c>
      <c r="N173" s="77">
        <f t="shared" si="4"/>
        <v>1.6007456330321365E-3</v>
      </c>
      <c r="O173" s="77">
        <f>L173/'סכום נכסי הקרן'!$C$42</f>
        <v>1.61200713328495E-5</v>
      </c>
    </row>
    <row r="174" spans="2:15">
      <c r="B174" s="75" t="s">
        <v>1241</v>
      </c>
      <c r="C174" s="69" t="s">
        <v>1242</v>
      </c>
      <c r="D174" s="82" t="s">
        <v>1137</v>
      </c>
      <c r="E174" s="82" t="s">
        <v>1134</v>
      </c>
      <c r="F174" s="69"/>
      <c r="G174" s="82" t="s">
        <v>1243</v>
      </c>
      <c r="H174" s="82" t="s">
        <v>125</v>
      </c>
      <c r="I174" s="76">
        <v>6.8664180000000012</v>
      </c>
      <c r="J174" s="78">
        <v>10025</v>
      </c>
      <c r="K174" s="69"/>
      <c r="L174" s="76">
        <v>2.3686412700000004</v>
      </c>
      <c r="M174" s="77">
        <v>8.5280049184093696E-9</v>
      </c>
      <c r="N174" s="77">
        <f t="shared" si="4"/>
        <v>1.9926840401917768E-3</v>
      </c>
      <c r="O174" s="77">
        <f>L174/'סכום נכסי הקרן'!$C$42</f>
        <v>2.0067028895075737E-5</v>
      </c>
    </row>
    <row r="175" spans="2:15">
      <c r="B175" s="75" t="s">
        <v>1244</v>
      </c>
      <c r="C175" s="69" t="s">
        <v>1245</v>
      </c>
      <c r="D175" s="82" t="s">
        <v>1137</v>
      </c>
      <c r="E175" s="82" t="s">
        <v>1134</v>
      </c>
      <c r="F175" s="69"/>
      <c r="G175" s="82" t="s">
        <v>1240</v>
      </c>
      <c r="H175" s="82" t="s">
        <v>125</v>
      </c>
      <c r="I175" s="76">
        <v>2.0307070000000005</v>
      </c>
      <c r="J175" s="78">
        <v>24173</v>
      </c>
      <c r="K175" s="76">
        <v>7.9659340000000009E-3</v>
      </c>
      <c r="L175" s="76">
        <v>1.6970933270000004</v>
      </c>
      <c r="M175" s="77">
        <v>4.5780916146040465E-9</v>
      </c>
      <c r="N175" s="77">
        <f t="shared" si="4"/>
        <v>1.4277260259966949E-3</v>
      </c>
      <c r="O175" s="77">
        <f>L175/'סכום נכסי הקרן'!$C$42</f>
        <v>1.4377703057816441E-5</v>
      </c>
    </row>
    <row r="176" spans="2:15">
      <c r="B176" s="75" t="s">
        <v>1246</v>
      </c>
      <c r="C176" s="69" t="s">
        <v>1247</v>
      </c>
      <c r="D176" s="82" t="s">
        <v>1133</v>
      </c>
      <c r="E176" s="82" t="s">
        <v>1134</v>
      </c>
      <c r="F176" s="69"/>
      <c r="G176" s="82" t="s">
        <v>1166</v>
      </c>
      <c r="H176" s="82" t="s">
        <v>125</v>
      </c>
      <c r="I176" s="76">
        <v>34.697325000000006</v>
      </c>
      <c r="J176" s="78">
        <v>11581</v>
      </c>
      <c r="K176" s="69"/>
      <c r="L176" s="76">
        <v>13.826960694000002</v>
      </c>
      <c r="M176" s="77">
        <v>2.028782456590064E-9</v>
      </c>
      <c r="N176" s="77">
        <f t="shared" si="4"/>
        <v>1.1632307622206049E-2</v>
      </c>
      <c r="O176" s="77">
        <f>L176/'סכום נכסי הקרן'!$C$42</f>
        <v>1.1714142757361247E-4</v>
      </c>
    </row>
    <row r="177" spans="2:15">
      <c r="B177" s="75" t="s">
        <v>1248</v>
      </c>
      <c r="C177" s="69" t="s">
        <v>1249</v>
      </c>
      <c r="D177" s="82" t="s">
        <v>26</v>
      </c>
      <c r="E177" s="82" t="s">
        <v>1134</v>
      </c>
      <c r="F177" s="69"/>
      <c r="G177" s="82" t="s">
        <v>1240</v>
      </c>
      <c r="H177" s="82" t="s">
        <v>127</v>
      </c>
      <c r="I177" s="76">
        <v>261.79528000000005</v>
      </c>
      <c r="J177" s="78">
        <v>428.3</v>
      </c>
      <c r="K177" s="69"/>
      <c r="L177" s="76">
        <v>4.5140054820000008</v>
      </c>
      <c r="M177" s="77">
        <v>1.7032590639158314E-7</v>
      </c>
      <c r="N177" s="77">
        <f t="shared" si="4"/>
        <v>3.7975301685592893E-3</v>
      </c>
      <c r="O177" s="77">
        <f>L177/'סכום נכסי הקרן'!$C$42</f>
        <v>3.8242463975908127E-5</v>
      </c>
    </row>
    <row r="178" spans="2:15">
      <c r="B178" s="75" t="s">
        <v>1250</v>
      </c>
      <c r="C178" s="69" t="s">
        <v>1251</v>
      </c>
      <c r="D178" s="82" t="s">
        <v>26</v>
      </c>
      <c r="E178" s="82" t="s">
        <v>1134</v>
      </c>
      <c r="F178" s="69"/>
      <c r="G178" s="82" t="s">
        <v>1203</v>
      </c>
      <c r="H178" s="82" t="s">
        <v>127</v>
      </c>
      <c r="I178" s="76">
        <v>3.6166540000000005</v>
      </c>
      <c r="J178" s="78">
        <v>31470</v>
      </c>
      <c r="K178" s="69"/>
      <c r="L178" s="76">
        <v>4.5820090730000009</v>
      </c>
      <c r="M178" s="77">
        <v>8.4965818049458144E-9</v>
      </c>
      <c r="N178" s="77">
        <f t="shared" si="4"/>
        <v>3.8547400433418177E-3</v>
      </c>
      <c r="O178" s="77">
        <f>L178/'סכום נכסי הקרן'!$C$42</f>
        <v>3.8818587529461646E-5</v>
      </c>
    </row>
    <row r="179" spans="2:15">
      <c r="B179" s="75" t="s">
        <v>1252</v>
      </c>
      <c r="C179" s="69" t="s">
        <v>1253</v>
      </c>
      <c r="D179" s="82" t="s">
        <v>1137</v>
      </c>
      <c r="E179" s="82" t="s">
        <v>1134</v>
      </c>
      <c r="F179" s="69"/>
      <c r="G179" s="82" t="s">
        <v>1254</v>
      </c>
      <c r="H179" s="82" t="s">
        <v>125</v>
      </c>
      <c r="I179" s="76">
        <v>63.453494000000006</v>
      </c>
      <c r="J179" s="78">
        <v>2409</v>
      </c>
      <c r="K179" s="69"/>
      <c r="L179" s="76">
        <v>5.2598942610000012</v>
      </c>
      <c r="M179" s="77">
        <v>7.3237278363085074E-9</v>
      </c>
      <c r="N179" s="77">
        <f t="shared" si="4"/>
        <v>4.4250294376535207E-3</v>
      </c>
      <c r="O179" s="77">
        <f>L179/'סכום נכסי הקרן'!$C$42</f>
        <v>4.4561602238962105E-5</v>
      </c>
    </row>
    <row r="180" spans="2:15">
      <c r="B180" s="75" t="s">
        <v>1255</v>
      </c>
      <c r="C180" s="69" t="s">
        <v>1256</v>
      </c>
      <c r="D180" s="82" t="s">
        <v>26</v>
      </c>
      <c r="E180" s="82" t="s">
        <v>1134</v>
      </c>
      <c r="F180" s="69"/>
      <c r="G180" s="82" t="s">
        <v>1257</v>
      </c>
      <c r="H180" s="82" t="s">
        <v>127</v>
      </c>
      <c r="I180" s="76">
        <v>5.2350349999999999</v>
      </c>
      <c r="J180" s="78">
        <v>6187</v>
      </c>
      <c r="K180" s="69"/>
      <c r="L180" s="76">
        <v>1.3039228650000003</v>
      </c>
      <c r="M180" s="77">
        <v>8.6961408243530236E-9</v>
      </c>
      <c r="N180" s="77">
        <f t="shared" si="4"/>
        <v>1.0969606565736469E-3</v>
      </c>
      <c r="O180" s="77">
        <f>L180/'סכום נכסי הקרן'!$C$42</f>
        <v>1.1046779493504705E-5</v>
      </c>
    </row>
    <row r="181" spans="2:15">
      <c r="B181" s="75" t="s">
        <v>1258</v>
      </c>
      <c r="C181" s="69" t="s">
        <v>1259</v>
      </c>
      <c r="D181" s="82" t="s">
        <v>1137</v>
      </c>
      <c r="E181" s="82" t="s">
        <v>1134</v>
      </c>
      <c r="F181" s="69"/>
      <c r="G181" s="82" t="s">
        <v>1243</v>
      </c>
      <c r="H181" s="82" t="s">
        <v>125</v>
      </c>
      <c r="I181" s="76">
        <v>1.9944750000000002</v>
      </c>
      <c r="J181" s="78">
        <v>56355</v>
      </c>
      <c r="K181" s="69"/>
      <c r="L181" s="76">
        <v>3.8676377140000002</v>
      </c>
      <c r="M181" s="77">
        <v>1.307993473578355E-8</v>
      </c>
      <c r="N181" s="77">
        <f t="shared" si="4"/>
        <v>3.2537556630226269E-3</v>
      </c>
      <c r="O181" s="77">
        <f>L181/'סכום נכסי הקרן'!$C$42</f>
        <v>3.2766463518776168E-5</v>
      </c>
    </row>
    <row r="182" spans="2:15">
      <c r="B182" s="75" t="s">
        <v>1260</v>
      </c>
      <c r="C182" s="69" t="s">
        <v>1261</v>
      </c>
      <c r="D182" s="82" t="s">
        <v>1137</v>
      </c>
      <c r="E182" s="82" t="s">
        <v>1134</v>
      </c>
      <c r="F182" s="69"/>
      <c r="G182" s="82" t="s">
        <v>1143</v>
      </c>
      <c r="H182" s="82" t="s">
        <v>125</v>
      </c>
      <c r="I182" s="76">
        <v>2.2888060000000006</v>
      </c>
      <c r="J182" s="78">
        <v>16526</v>
      </c>
      <c r="K182" s="69"/>
      <c r="L182" s="76">
        <v>1.3015516420000002</v>
      </c>
      <c r="M182" s="77">
        <v>4.0549404151560008E-9</v>
      </c>
      <c r="N182" s="77">
        <f t="shared" si="4"/>
        <v>1.0949658005827117E-3</v>
      </c>
      <c r="O182" s="77">
        <f>L182/'סכום נכסי הקרן'!$C$42</f>
        <v>1.1026690592302003E-5</v>
      </c>
    </row>
    <row r="183" spans="2:15">
      <c r="B183" s="75" t="s">
        <v>1262</v>
      </c>
      <c r="C183" s="69" t="s">
        <v>1263</v>
      </c>
      <c r="D183" s="82" t="s">
        <v>1133</v>
      </c>
      <c r="E183" s="82" t="s">
        <v>1134</v>
      </c>
      <c r="F183" s="69"/>
      <c r="G183" s="82" t="s">
        <v>1160</v>
      </c>
      <c r="H183" s="82" t="s">
        <v>125</v>
      </c>
      <c r="I183" s="76">
        <v>0.38958400000000004</v>
      </c>
      <c r="J183" s="78">
        <v>171068</v>
      </c>
      <c r="K183" s="69"/>
      <c r="L183" s="76">
        <v>2.2932666900000003</v>
      </c>
      <c r="M183" s="77">
        <v>9.513968855271378E-9</v>
      </c>
      <c r="N183" s="77">
        <f t="shared" si="4"/>
        <v>1.9292731199716125E-3</v>
      </c>
      <c r="O183" s="77">
        <f>L183/'סכום נכסי הקרן'!$C$42</f>
        <v>1.9428458633731688E-5</v>
      </c>
    </row>
    <row r="184" spans="2:15">
      <c r="B184" s="75" t="s">
        <v>1264</v>
      </c>
      <c r="C184" s="69" t="s">
        <v>1265</v>
      </c>
      <c r="D184" s="82" t="s">
        <v>1235</v>
      </c>
      <c r="E184" s="82" t="s">
        <v>1134</v>
      </c>
      <c r="F184" s="69"/>
      <c r="G184" s="82" t="s">
        <v>1266</v>
      </c>
      <c r="H184" s="82" t="s">
        <v>127</v>
      </c>
      <c r="I184" s="76">
        <v>14.240269000000001</v>
      </c>
      <c r="J184" s="78">
        <v>5200</v>
      </c>
      <c r="K184" s="69"/>
      <c r="L184" s="76">
        <v>2.98108073</v>
      </c>
      <c r="M184" s="77">
        <v>2.9258301540546426E-8</v>
      </c>
      <c r="N184" s="77">
        <f t="shared" si="4"/>
        <v>2.5079154316999005E-3</v>
      </c>
      <c r="O184" s="77">
        <f>L184/'סכום נכסי הקרן'!$C$42</f>
        <v>2.5255590158430135E-5</v>
      </c>
    </row>
    <row r="185" spans="2:15">
      <c r="B185" s="75" t="s">
        <v>1267</v>
      </c>
      <c r="C185" s="69" t="s">
        <v>1268</v>
      </c>
      <c r="D185" s="82" t="s">
        <v>1137</v>
      </c>
      <c r="E185" s="82" t="s">
        <v>1134</v>
      </c>
      <c r="F185" s="69"/>
      <c r="G185" s="82" t="s">
        <v>1269</v>
      </c>
      <c r="H185" s="82" t="s">
        <v>125</v>
      </c>
      <c r="I185" s="76">
        <v>5.6002700000000001</v>
      </c>
      <c r="J185" s="78">
        <v>5833</v>
      </c>
      <c r="K185" s="69"/>
      <c r="L185" s="76">
        <v>1.1240499609999999</v>
      </c>
      <c r="M185" s="77">
        <v>9.664476945008149E-9</v>
      </c>
      <c r="N185" s="77">
        <f t="shared" si="4"/>
        <v>9.4563767254755664E-4</v>
      </c>
      <c r="O185" s="77">
        <f>L185/'סכום נכסי הקרן'!$C$42</f>
        <v>9.5229038405193992E-6</v>
      </c>
    </row>
    <row r="186" spans="2:15">
      <c r="B186" s="75" t="s">
        <v>1270</v>
      </c>
      <c r="C186" s="69" t="s">
        <v>1271</v>
      </c>
      <c r="D186" s="82" t="s">
        <v>1137</v>
      </c>
      <c r="E186" s="82" t="s">
        <v>1134</v>
      </c>
      <c r="F186" s="69"/>
      <c r="G186" s="82" t="s">
        <v>1254</v>
      </c>
      <c r="H186" s="82" t="s">
        <v>125</v>
      </c>
      <c r="I186" s="76">
        <v>21.061885000000004</v>
      </c>
      <c r="J186" s="78">
        <v>4311</v>
      </c>
      <c r="K186" s="69"/>
      <c r="L186" s="76">
        <v>3.1243518240000001</v>
      </c>
      <c r="M186" s="77">
        <v>1.0116835660518133E-8</v>
      </c>
      <c r="N186" s="77">
        <f t="shared" si="4"/>
        <v>2.6284461452573044E-3</v>
      </c>
      <c r="O186" s="77">
        <f>L186/'סכום נכסי הקרן'!$C$42</f>
        <v>2.6469376821501794E-5</v>
      </c>
    </row>
    <row r="187" spans="2:15">
      <c r="B187" s="75" t="s">
        <v>1272</v>
      </c>
      <c r="C187" s="69" t="s">
        <v>1273</v>
      </c>
      <c r="D187" s="82" t="s">
        <v>26</v>
      </c>
      <c r="E187" s="82" t="s">
        <v>1134</v>
      </c>
      <c r="F187" s="69"/>
      <c r="G187" s="82" t="s">
        <v>1143</v>
      </c>
      <c r="H187" s="82" t="s">
        <v>127</v>
      </c>
      <c r="I187" s="76">
        <v>23.131550000000001</v>
      </c>
      <c r="J187" s="78">
        <v>3601</v>
      </c>
      <c r="K187" s="69"/>
      <c r="L187" s="76">
        <v>3.353359014</v>
      </c>
      <c r="M187" s="77">
        <v>4.2467856937738106E-8</v>
      </c>
      <c r="N187" s="77">
        <f t="shared" si="4"/>
        <v>2.8211046868363617E-3</v>
      </c>
      <c r="O187" s="77">
        <f>L187/'סכום נכסי הקרן'!$C$42</f>
        <v>2.8409516072267316E-5</v>
      </c>
    </row>
    <row r="188" spans="2:15">
      <c r="B188" s="75" t="s">
        <v>1274</v>
      </c>
      <c r="C188" s="69" t="s">
        <v>1275</v>
      </c>
      <c r="D188" s="82" t="s">
        <v>1137</v>
      </c>
      <c r="E188" s="82" t="s">
        <v>1134</v>
      </c>
      <c r="F188" s="69"/>
      <c r="G188" s="82" t="s">
        <v>1240</v>
      </c>
      <c r="H188" s="82" t="s">
        <v>125</v>
      </c>
      <c r="I188" s="76">
        <v>1.9479200000000003</v>
      </c>
      <c r="J188" s="78">
        <v>16650</v>
      </c>
      <c r="K188" s="69"/>
      <c r="L188" s="76">
        <v>1.1160149879999999</v>
      </c>
      <c r="M188" s="77">
        <v>4.6415706412431409E-9</v>
      </c>
      <c r="N188" s="77">
        <f t="shared" si="4"/>
        <v>9.3887803246897605E-4</v>
      </c>
      <c r="O188" s="77">
        <f>L188/'סכום נכסי הקרן'!$C$42</f>
        <v>9.4548318882975442E-6</v>
      </c>
    </row>
    <row r="189" spans="2:15">
      <c r="B189" s="75" t="s">
        <v>1276</v>
      </c>
      <c r="C189" s="69" t="s">
        <v>1277</v>
      </c>
      <c r="D189" s="82" t="s">
        <v>1137</v>
      </c>
      <c r="E189" s="82" t="s">
        <v>1134</v>
      </c>
      <c r="F189" s="69"/>
      <c r="G189" s="82" t="s">
        <v>1225</v>
      </c>
      <c r="H189" s="82" t="s">
        <v>125</v>
      </c>
      <c r="I189" s="76">
        <v>5.7366240000000008</v>
      </c>
      <c r="J189" s="78">
        <v>7563</v>
      </c>
      <c r="K189" s="69"/>
      <c r="L189" s="76">
        <v>1.4929153690000003</v>
      </c>
      <c r="M189" s="77">
        <v>1.5772844581246464E-8</v>
      </c>
      <c r="N189" s="77">
        <f t="shared" si="4"/>
        <v>1.2559557527102099E-3</v>
      </c>
      <c r="O189" s="77">
        <f>L189/'סכום נכסי הקרן'!$C$42</f>
        <v>1.2647916012890232E-5</v>
      </c>
    </row>
    <row r="190" spans="2:15">
      <c r="B190" s="75" t="s">
        <v>1278</v>
      </c>
      <c r="C190" s="69" t="s">
        <v>1279</v>
      </c>
      <c r="D190" s="82" t="s">
        <v>26</v>
      </c>
      <c r="E190" s="82" t="s">
        <v>1134</v>
      </c>
      <c r="F190" s="69"/>
      <c r="G190" s="82" t="s">
        <v>1280</v>
      </c>
      <c r="H190" s="82" t="s">
        <v>127</v>
      </c>
      <c r="I190" s="76">
        <v>15.637950000000004</v>
      </c>
      <c r="J190" s="78">
        <v>3892</v>
      </c>
      <c r="K190" s="69"/>
      <c r="L190" s="76">
        <v>2.4502187560000008</v>
      </c>
      <c r="M190" s="77">
        <v>1.262081139439744E-8</v>
      </c>
      <c r="N190" s="77">
        <f t="shared" si="4"/>
        <v>2.0613133241825809E-3</v>
      </c>
      <c r="O190" s="77">
        <f>L190/'סכום נכסי הקרן'!$C$42</f>
        <v>2.0758149914321357E-5</v>
      </c>
    </row>
    <row r="191" spans="2:15">
      <c r="B191" s="75" t="s">
        <v>1281</v>
      </c>
      <c r="C191" s="69" t="s">
        <v>1282</v>
      </c>
      <c r="D191" s="82" t="s">
        <v>1137</v>
      </c>
      <c r="E191" s="82" t="s">
        <v>1134</v>
      </c>
      <c r="F191" s="69"/>
      <c r="G191" s="82" t="s">
        <v>1160</v>
      </c>
      <c r="H191" s="82" t="s">
        <v>125</v>
      </c>
      <c r="I191" s="76">
        <v>1.0957050000000002</v>
      </c>
      <c r="J191" s="78">
        <v>20962</v>
      </c>
      <c r="K191" s="69"/>
      <c r="L191" s="76">
        <v>0.79033466800000007</v>
      </c>
      <c r="M191" s="77">
        <v>4.3998262435953553E-9</v>
      </c>
      <c r="N191" s="77">
        <f t="shared" si="4"/>
        <v>6.6489058486001406E-4</v>
      </c>
      <c r="O191" s="77">
        <f>L191/'סכום נכסי הקרן'!$C$42</f>
        <v>6.6956819592762085E-6</v>
      </c>
    </row>
    <row r="192" spans="2:15">
      <c r="B192" s="75" t="s">
        <v>1155</v>
      </c>
      <c r="C192" s="69" t="s">
        <v>1156</v>
      </c>
      <c r="D192" s="82" t="s">
        <v>114</v>
      </c>
      <c r="E192" s="82" t="s">
        <v>1134</v>
      </c>
      <c r="F192" s="69"/>
      <c r="G192" s="82" t="s">
        <v>120</v>
      </c>
      <c r="H192" s="82" t="s">
        <v>128</v>
      </c>
      <c r="I192" s="76">
        <v>140.39481500000002</v>
      </c>
      <c r="J192" s="78">
        <v>586</v>
      </c>
      <c r="K192" s="69"/>
      <c r="L192" s="76">
        <v>3.6288252250000008</v>
      </c>
      <c r="M192" s="77">
        <v>7.9279059188893558E-7</v>
      </c>
      <c r="N192" s="77">
        <f>L192/$L$11</f>
        <v>3.0528481463564273E-3</v>
      </c>
      <c r="O192" s="77">
        <f>L192/'סכום נכסי הקרן'!$C$42</f>
        <v>3.074325418861536E-5</v>
      </c>
    </row>
    <row r="193" spans="2:15">
      <c r="B193" s="75" t="s">
        <v>1283</v>
      </c>
      <c r="C193" s="69" t="s">
        <v>1284</v>
      </c>
      <c r="D193" s="82" t="s">
        <v>26</v>
      </c>
      <c r="E193" s="82" t="s">
        <v>1134</v>
      </c>
      <c r="F193" s="69"/>
      <c r="G193" s="82" t="s">
        <v>1143</v>
      </c>
      <c r="H193" s="82" t="s">
        <v>127</v>
      </c>
      <c r="I193" s="76">
        <v>7.7911930000000007</v>
      </c>
      <c r="J193" s="78">
        <v>6982</v>
      </c>
      <c r="K193" s="69"/>
      <c r="L193" s="76">
        <v>2.1899590990000006</v>
      </c>
      <c r="M193" s="77">
        <v>7.8223349670775311E-8</v>
      </c>
      <c r="N193" s="77">
        <f t="shared" si="4"/>
        <v>1.8423627927626474E-3</v>
      </c>
      <c r="O193" s="77">
        <f>L193/'סכום נכסי הקרן'!$C$42</f>
        <v>1.8553241081823687E-5</v>
      </c>
    </row>
    <row r="194" spans="2:15">
      <c r="B194" s="75" t="s">
        <v>1285</v>
      </c>
      <c r="C194" s="69" t="s">
        <v>1286</v>
      </c>
      <c r="D194" s="82" t="s">
        <v>1133</v>
      </c>
      <c r="E194" s="82" t="s">
        <v>1134</v>
      </c>
      <c r="F194" s="69"/>
      <c r="G194" s="82" t="s">
        <v>1240</v>
      </c>
      <c r="H194" s="82" t="s">
        <v>125</v>
      </c>
      <c r="I194" s="76">
        <v>1.1517080000000002</v>
      </c>
      <c r="J194" s="78">
        <v>76013</v>
      </c>
      <c r="K194" s="69"/>
      <c r="L194" s="76">
        <v>3.0124151020000003</v>
      </c>
      <c r="M194" s="77">
        <v>1.3005256110525189E-8</v>
      </c>
      <c r="N194" s="77">
        <f t="shared" si="4"/>
        <v>2.5342763263548488E-3</v>
      </c>
      <c r="O194" s="77">
        <f>L194/'סכום נכסי הקרן'!$C$42</f>
        <v>2.5521053635866319E-5</v>
      </c>
    </row>
    <row r="195" spans="2:15">
      <c r="B195" s="75" t="s">
        <v>1287</v>
      </c>
      <c r="C195" s="69" t="s">
        <v>1288</v>
      </c>
      <c r="D195" s="82" t="s">
        <v>26</v>
      </c>
      <c r="E195" s="82" t="s">
        <v>1134</v>
      </c>
      <c r="F195" s="69"/>
      <c r="G195" s="82" t="s">
        <v>1166</v>
      </c>
      <c r="H195" s="82" t="s">
        <v>131</v>
      </c>
      <c r="I195" s="76">
        <v>111.27544100000001</v>
      </c>
      <c r="J195" s="78">
        <v>9828</v>
      </c>
      <c r="K195" s="69"/>
      <c r="L195" s="76">
        <v>4.1644860619999999</v>
      </c>
      <c r="M195" s="77">
        <v>3.6217808505809972E-8</v>
      </c>
      <c r="N195" s="77">
        <f t="shared" si="4"/>
        <v>3.5034874281948576E-3</v>
      </c>
      <c r="O195" s="77">
        <f>L195/'סכום נכסי הקרן'!$C$42</f>
        <v>3.5281350197573038E-5</v>
      </c>
    </row>
    <row r="196" spans="2:15">
      <c r="B196" s="75" t="s">
        <v>1289</v>
      </c>
      <c r="C196" s="69" t="s">
        <v>1290</v>
      </c>
      <c r="D196" s="82" t="s">
        <v>1137</v>
      </c>
      <c r="E196" s="82" t="s">
        <v>1134</v>
      </c>
      <c r="F196" s="69"/>
      <c r="G196" s="82" t="s">
        <v>1291</v>
      </c>
      <c r="H196" s="82" t="s">
        <v>125</v>
      </c>
      <c r="I196" s="76">
        <v>2.800135</v>
      </c>
      <c r="J196" s="78">
        <v>21825</v>
      </c>
      <c r="K196" s="69"/>
      <c r="L196" s="76">
        <v>2.102896485</v>
      </c>
      <c r="M196" s="77">
        <v>1.2382345310793999E-8</v>
      </c>
      <c r="N196" s="77">
        <f t="shared" si="4"/>
        <v>1.7691189953111329E-3</v>
      </c>
      <c r="O196" s="77">
        <f>L196/'סכום נכסי הקרן'!$C$42</f>
        <v>1.7815650289605988E-5</v>
      </c>
    </row>
    <row r="197" spans="2:15">
      <c r="B197" s="75" t="s">
        <v>1292</v>
      </c>
      <c r="C197" s="69" t="s">
        <v>1293</v>
      </c>
      <c r="D197" s="82" t="s">
        <v>1133</v>
      </c>
      <c r="E197" s="82" t="s">
        <v>1134</v>
      </c>
      <c r="F197" s="69"/>
      <c r="G197" s="82" t="s">
        <v>1232</v>
      </c>
      <c r="H197" s="82" t="s">
        <v>125</v>
      </c>
      <c r="I197" s="76">
        <v>11.624213000000003</v>
      </c>
      <c r="J197" s="78">
        <v>26190</v>
      </c>
      <c r="K197" s="69"/>
      <c r="L197" s="76">
        <v>10.475715984000002</v>
      </c>
      <c r="M197" s="77">
        <v>4.8347957802672345E-9</v>
      </c>
      <c r="N197" s="77">
        <f t="shared" si="4"/>
        <v>8.8129816512479732E-3</v>
      </c>
      <c r="O197" s="77">
        <f>L197/'סכום נכסי הקרן'!$C$42</f>
        <v>8.8749823795620505E-5</v>
      </c>
    </row>
    <row r="198" spans="2:15">
      <c r="B198" s="75" t="s">
        <v>1294</v>
      </c>
      <c r="C198" s="69" t="s">
        <v>1295</v>
      </c>
      <c r="D198" s="82" t="s">
        <v>1137</v>
      </c>
      <c r="E198" s="82" t="s">
        <v>1134</v>
      </c>
      <c r="F198" s="69"/>
      <c r="G198" s="82" t="s">
        <v>1280</v>
      </c>
      <c r="H198" s="82" t="s">
        <v>125</v>
      </c>
      <c r="I198" s="76">
        <v>2.4349000000000003</v>
      </c>
      <c r="J198" s="78">
        <v>25152</v>
      </c>
      <c r="K198" s="76">
        <v>5.4460189999999999E-3</v>
      </c>
      <c r="L198" s="76">
        <v>2.1128040500000007</v>
      </c>
      <c r="M198" s="77">
        <v>9.272559783028881E-9</v>
      </c>
      <c r="N198" s="77">
        <f t="shared" si="4"/>
        <v>1.7774540044586614E-3</v>
      </c>
      <c r="O198" s="77">
        <f>L198/'סכום נכסי הקרן'!$C$42</f>
        <v>1.7899586762238185E-5</v>
      </c>
    </row>
    <row r="199" spans="2:15">
      <c r="B199" s="75" t="s">
        <v>1296</v>
      </c>
      <c r="C199" s="69" t="s">
        <v>1297</v>
      </c>
      <c r="D199" s="82" t="s">
        <v>1137</v>
      </c>
      <c r="E199" s="82" t="s">
        <v>1134</v>
      </c>
      <c r="F199" s="69"/>
      <c r="G199" s="82" t="s">
        <v>1243</v>
      </c>
      <c r="H199" s="82" t="s">
        <v>125</v>
      </c>
      <c r="I199" s="76">
        <v>2.2011500000000002</v>
      </c>
      <c r="J199" s="78">
        <v>20097</v>
      </c>
      <c r="K199" s="69"/>
      <c r="L199" s="76">
        <v>1.522178086</v>
      </c>
      <c r="M199" s="77">
        <v>6.4008020969959955E-9</v>
      </c>
      <c r="N199" s="77">
        <f t="shared" si="4"/>
        <v>1.2805738111207805E-3</v>
      </c>
      <c r="O199" s="77">
        <f>L199/'סכום נכסי הקרן'!$C$42</f>
        <v>1.2895828516579497E-5</v>
      </c>
    </row>
    <row r="200" spans="2:15">
      <c r="B200" s="75" t="s">
        <v>1298</v>
      </c>
      <c r="C200" s="69" t="s">
        <v>1299</v>
      </c>
      <c r="D200" s="82" t="s">
        <v>1133</v>
      </c>
      <c r="E200" s="82" t="s">
        <v>1134</v>
      </c>
      <c r="F200" s="69"/>
      <c r="G200" s="82" t="s">
        <v>1225</v>
      </c>
      <c r="H200" s="82" t="s">
        <v>125</v>
      </c>
      <c r="I200" s="76">
        <v>4.8698000000000006</v>
      </c>
      <c r="J200" s="78">
        <v>8272</v>
      </c>
      <c r="K200" s="69"/>
      <c r="L200" s="76">
        <v>1.3861375340000002</v>
      </c>
      <c r="M200" s="77">
        <v>3.5540093009688891E-8</v>
      </c>
      <c r="N200" s="77">
        <f t="shared" si="4"/>
        <v>1.1661259881335202E-3</v>
      </c>
      <c r="O200" s="77">
        <f>L200/'סכום נכסי הקרן'!$C$42</f>
        <v>1.1743298700240507E-5</v>
      </c>
    </row>
    <row r="201" spans="2:15">
      <c r="B201" s="75" t="s">
        <v>1300</v>
      </c>
      <c r="C201" s="69" t="s">
        <v>1301</v>
      </c>
      <c r="D201" s="82" t="s">
        <v>26</v>
      </c>
      <c r="E201" s="82" t="s">
        <v>1134</v>
      </c>
      <c r="F201" s="69"/>
      <c r="G201" s="82" t="s">
        <v>1160</v>
      </c>
      <c r="H201" s="82" t="s">
        <v>131</v>
      </c>
      <c r="I201" s="76">
        <v>36.523500000000006</v>
      </c>
      <c r="J201" s="78">
        <v>15475</v>
      </c>
      <c r="K201" s="69"/>
      <c r="L201" s="76">
        <v>2.1522860270000006</v>
      </c>
      <c r="M201" s="77">
        <v>2.500458692985147E-8</v>
      </c>
      <c r="N201" s="77">
        <f t="shared" si="4"/>
        <v>1.8106692939326638E-3</v>
      </c>
      <c r="O201" s="77">
        <f>L201/'סכום נכסי הקרן'!$C$42</f>
        <v>1.8234076405447736E-5</v>
      </c>
    </row>
    <row r="202" spans="2:15">
      <c r="B202" s="75" t="s">
        <v>1302</v>
      </c>
      <c r="C202" s="69" t="s">
        <v>1303</v>
      </c>
      <c r="D202" s="82" t="s">
        <v>1137</v>
      </c>
      <c r="E202" s="82" t="s">
        <v>1134</v>
      </c>
      <c r="F202" s="69"/>
      <c r="G202" s="82" t="s">
        <v>1304</v>
      </c>
      <c r="H202" s="82" t="s">
        <v>125</v>
      </c>
      <c r="I202" s="76">
        <v>4.3828200000000006</v>
      </c>
      <c r="J202" s="78">
        <v>8532</v>
      </c>
      <c r="K202" s="69"/>
      <c r="L202" s="76">
        <v>1.2867351180000002</v>
      </c>
      <c r="M202" s="77">
        <v>1.5804804159652001E-8</v>
      </c>
      <c r="N202" s="77">
        <f t="shared" si="4"/>
        <v>1.0825009958527331E-3</v>
      </c>
      <c r="O202" s="77">
        <f>L202/'סכום נכסי הקרן'!$C$42</f>
        <v>1.0901165626154392E-5</v>
      </c>
    </row>
    <row r="203" spans="2:15">
      <c r="B203" s="75" t="s">
        <v>1305</v>
      </c>
      <c r="C203" s="69" t="s">
        <v>1306</v>
      </c>
      <c r="D203" s="82" t="s">
        <v>1137</v>
      </c>
      <c r="E203" s="82" t="s">
        <v>1134</v>
      </c>
      <c r="F203" s="69"/>
      <c r="G203" s="82" t="s">
        <v>1160</v>
      </c>
      <c r="H203" s="82" t="s">
        <v>125</v>
      </c>
      <c r="I203" s="76">
        <v>4.1393300000000002</v>
      </c>
      <c r="J203" s="78">
        <v>27771</v>
      </c>
      <c r="K203" s="69"/>
      <c r="L203" s="76">
        <v>3.9555442030000005</v>
      </c>
      <c r="M203" s="77">
        <v>3.8453330826637396E-9</v>
      </c>
      <c r="N203" s="77">
        <f t="shared" si="4"/>
        <v>3.3277093933228655E-3</v>
      </c>
      <c r="O203" s="77">
        <f>L203/'סכום נכסי הקרן'!$C$42</f>
        <v>3.3511203584386726E-5</v>
      </c>
    </row>
    <row r="204" spans="2:15">
      <c r="B204" s="75" t="s">
        <v>1307</v>
      </c>
      <c r="C204" s="69" t="s">
        <v>1308</v>
      </c>
      <c r="D204" s="82" t="s">
        <v>26</v>
      </c>
      <c r="E204" s="82" t="s">
        <v>1134</v>
      </c>
      <c r="F204" s="69"/>
      <c r="G204" s="82" t="s">
        <v>1203</v>
      </c>
      <c r="H204" s="82" t="s">
        <v>127</v>
      </c>
      <c r="I204" s="76">
        <v>14.609400000000003</v>
      </c>
      <c r="J204" s="78">
        <v>2408</v>
      </c>
      <c r="K204" s="69"/>
      <c r="L204" s="76">
        <v>1.4162537019999999</v>
      </c>
      <c r="M204" s="77">
        <v>1.1187046128651491E-8</v>
      </c>
      <c r="N204" s="77">
        <f t="shared" si="4"/>
        <v>1.1914620354638674E-3</v>
      </c>
      <c r="O204" s="77">
        <f>L204/'סכום נכסי הקרן'!$C$42</f>
        <v>1.199844160479057E-5</v>
      </c>
    </row>
    <row r="205" spans="2:15">
      <c r="B205" s="75" t="s">
        <v>1309</v>
      </c>
      <c r="C205" s="69" t="s">
        <v>1310</v>
      </c>
      <c r="D205" s="82" t="s">
        <v>1137</v>
      </c>
      <c r="E205" s="82" t="s">
        <v>1134</v>
      </c>
      <c r="F205" s="69"/>
      <c r="G205" s="82" t="s">
        <v>123</v>
      </c>
      <c r="H205" s="82" t="s">
        <v>125</v>
      </c>
      <c r="I205" s="76">
        <v>3.6633070000000005</v>
      </c>
      <c r="J205" s="78">
        <v>10005</v>
      </c>
      <c r="K205" s="69"/>
      <c r="L205" s="76">
        <v>1.2611742280000002</v>
      </c>
      <c r="M205" s="77">
        <v>6.7478231409046902E-9</v>
      </c>
      <c r="N205" s="77">
        <f t="shared" si="4"/>
        <v>1.0609972003218474E-3</v>
      </c>
      <c r="O205" s="77">
        <f>L205/'סכום נכסי הקרן'!$C$42</f>
        <v>1.0684614844611245E-5</v>
      </c>
    </row>
    <row r="206" spans="2:15">
      <c r="B206" s="75" t="s">
        <v>1161</v>
      </c>
      <c r="C206" s="69" t="s">
        <v>1162</v>
      </c>
      <c r="D206" s="82" t="s">
        <v>1137</v>
      </c>
      <c r="E206" s="82" t="s">
        <v>1134</v>
      </c>
      <c r="F206" s="69"/>
      <c r="G206" s="82" t="s">
        <v>607</v>
      </c>
      <c r="H206" s="82" t="s">
        <v>125</v>
      </c>
      <c r="I206" s="76">
        <v>12.244077000000003</v>
      </c>
      <c r="J206" s="78">
        <v>12245</v>
      </c>
      <c r="K206" s="76">
        <v>3.2441539000000005E-2</v>
      </c>
      <c r="L206" s="76">
        <v>5.1914888930000007</v>
      </c>
      <c r="M206" s="77">
        <v>1.1450279824506583E-7</v>
      </c>
      <c r="N206" s="77">
        <f>L206/$L$11</f>
        <v>4.3674815570168522E-3</v>
      </c>
      <c r="O206" s="77">
        <f>L206/'סכום נכסי הקרן'!$C$42</f>
        <v>4.3982074847617491E-5</v>
      </c>
    </row>
    <row r="207" spans="2:15">
      <c r="B207" s="75" t="s">
        <v>1311</v>
      </c>
      <c r="C207" s="69" t="s">
        <v>1312</v>
      </c>
      <c r="D207" s="82" t="s">
        <v>114</v>
      </c>
      <c r="E207" s="82" t="s">
        <v>1134</v>
      </c>
      <c r="F207" s="69"/>
      <c r="G207" s="82" t="s">
        <v>1304</v>
      </c>
      <c r="H207" s="82" t="s">
        <v>128</v>
      </c>
      <c r="I207" s="76">
        <v>6.0872500000000009</v>
      </c>
      <c r="J207" s="78">
        <v>4094</v>
      </c>
      <c r="K207" s="69"/>
      <c r="L207" s="76">
        <v>1.0992243560000001</v>
      </c>
      <c r="M207" s="77">
        <v>3.3326250450080264E-8</v>
      </c>
      <c r="N207" s="77">
        <f t="shared" si="4"/>
        <v>9.2475245556761069E-4</v>
      </c>
      <c r="O207" s="77">
        <f>L207/'סכום נכסי הקרן'!$C$42</f>
        <v>9.3125823624710449E-6</v>
      </c>
    </row>
    <row r="208" spans="2:15">
      <c r="B208" s="75" t="s">
        <v>1313</v>
      </c>
      <c r="C208" s="69" t="s">
        <v>1314</v>
      </c>
      <c r="D208" s="82" t="s">
        <v>1137</v>
      </c>
      <c r="E208" s="82" t="s">
        <v>1134</v>
      </c>
      <c r="F208" s="69"/>
      <c r="G208" s="82" t="s">
        <v>1254</v>
      </c>
      <c r="H208" s="82" t="s">
        <v>125</v>
      </c>
      <c r="I208" s="76">
        <v>17.397361000000004</v>
      </c>
      <c r="J208" s="78">
        <v>9627</v>
      </c>
      <c r="K208" s="69"/>
      <c r="L208" s="76">
        <v>5.763137844000001</v>
      </c>
      <c r="M208" s="77">
        <v>5.7085363518169687E-9</v>
      </c>
      <c r="N208" s="77">
        <f t="shared" si="4"/>
        <v>4.8483968208339317E-3</v>
      </c>
      <c r="O208" s="77">
        <f>L208/'סכום נכסי הקרן'!$C$42</f>
        <v>4.8825060639871597E-5</v>
      </c>
    </row>
    <row r="209" spans="2:15">
      <c r="B209" s="75" t="s">
        <v>1315</v>
      </c>
      <c r="C209" s="69" t="s">
        <v>1316</v>
      </c>
      <c r="D209" s="82" t="s">
        <v>1137</v>
      </c>
      <c r="E209" s="82" t="s">
        <v>1134</v>
      </c>
      <c r="F209" s="69"/>
      <c r="G209" s="82" t="s">
        <v>1317</v>
      </c>
      <c r="H209" s="82" t="s">
        <v>125</v>
      </c>
      <c r="I209" s="76">
        <v>3.3092100000000007</v>
      </c>
      <c r="J209" s="78">
        <v>4972</v>
      </c>
      <c r="K209" s="69"/>
      <c r="L209" s="76">
        <v>0.56616122300000005</v>
      </c>
      <c r="M209" s="77">
        <v>5.8490574441739462E-8</v>
      </c>
      <c r="N209" s="77">
        <f t="shared" si="4"/>
        <v>4.762985630354897E-4</v>
      </c>
      <c r="O209" s="77">
        <f>L209/'סכום נכסי הקרן'!$C$42</f>
        <v>4.7964939921917411E-6</v>
      </c>
    </row>
    <row r="210" spans="2:15">
      <c r="B210" s="75" t="s">
        <v>1318</v>
      </c>
      <c r="C210" s="69" t="s">
        <v>1319</v>
      </c>
      <c r="D210" s="82" t="s">
        <v>1137</v>
      </c>
      <c r="E210" s="82" t="s">
        <v>1134</v>
      </c>
      <c r="F210" s="69"/>
      <c r="G210" s="82" t="s">
        <v>1225</v>
      </c>
      <c r="H210" s="82" t="s">
        <v>125</v>
      </c>
      <c r="I210" s="76">
        <v>5.0430430000000008</v>
      </c>
      <c r="J210" s="78">
        <v>8168</v>
      </c>
      <c r="K210" s="69"/>
      <c r="L210" s="76">
        <v>1.4174021409999999</v>
      </c>
      <c r="M210" s="77">
        <v>1.836382490034333E-8</v>
      </c>
      <c r="N210" s="77">
        <f t="shared" si="4"/>
        <v>1.1924281910803461E-3</v>
      </c>
      <c r="O210" s="77">
        <f>L210/'סכום נכסי הקרן'!$C$42</f>
        <v>1.2008171131540407E-5</v>
      </c>
    </row>
    <row r="211" spans="2:15">
      <c r="B211" s="75" t="s">
        <v>1175</v>
      </c>
      <c r="C211" s="69" t="s">
        <v>1176</v>
      </c>
      <c r="D211" s="82" t="s">
        <v>1133</v>
      </c>
      <c r="E211" s="82" t="s">
        <v>1134</v>
      </c>
      <c r="F211" s="69"/>
      <c r="G211" s="82" t="s">
        <v>151</v>
      </c>
      <c r="H211" s="82" t="s">
        <v>125</v>
      </c>
      <c r="I211" s="76">
        <v>17.934999000000005</v>
      </c>
      <c r="J211" s="78">
        <v>5199</v>
      </c>
      <c r="K211" s="69"/>
      <c r="L211" s="76">
        <v>3.2085280930000004</v>
      </c>
      <c r="M211" s="77">
        <v>2.7102717658484648E-7</v>
      </c>
      <c r="N211" s="77">
        <f>L211/$L$11</f>
        <v>2.6992617262925835E-3</v>
      </c>
      <c r="O211" s="77">
        <f>L211/'סכום נכסי הקרן'!$C$42</f>
        <v>2.7182514620668265E-5</v>
      </c>
    </row>
    <row r="212" spans="2:15">
      <c r="B212" s="75" t="s">
        <v>1320</v>
      </c>
      <c r="C212" s="69" t="s">
        <v>1321</v>
      </c>
      <c r="D212" s="82" t="s">
        <v>26</v>
      </c>
      <c r="E212" s="82" t="s">
        <v>1134</v>
      </c>
      <c r="F212" s="69"/>
      <c r="G212" s="82" t="s">
        <v>1291</v>
      </c>
      <c r="H212" s="82" t="s">
        <v>127</v>
      </c>
      <c r="I212" s="76">
        <v>1.2296250000000002</v>
      </c>
      <c r="J212" s="78">
        <v>27760</v>
      </c>
      <c r="K212" s="69"/>
      <c r="L212" s="76">
        <v>1.3741817140000003</v>
      </c>
      <c r="M212" s="77">
        <v>2.1985456637196816E-9</v>
      </c>
      <c r="N212" s="77">
        <f t="shared" si="4"/>
        <v>1.1560678286295252E-3</v>
      </c>
      <c r="O212" s="77">
        <f>L212/'סכום נכסי הקרן'!$C$42</f>
        <v>1.1642009497674041E-5</v>
      </c>
    </row>
    <row r="213" spans="2:15">
      <c r="B213" s="75" t="s">
        <v>1322</v>
      </c>
      <c r="C213" s="69" t="s">
        <v>1323</v>
      </c>
      <c r="D213" s="82" t="s">
        <v>1137</v>
      </c>
      <c r="E213" s="82" t="s">
        <v>1134</v>
      </c>
      <c r="F213" s="69"/>
      <c r="G213" s="82" t="s">
        <v>1160</v>
      </c>
      <c r="H213" s="82" t="s">
        <v>125</v>
      </c>
      <c r="I213" s="76">
        <v>2.4349000000000003</v>
      </c>
      <c r="J213" s="78">
        <v>16586</v>
      </c>
      <c r="K213" s="69"/>
      <c r="L213" s="76">
        <v>1.3896565009999999</v>
      </c>
      <c r="M213" s="77">
        <v>3.2218921049056329E-9</v>
      </c>
      <c r="N213" s="77">
        <f t="shared" si="4"/>
        <v>1.1690864150532374E-3</v>
      </c>
      <c r="O213" s="77">
        <f>L213/'סכום נכסי הקרן'!$C$42</f>
        <v>1.1773111240182368E-5</v>
      </c>
    </row>
    <row r="214" spans="2:15">
      <c r="B214" s="75" t="s">
        <v>1324</v>
      </c>
      <c r="C214" s="69" t="s">
        <v>1325</v>
      </c>
      <c r="D214" s="82" t="s">
        <v>1137</v>
      </c>
      <c r="E214" s="82" t="s">
        <v>1134</v>
      </c>
      <c r="F214" s="69"/>
      <c r="G214" s="82" t="s">
        <v>1326</v>
      </c>
      <c r="H214" s="82" t="s">
        <v>125</v>
      </c>
      <c r="I214" s="76">
        <v>2.3131550000000005</v>
      </c>
      <c r="J214" s="78">
        <v>23536</v>
      </c>
      <c r="K214" s="69"/>
      <c r="L214" s="76">
        <v>1.8733635370000004</v>
      </c>
      <c r="M214" s="77">
        <v>3.7147864690943819E-8</v>
      </c>
      <c r="N214" s="77">
        <f t="shared" si="4"/>
        <v>1.576018145481826E-3</v>
      </c>
      <c r="O214" s="77">
        <f>L214/'סכום נכסי הקרן'!$C$42</f>
        <v>1.5871056839248726E-5</v>
      </c>
    </row>
    <row r="215" spans="2:15">
      <c r="B215" s="75" t="s">
        <v>1327</v>
      </c>
      <c r="C215" s="69" t="s">
        <v>1328</v>
      </c>
      <c r="D215" s="82" t="s">
        <v>1137</v>
      </c>
      <c r="E215" s="82" t="s">
        <v>1134</v>
      </c>
      <c r="F215" s="69"/>
      <c r="G215" s="82" t="s">
        <v>1149</v>
      </c>
      <c r="H215" s="82" t="s">
        <v>125</v>
      </c>
      <c r="I215" s="76">
        <v>3.9094510000000002</v>
      </c>
      <c r="J215" s="78">
        <v>33817</v>
      </c>
      <c r="K215" s="69"/>
      <c r="L215" s="76">
        <v>4.5492052790000006</v>
      </c>
      <c r="M215" s="77">
        <v>3.9388514815777832E-9</v>
      </c>
      <c r="N215" s="77">
        <f t="shared" si="4"/>
        <v>3.8271429573712859E-3</v>
      </c>
      <c r="O215" s="77">
        <f>L215/'סכום נכסי הקרן'!$C$42</f>
        <v>3.8540675170843442E-5</v>
      </c>
    </row>
    <row r="216" spans="2:15">
      <c r="B216" s="75" t="s">
        <v>1329</v>
      </c>
      <c r="C216" s="69" t="s">
        <v>1330</v>
      </c>
      <c r="D216" s="82" t="s">
        <v>1133</v>
      </c>
      <c r="E216" s="82" t="s">
        <v>1134</v>
      </c>
      <c r="F216" s="69"/>
      <c r="G216" s="82" t="s">
        <v>1225</v>
      </c>
      <c r="H216" s="82" t="s">
        <v>125</v>
      </c>
      <c r="I216" s="76">
        <v>31.653700000000004</v>
      </c>
      <c r="J216" s="78">
        <v>1170</v>
      </c>
      <c r="K216" s="69"/>
      <c r="L216" s="76">
        <v>1.2743684660000001</v>
      </c>
      <c r="M216" s="77">
        <v>9.1248028736062135E-8</v>
      </c>
      <c r="N216" s="77">
        <f t="shared" si="4"/>
        <v>1.0720972127289991E-3</v>
      </c>
      <c r="O216" s="77">
        <f>L216/'סכום נכסי הקרן'!$C$42</f>
        <v>1.0796395872218903E-5</v>
      </c>
    </row>
    <row r="217" spans="2:15">
      <c r="B217" s="75" t="s">
        <v>1331</v>
      </c>
      <c r="C217" s="69" t="s">
        <v>1332</v>
      </c>
      <c r="D217" s="82" t="s">
        <v>1137</v>
      </c>
      <c r="E217" s="82" t="s">
        <v>1134</v>
      </c>
      <c r="F217" s="69"/>
      <c r="G217" s="82" t="s">
        <v>1304</v>
      </c>
      <c r="H217" s="82" t="s">
        <v>125</v>
      </c>
      <c r="I217" s="76">
        <v>5.7721499999999999</v>
      </c>
      <c r="J217" s="78">
        <v>21949</v>
      </c>
      <c r="K217" s="69"/>
      <c r="L217" s="76">
        <v>4.3595030800000005</v>
      </c>
      <c r="M217" s="77">
        <v>7.7571972831689686E-9</v>
      </c>
      <c r="N217" s="77">
        <f t="shared" si="4"/>
        <v>3.6675508109688957E-3</v>
      </c>
      <c r="O217" s="77">
        <f>L217/'סכום נכסי הקרן'!$C$42</f>
        <v>3.6933526145363355E-5</v>
      </c>
    </row>
    <row r="218" spans="2:15">
      <c r="B218" s="75" t="s">
        <v>1333</v>
      </c>
      <c r="C218" s="69" t="s">
        <v>1334</v>
      </c>
      <c r="D218" s="82" t="s">
        <v>1133</v>
      </c>
      <c r="E218" s="82" t="s">
        <v>1134</v>
      </c>
      <c r="F218" s="69"/>
      <c r="G218" s="82" t="s">
        <v>1149</v>
      </c>
      <c r="H218" s="82" t="s">
        <v>125</v>
      </c>
      <c r="I218" s="76">
        <v>11.138620000000001</v>
      </c>
      <c r="J218" s="78">
        <v>21033</v>
      </c>
      <c r="K218" s="69"/>
      <c r="L218" s="76">
        <v>8.0615267920000022</v>
      </c>
      <c r="M218" s="77">
        <v>1.4718724676820822E-9</v>
      </c>
      <c r="N218" s="77">
        <f t="shared" si="4"/>
        <v>6.781979179986514E-3</v>
      </c>
      <c r="O218" s="77">
        <f>L218/'סכום נכסי הקרן'!$C$42</f>
        <v>6.8296914827246601E-5</v>
      </c>
    </row>
    <row r="219" spans="2:15">
      <c r="B219" s="75" t="s">
        <v>1335</v>
      </c>
      <c r="C219" s="69" t="s">
        <v>1336</v>
      </c>
      <c r="D219" s="82" t="s">
        <v>1137</v>
      </c>
      <c r="E219" s="82" t="s">
        <v>1134</v>
      </c>
      <c r="F219" s="69"/>
      <c r="G219" s="82" t="s">
        <v>1243</v>
      </c>
      <c r="H219" s="82" t="s">
        <v>125</v>
      </c>
      <c r="I219" s="76">
        <v>7.2560020000000005</v>
      </c>
      <c r="J219" s="78">
        <v>4835</v>
      </c>
      <c r="K219" s="69"/>
      <c r="L219" s="76">
        <v>1.2071981040000002</v>
      </c>
      <c r="M219" s="77">
        <v>4.6018402180632381E-9</v>
      </c>
      <c r="N219" s="77">
        <f t="shared" si="4"/>
        <v>1.0155883145574732E-3</v>
      </c>
      <c r="O219" s="77">
        <f>L219/'סכום נכסי הקרן'!$C$42</f>
        <v>1.0227331399595449E-5</v>
      </c>
    </row>
    <row r="220" spans="2:15">
      <c r="B220" s="75" t="s">
        <v>1337</v>
      </c>
      <c r="C220" s="69" t="s">
        <v>1338</v>
      </c>
      <c r="D220" s="82" t="s">
        <v>1137</v>
      </c>
      <c r="E220" s="82" t="s">
        <v>1134</v>
      </c>
      <c r="F220" s="69"/>
      <c r="G220" s="82" t="s">
        <v>1326</v>
      </c>
      <c r="H220" s="82" t="s">
        <v>125</v>
      </c>
      <c r="I220" s="76">
        <v>9.9276300000000006</v>
      </c>
      <c r="J220" s="78">
        <v>1827</v>
      </c>
      <c r="K220" s="69"/>
      <c r="L220" s="76">
        <v>0.62412101000000009</v>
      </c>
      <c r="M220" s="77">
        <v>2.6188054708790232E-8</v>
      </c>
      <c r="N220" s="77">
        <f t="shared" si="4"/>
        <v>5.2505881389771291E-4</v>
      </c>
      <c r="O220" s="77">
        <f>L220/'סכום נכסי הקרן'!$C$42</f>
        <v>5.2875268620536418E-6</v>
      </c>
    </row>
    <row r="221" spans="2:15">
      <c r="B221" s="75" t="s">
        <v>1339</v>
      </c>
      <c r="C221" s="69" t="s">
        <v>1340</v>
      </c>
      <c r="D221" s="82" t="s">
        <v>1137</v>
      </c>
      <c r="E221" s="82" t="s">
        <v>1134</v>
      </c>
      <c r="F221" s="69"/>
      <c r="G221" s="82" t="s">
        <v>1243</v>
      </c>
      <c r="H221" s="82" t="s">
        <v>125</v>
      </c>
      <c r="I221" s="76">
        <v>1.0295970000000003</v>
      </c>
      <c r="J221" s="78">
        <v>35678</v>
      </c>
      <c r="K221" s="69"/>
      <c r="L221" s="76">
        <v>1.2640161950000002</v>
      </c>
      <c r="M221" s="77">
        <v>1.2310278754018253E-8</v>
      </c>
      <c r="N221" s="77">
        <f t="shared" si="4"/>
        <v>1.0633880825357894E-3</v>
      </c>
      <c r="O221" s="77">
        <f>L221/'סכום נכסי הקרן'!$C$42</f>
        <v>1.0708691869118993E-5</v>
      </c>
    </row>
    <row r="222" spans="2:15">
      <c r="B222" s="75" t="s">
        <v>1341</v>
      </c>
      <c r="C222" s="69" t="s">
        <v>1342</v>
      </c>
      <c r="D222" s="82" t="s">
        <v>1133</v>
      </c>
      <c r="E222" s="82" t="s">
        <v>1134</v>
      </c>
      <c r="F222" s="69"/>
      <c r="G222" s="82" t="s">
        <v>1317</v>
      </c>
      <c r="H222" s="82" t="s">
        <v>125</v>
      </c>
      <c r="I222" s="76">
        <v>2.8585730000000003</v>
      </c>
      <c r="J222" s="78">
        <v>12271</v>
      </c>
      <c r="K222" s="69"/>
      <c r="L222" s="76">
        <v>1.2070183020000003</v>
      </c>
      <c r="M222" s="77">
        <v>1.7402901503724494E-8</v>
      </c>
      <c r="N222" s="77">
        <f t="shared" si="4"/>
        <v>1.0154370512233701E-3</v>
      </c>
      <c r="O222" s="77">
        <f>L222/'סכום נכסי הקרן'!$C$42</f>
        <v>1.022580812463816E-5</v>
      </c>
    </row>
    <row r="223" spans="2:15">
      <c r="B223" s="75" t="s">
        <v>1343</v>
      </c>
      <c r="C223" s="69" t="s">
        <v>1344</v>
      </c>
      <c r="D223" s="82" t="s">
        <v>118</v>
      </c>
      <c r="E223" s="82" t="s">
        <v>1134</v>
      </c>
      <c r="F223" s="69"/>
      <c r="G223" s="82" t="s">
        <v>2171</v>
      </c>
      <c r="H223" s="82" t="s">
        <v>1222</v>
      </c>
      <c r="I223" s="76">
        <v>9.2526200000000021</v>
      </c>
      <c r="J223" s="78">
        <v>10934</v>
      </c>
      <c r="K223" s="69"/>
      <c r="L223" s="76">
        <v>3.7695251600000006</v>
      </c>
      <c r="M223" s="77">
        <v>3.2116001388406809E-9</v>
      </c>
      <c r="N223" s="77">
        <f t="shared" si="4"/>
        <v>3.1712158023124177E-3</v>
      </c>
      <c r="O223" s="77">
        <f>L223/'סכום נכסי הקרן'!$C$42</f>
        <v>3.1935258101128582E-5</v>
      </c>
    </row>
    <row r="224" spans="2:15">
      <c r="B224" s="75" t="s">
        <v>1345</v>
      </c>
      <c r="C224" s="69" t="s">
        <v>1346</v>
      </c>
      <c r="D224" s="82" t="s">
        <v>1133</v>
      </c>
      <c r="E224" s="82" t="s">
        <v>1134</v>
      </c>
      <c r="F224" s="69"/>
      <c r="G224" s="82" t="s">
        <v>1232</v>
      </c>
      <c r="H224" s="82" t="s">
        <v>125</v>
      </c>
      <c r="I224" s="76">
        <v>2.7321770000000005</v>
      </c>
      <c r="J224" s="78">
        <v>50003</v>
      </c>
      <c r="K224" s="69"/>
      <c r="L224" s="76">
        <v>4.700992470000001</v>
      </c>
      <c r="M224" s="77">
        <v>6.1951957541768003E-9</v>
      </c>
      <c r="N224" s="77">
        <f t="shared" si="4"/>
        <v>3.9548380696882478E-3</v>
      </c>
      <c r="O224" s="77">
        <f>L224/'סכום נכסי הקרן'!$C$42</f>
        <v>3.9826609848364023E-5</v>
      </c>
    </row>
    <row r="225" spans="2:15">
      <c r="B225" s="75" t="s">
        <v>1347</v>
      </c>
      <c r="C225" s="69" t="s">
        <v>1348</v>
      </c>
      <c r="D225" s="82" t="s">
        <v>1137</v>
      </c>
      <c r="E225" s="82" t="s">
        <v>1134</v>
      </c>
      <c r="F225" s="69"/>
      <c r="G225" s="82" t="s">
        <v>1225</v>
      </c>
      <c r="H225" s="82" t="s">
        <v>125</v>
      </c>
      <c r="I225" s="76">
        <v>11.541426000000001</v>
      </c>
      <c r="J225" s="78">
        <v>12554</v>
      </c>
      <c r="K225" s="76">
        <v>9.7299410000000024E-3</v>
      </c>
      <c r="L225" s="76">
        <v>4.9954313850000007</v>
      </c>
      <c r="M225" s="77">
        <v>9.271180103367747E-9</v>
      </c>
      <c r="N225" s="77">
        <f t="shared" si="4"/>
        <v>4.2025428336653963E-3</v>
      </c>
      <c r="O225" s="77">
        <f>L225/'סכום נכסי הקרן'!$C$42</f>
        <v>4.2321083912450451E-5</v>
      </c>
    </row>
    <row r="226" spans="2:15">
      <c r="B226" s="75" t="s">
        <v>1349</v>
      </c>
      <c r="C226" s="69" t="s">
        <v>1350</v>
      </c>
      <c r="D226" s="82" t="s">
        <v>1137</v>
      </c>
      <c r="E226" s="82" t="s">
        <v>1134</v>
      </c>
      <c r="F226" s="69"/>
      <c r="G226" s="82" t="s">
        <v>1326</v>
      </c>
      <c r="H226" s="82" t="s">
        <v>125</v>
      </c>
      <c r="I226" s="76">
        <v>6.8390340000000007</v>
      </c>
      <c r="J226" s="78">
        <v>3923</v>
      </c>
      <c r="K226" s="76">
        <v>1.0589902000000002E-2</v>
      </c>
      <c r="L226" s="76">
        <v>0.93379404300000013</v>
      </c>
      <c r="M226" s="77">
        <v>1.2016310017219048E-8</v>
      </c>
      <c r="N226" s="77">
        <f t="shared" si="4"/>
        <v>7.8557969494141833E-4</v>
      </c>
      <c r="O226" s="77">
        <f>L226/'סכום נכסי הקרן'!$C$42</f>
        <v>7.911063731035385E-6</v>
      </c>
    </row>
    <row r="227" spans="2:15">
      <c r="B227" s="75" t="s">
        <v>1351</v>
      </c>
      <c r="C227" s="69" t="s">
        <v>1352</v>
      </c>
      <c r="D227" s="82" t="s">
        <v>1133</v>
      </c>
      <c r="E227" s="82" t="s">
        <v>1134</v>
      </c>
      <c r="F227" s="69"/>
      <c r="G227" s="82" t="s">
        <v>1203</v>
      </c>
      <c r="H227" s="82" t="s">
        <v>125</v>
      </c>
      <c r="I227" s="76">
        <v>3.167805</v>
      </c>
      <c r="J227" s="78">
        <v>54122</v>
      </c>
      <c r="K227" s="69"/>
      <c r="L227" s="76">
        <v>5.8995235050000012</v>
      </c>
      <c r="M227" s="77">
        <v>5.1342058346839545E-9</v>
      </c>
      <c r="N227" s="77">
        <f t="shared" si="4"/>
        <v>4.9631349761754982E-3</v>
      </c>
      <c r="O227" s="77">
        <f>L227/'סכום נכסי הקרן'!$C$42</f>
        <v>4.9980514205096782E-5</v>
      </c>
    </row>
    <row r="228" spans="2:15">
      <c r="B228" s="75" t="s">
        <v>1353</v>
      </c>
      <c r="C228" s="69" t="s">
        <v>1354</v>
      </c>
      <c r="D228" s="82" t="s">
        <v>1133</v>
      </c>
      <c r="E228" s="82" t="s">
        <v>1134</v>
      </c>
      <c r="F228" s="69"/>
      <c r="G228" s="82" t="s">
        <v>1149</v>
      </c>
      <c r="H228" s="82" t="s">
        <v>125</v>
      </c>
      <c r="I228" s="76">
        <v>5.8924580000000013</v>
      </c>
      <c r="J228" s="78">
        <v>5970</v>
      </c>
      <c r="K228" s="69"/>
      <c r="L228" s="76">
        <v>1.2104740940000001</v>
      </c>
      <c r="M228" s="77">
        <v>1.9570498536514667E-9</v>
      </c>
      <c r="N228" s="77">
        <f t="shared" si="4"/>
        <v>1.0183443304521162E-3</v>
      </c>
      <c r="O228" s="77">
        <f>L228/'סכום נכסי הקרן'!$C$42</f>
        <v>1.0255085448645678E-5</v>
      </c>
    </row>
    <row r="229" spans="2:15">
      <c r="B229" s="75" t="s">
        <v>1185</v>
      </c>
      <c r="C229" s="69" t="s">
        <v>1186</v>
      </c>
      <c r="D229" s="82" t="s">
        <v>1137</v>
      </c>
      <c r="E229" s="82" t="s">
        <v>1134</v>
      </c>
      <c r="F229" s="69"/>
      <c r="G229" s="82" t="s">
        <v>149</v>
      </c>
      <c r="H229" s="82" t="s">
        <v>125</v>
      </c>
      <c r="I229" s="76">
        <v>38.326425</v>
      </c>
      <c r="J229" s="78">
        <v>5911</v>
      </c>
      <c r="K229" s="69"/>
      <c r="L229" s="76">
        <v>7.795499318000001</v>
      </c>
      <c r="M229" s="77">
        <v>7.505101663861766E-7</v>
      </c>
      <c r="N229" s="77">
        <f>L229/$L$11</f>
        <v>6.5581763152782017E-3</v>
      </c>
      <c r="O229" s="77">
        <f>L229/'סכום נכסי הקרן'!$C$42</f>
        <v>6.6043141292496858E-5</v>
      </c>
    </row>
    <row r="230" spans="2:15">
      <c r="B230" s="75" t="s">
        <v>1355</v>
      </c>
      <c r="C230" s="69" t="s">
        <v>1356</v>
      </c>
      <c r="D230" s="82" t="s">
        <v>1137</v>
      </c>
      <c r="E230" s="82" t="s">
        <v>1134</v>
      </c>
      <c r="F230" s="69"/>
      <c r="G230" s="82" t="s">
        <v>1149</v>
      </c>
      <c r="H230" s="82" t="s">
        <v>125</v>
      </c>
      <c r="I230" s="76">
        <v>5.1255990000000011</v>
      </c>
      <c r="J230" s="78">
        <v>24475</v>
      </c>
      <c r="K230" s="69"/>
      <c r="L230" s="76">
        <v>4.3167009760000008</v>
      </c>
      <c r="M230" s="77">
        <v>5.3184848076273094E-8</v>
      </c>
      <c r="N230" s="77">
        <f t="shared" si="4"/>
        <v>3.6315423741457762E-3</v>
      </c>
      <c r="O230" s="77">
        <f>L230/'סכום נכסי הקרן'!$C$42</f>
        <v>3.6570908526301931E-5</v>
      </c>
    </row>
    <row r="231" spans="2:15">
      <c r="B231" s="75" t="s">
        <v>1357</v>
      </c>
      <c r="C231" s="69" t="s">
        <v>1358</v>
      </c>
      <c r="D231" s="82" t="s">
        <v>1133</v>
      </c>
      <c r="E231" s="82" t="s">
        <v>1134</v>
      </c>
      <c r="F231" s="69"/>
      <c r="G231" s="82" t="s">
        <v>1149</v>
      </c>
      <c r="H231" s="82" t="s">
        <v>125</v>
      </c>
      <c r="I231" s="76">
        <v>5.3175050000000006</v>
      </c>
      <c r="J231" s="78">
        <v>19703</v>
      </c>
      <c r="K231" s="69"/>
      <c r="L231" s="76">
        <v>3.6051633060000006</v>
      </c>
      <c r="M231" s="77">
        <v>4.5320941374293361E-9</v>
      </c>
      <c r="N231" s="77">
        <f t="shared" si="4"/>
        <v>3.03294191194736E-3</v>
      </c>
      <c r="O231" s="77">
        <f>L231/'סכום נכסי הקרן'!$C$42</f>
        <v>3.0542791409257498E-5</v>
      </c>
    </row>
    <row r="232" spans="2:15">
      <c r="B232" s="75" t="s">
        <v>1359</v>
      </c>
      <c r="C232" s="69" t="s">
        <v>1360</v>
      </c>
      <c r="D232" s="82" t="s">
        <v>26</v>
      </c>
      <c r="E232" s="82" t="s">
        <v>1134</v>
      </c>
      <c r="F232" s="69"/>
      <c r="G232" s="82" t="s">
        <v>1257</v>
      </c>
      <c r="H232" s="82" t="s">
        <v>127</v>
      </c>
      <c r="I232" s="76">
        <v>18.261750000000003</v>
      </c>
      <c r="J232" s="78">
        <v>1550</v>
      </c>
      <c r="K232" s="69"/>
      <c r="L232" s="76">
        <v>1.1395313740000002</v>
      </c>
      <c r="M232" s="77">
        <v>2.0408107092170999E-8</v>
      </c>
      <c r="N232" s="77">
        <f t="shared" si="4"/>
        <v>9.5866183327440149E-4</v>
      </c>
      <c r="O232" s="77">
        <f>L232/'סכום נכסי הקרן'!$C$42</f>
        <v>9.6540617182201488E-6</v>
      </c>
    </row>
    <row r="233" spans="2:15">
      <c r="B233" s="75" t="s">
        <v>1189</v>
      </c>
      <c r="C233" s="69" t="s">
        <v>1190</v>
      </c>
      <c r="D233" s="82" t="s">
        <v>1133</v>
      </c>
      <c r="E233" s="82" t="s">
        <v>1134</v>
      </c>
      <c r="F233" s="69"/>
      <c r="G233" s="82" t="s">
        <v>845</v>
      </c>
      <c r="H233" s="82" t="s">
        <v>125</v>
      </c>
      <c r="I233" s="76">
        <v>39.565981000000008</v>
      </c>
      <c r="J233" s="78">
        <v>4591</v>
      </c>
      <c r="K233" s="69"/>
      <c r="L233" s="76">
        <v>6.2504876890000007</v>
      </c>
      <c r="M233" s="77">
        <v>2.8990419902100616E-7</v>
      </c>
      <c r="N233" s="77">
        <f>L233/$L$11</f>
        <v>5.2583931636408085E-3</v>
      </c>
      <c r="O233" s="77">
        <f>L233/'סכום נכסי הקרן'!$C$42</f>
        <v>5.2953867963078322E-5</v>
      </c>
    </row>
    <row r="234" spans="2:15">
      <c r="B234" s="75" t="s">
        <v>1361</v>
      </c>
      <c r="C234" s="69" t="s">
        <v>1362</v>
      </c>
      <c r="D234" s="82" t="s">
        <v>1137</v>
      </c>
      <c r="E234" s="82" t="s">
        <v>1134</v>
      </c>
      <c r="F234" s="69"/>
      <c r="G234" s="82" t="s">
        <v>1240</v>
      </c>
      <c r="H234" s="82" t="s">
        <v>125</v>
      </c>
      <c r="I234" s="76">
        <v>4.9372950000000007</v>
      </c>
      <c r="J234" s="78">
        <v>10062</v>
      </c>
      <c r="K234" s="69"/>
      <c r="L234" s="76">
        <v>1.7094566820000003</v>
      </c>
      <c r="M234" s="77">
        <v>6.68482984963078E-9</v>
      </c>
      <c r="N234" s="77">
        <f t="shared" ref="N234:N259" si="5">L234/$L$11</f>
        <v>1.438127035429299E-3</v>
      </c>
      <c r="O234" s="77">
        <f>L234/'סכום נכסי הקרן'!$C$42</f>
        <v>1.4482444879707046E-5</v>
      </c>
    </row>
    <row r="235" spans="2:15">
      <c r="B235" s="75" t="s">
        <v>1363</v>
      </c>
      <c r="C235" s="69" t="s">
        <v>1364</v>
      </c>
      <c r="D235" s="82" t="s">
        <v>1137</v>
      </c>
      <c r="E235" s="82" t="s">
        <v>1134</v>
      </c>
      <c r="F235" s="69"/>
      <c r="G235" s="82" t="s">
        <v>1225</v>
      </c>
      <c r="H235" s="82" t="s">
        <v>125</v>
      </c>
      <c r="I235" s="76">
        <v>9.7396000000000011</v>
      </c>
      <c r="J235" s="78">
        <v>5964</v>
      </c>
      <c r="K235" s="69"/>
      <c r="L235" s="76">
        <v>1.9987727890000004</v>
      </c>
      <c r="M235" s="77">
        <v>1.3699800126617235E-7</v>
      </c>
      <c r="N235" s="77">
        <f t="shared" si="5"/>
        <v>1.6815220975229847E-3</v>
      </c>
      <c r="O235" s="77">
        <f>L235/'סכום נכסי הקרן'!$C$42</f>
        <v>1.693351873057338E-5</v>
      </c>
    </row>
    <row r="236" spans="2:15">
      <c r="B236" s="75" t="s">
        <v>1365</v>
      </c>
      <c r="C236" s="69" t="s">
        <v>1366</v>
      </c>
      <c r="D236" s="82" t="s">
        <v>1137</v>
      </c>
      <c r="E236" s="82" t="s">
        <v>1134</v>
      </c>
      <c r="F236" s="69"/>
      <c r="G236" s="82" t="s">
        <v>1225</v>
      </c>
      <c r="H236" s="82" t="s">
        <v>125</v>
      </c>
      <c r="I236" s="76">
        <v>7.0612100000000009</v>
      </c>
      <c r="J236" s="78">
        <v>6797</v>
      </c>
      <c r="K236" s="69"/>
      <c r="L236" s="76">
        <v>1.6515094770000003</v>
      </c>
      <c r="M236" s="77">
        <v>1.4660944341455926E-7</v>
      </c>
      <c r="N236" s="77">
        <f t="shared" si="5"/>
        <v>1.3893773695175752E-3</v>
      </c>
      <c r="O236" s="77">
        <f>L236/'סכום נכסי הקרן'!$C$42</f>
        <v>1.399151860401825E-5</v>
      </c>
    </row>
    <row r="237" spans="2:15">
      <c r="B237" s="75" t="s">
        <v>1367</v>
      </c>
      <c r="C237" s="69" t="s">
        <v>1368</v>
      </c>
      <c r="D237" s="82" t="s">
        <v>114</v>
      </c>
      <c r="E237" s="82" t="s">
        <v>1134</v>
      </c>
      <c r="F237" s="69"/>
      <c r="G237" s="82" t="s">
        <v>1291</v>
      </c>
      <c r="H237" s="82" t="s">
        <v>128</v>
      </c>
      <c r="I237" s="76">
        <v>3.7740950000000004</v>
      </c>
      <c r="J237" s="78">
        <v>7560</v>
      </c>
      <c r="K237" s="69"/>
      <c r="L237" s="76">
        <v>1.2584964340000002</v>
      </c>
      <c r="M237" s="77">
        <v>5.3053942765118179E-9</v>
      </c>
      <c r="N237" s="77">
        <f t="shared" si="5"/>
        <v>1.0587444331196948E-3</v>
      </c>
      <c r="O237" s="77">
        <f>L237/'סכום נכסי הקרן'!$C$42</f>
        <v>1.0661928686832251E-5</v>
      </c>
    </row>
    <row r="238" spans="2:15">
      <c r="B238" s="75" t="s">
        <v>1369</v>
      </c>
      <c r="C238" s="69" t="s">
        <v>1370</v>
      </c>
      <c r="D238" s="82" t="s">
        <v>1133</v>
      </c>
      <c r="E238" s="82" t="s">
        <v>1134</v>
      </c>
      <c r="F238" s="69"/>
      <c r="G238" s="82" t="s">
        <v>1160</v>
      </c>
      <c r="H238" s="82" t="s">
        <v>125</v>
      </c>
      <c r="I238" s="76">
        <v>7.3047000000000013</v>
      </c>
      <c r="J238" s="78">
        <v>9332</v>
      </c>
      <c r="K238" s="69"/>
      <c r="L238" s="76">
        <v>2.3456423120000003</v>
      </c>
      <c r="M238" s="77">
        <v>2.0518493946083631E-8</v>
      </c>
      <c r="N238" s="77">
        <f t="shared" si="5"/>
        <v>1.9733355397970162E-3</v>
      </c>
      <c r="O238" s="77">
        <f>L238/'סכום נכסי הקרן'!$C$42</f>
        <v>1.9872182693336359E-5</v>
      </c>
    </row>
    <row r="239" spans="2:15">
      <c r="B239" s="75" t="s">
        <v>1371</v>
      </c>
      <c r="C239" s="69" t="s">
        <v>1372</v>
      </c>
      <c r="D239" s="82" t="s">
        <v>26</v>
      </c>
      <c r="E239" s="82" t="s">
        <v>1134</v>
      </c>
      <c r="F239" s="69"/>
      <c r="G239" s="82" t="s">
        <v>1166</v>
      </c>
      <c r="H239" s="82" t="s">
        <v>125</v>
      </c>
      <c r="I239" s="76">
        <v>0.47750800000000004</v>
      </c>
      <c r="J239" s="78">
        <v>126700</v>
      </c>
      <c r="K239" s="69"/>
      <c r="L239" s="76">
        <v>2.0818151120000006</v>
      </c>
      <c r="M239" s="77">
        <v>1.9996875765600542E-9</v>
      </c>
      <c r="N239" s="77">
        <f t="shared" si="5"/>
        <v>1.7513837155731298E-3</v>
      </c>
      <c r="O239" s="77">
        <f>L239/'סכום נכסי הקרן'!$C$42</f>
        <v>1.7637049787074485E-5</v>
      </c>
    </row>
    <row r="240" spans="2:15">
      <c r="B240" s="75" t="s">
        <v>1373</v>
      </c>
      <c r="C240" s="69" t="s">
        <v>1374</v>
      </c>
      <c r="D240" s="82" t="s">
        <v>26</v>
      </c>
      <c r="E240" s="82" t="s">
        <v>1134</v>
      </c>
      <c r="F240" s="69"/>
      <c r="G240" s="82" t="s">
        <v>1149</v>
      </c>
      <c r="H240" s="82" t="s">
        <v>127</v>
      </c>
      <c r="I240" s="76">
        <v>2.4349000000000003</v>
      </c>
      <c r="J240" s="78">
        <v>13260</v>
      </c>
      <c r="K240" s="69"/>
      <c r="L240" s="76">
        <v>1.2998009480000003</v>
      </c>
      <c r="M240" s="77">
        <v>1.9820037543020857E-9</v>
      </c>
      <c r="N240" s="77">
        <f t="shared" si="5"/>
        <v>1.0934929815293397E-3</v>
      </c>
      <c r="O240" s="77">
        <f>L240/'סכום נכסי הקרן'!$C$42</f>
        <v>1.1011858786604203E-5</v>
      </c>
    </row>
    <row r="241" spans="2:15">
      <c r="B241" s="75" t="s">
        <v>1375</v>
      </c>
      <c r="C241" s="69" t="s">
        <v>1376</v>
      </c>
      <c r="D241" s="82" t="s">
        <v>114</v>
      </c>
      <c r="E241" s="82" t="s">
        <v>1134</v>
      </c>
      <c r="F241" s="69"/>
      <c r="G241" s="82" t="s">
        <v>1240</v>
      </c>
      <c r="H241" s="82" t="s">
        <v>128</v>
      </c>
      <c r="I241" s="76">
        <v>65.34602000000001</v>
      </c>
      <c r="J241" s="78">
        <v>932.4</v>
      </c>
      <c r="K241" s="69"/>
      <c r="L241" s="76">
        <v>2.6874399710000003</v>
      </c>
      <c r="M241" s="77">
        <v>5.4840360549017529E-8</v>
      </c>
      <c r="N241" s="77">
        <f t="shared" si="5"/>
        <v>2.2608821382163755E-3</v>
      </c>
      <c r="O241" s="77">
        <f>L241/'סכום נכסי הקרן'!$C$42</f>
        <v>2.2767878038297669E-5</v>
      </c>
    </row>
    <row r="242" spans="2:15">
      <c r="B242" s="75" t="s">
        <v>1377</v>
      </c>
      <c r="C242" s="69" t="s">
        <v>1378</v>
      </c>
      <c r="D242" s="82" t="s">
        <v>26</v>
      </c>
      <c r="E242" s="82" t="s">
        <v>1134</v>
      </c>
      <c r="F242" s="69"/>
      <c r="G242" s="82" t="s">
        <v>1143</v>
      </c>
      <c r="H242" s="82" t="s">
        <v>127</v>
      </c>
      <c r="I242" s="76">
        <v>7.6979360000000021</v>
      </c>
      <c r="J242" s="78">
        <v>10804</v>
      </c>
      <c r="K242" s="69"/>
      <c r="L242" s="76">
        <v>3.3481976470000006</v>
      </c>
      <c r="M242" s="77">
        <v>9.0563952941176494E-9</v>
      </c>
      <c r="N242" s="77">
        <f t="shared" si="5"/>
        <v>2.816762546142988E-3</v>
      </c>
      <c r="O242" s="77">
        <f>L242/'סכום נכסי הקרן'!$C$42</f>
        <v>2.8365789188826211E-5</v>
      </c>
    </row>
    <row r="243" spans="2:15">
      <c r="B243" s="75" t="s">
        <v>1379</v>
      </c>
      <c r="C243" s="69" t="s">
        <v>1380</v>
      </c>
      <c r="D243" s="82" t="s">
        <v>26</v>
      </c>
      <c r="E243" s="82" t="s">
        <v>1134</v>
      </c>
      <c r="F243" s="69"/>
      <c r="G243" s="82" t="s">
        <v>1203</v>
      </c>
      <c r="H243" s="82" t="s">
        <v>127</v>
      </c>
      <c r="I243" s="76">
        <v>12.661480000000001</v>
      </c>
      <c r="J243" s="78">
        <v>2625</v>
      </c>
      <c r="K243" s="69"/>
      <c r="L243" s="76">
        <v>1.3380303870000003</v>
      </c>
      <c r="M243" s="77">
        <v>1.3895323290903265E-8</v>
      </c>
      <c r="N243" s="77">
        <f t="shared" si="5"/>
        <v>1.1256545392652586E-3</v>
      </c>
      <c r="O243" s="77">
        <f>L243/'סכום נכסי הקרן'!$C$42</f>
        <v>1.1335736980728352E-5</v>
      </c>
    </row>
    <row r="244" spans="2:15">
      <c r="B244" s="75" t="s">
        <v>1381</v>
      </c>
      <c r="C244" s="69" t="s">
        <v>1382</v>
      </c>
      <c r="D244" s="82" t="s">
        <v>1137</v>
      </c>
      <c r="E244" s="82" t="s">
        <v>1134</v>
      </c>
      <c r="F244" s="69"/>
      <c r="G244" s="82" t="s">
        <v>1203</v>
      </c>
      <c r="H244" s="82" t="s">
        <v>125</v>
      </c>
      <c r="I244" s="76">
        <v>4.7237060000000008</v>
      </c>
      <c r="J244" s="78">
        <v>8107</v>
      </c>
      <c r="K244" s="69"/>
      <c r="L244" s="76">
        <v>1.3177338590000001</v>
      </c>
      <c r="M244" s="77">
        <v>9.1084394370664027E-10</v>
      </c>
      <c r="N244" s="77">
        <f t="shared" si="5"/>
        <v>1.1085795317792553E-3</v>
      </c>
      <c r="O244" s="77">
        <f>L244/'סכום נכסי הקרן'!$C$42</f>
        <v>1.1163785651920458E-5</v>
      </c>
    </row>
    <row r="245" spans="2:15">
      <c r="B245" s="75" t="s">
        <v>1383</v>
      </c>
      <c r="C245" s="69" t="s">
        <v>1384</v>
      </c>
      <c r="D245" s="82" t="s">
        <v>1137</v>
      </c>
      <c r="E245" s="82" t="s">
        <v>1134</v>
      </c>
      <c r="F245" s="69"/>
      <c r="G245" s="82" t="s">
        <v>1160</v>
      </c>
      <c r="H245" s="82" t="s">
        <v>125</v>
      </c>
      <c r="I245" s="76">
        <v>2.6783899999999998</v>
      </c>
      <c r="J245" s="78">
        <v>15742</v>
      </c>
      <c r="K245" s="69"/>
      <c r="L245" s="76">
        <v>1.4508362410000002</v>
      </c>
      <c r="M245" s="77">
        <v>5.3501688605410554E-9</v>
      </c>
      <c r="N245" s="77">
        <f t="shared" si="5"/>
        <v>1.2205555391562228E-3</v>
      </c>
      <c r="O245" s="77">
        <f>L245/'סכום נכסי הקרן'!$C$42</f>
        <v>1.229142341599497E-5</v>
      </c>
    </row>
    <row r="246" spans="2:15">
      <c r="B246" s="75" t="s">
        <v>1385</v>
      </c>
      <c r="C246" s="69" t="s">
        <v>1386</v>
      </c>
      <c r="D246" s="82" t="s">
        <v>1387</v>
      </c>
      <c r="E246" s="82" t="s">
        <v>1134</v>
      </c>
      <c r="F246" s="69"/>
      <c r="G246" s="82" t="s">
        <v>1232</v>
      </c>
      <c r="H246" s="82" t="s">
        <v>130</v>
      </c>
      <c r="I246" s="76">
        <v>5.5272230000000011</v>
      </c>
      <c r="J246" s="78">
        <v>51150</v>
      </c>
      <c r="K246" s="69"/>
      <c r="L246" s="76">
        <v>1.2552655070000003</v>
      </c>
      <c r="M246" s="77">
        <v>5.7678981582405504E-10</v>
      </c>
      <c r="N246" s="77">
        <f t="shared" si="5"/>
        <v>1.0560263277022692E-3</v>
      </c>
      <c r="O246" s="77">
        <f>L246/'סכום נכסי הקרן'!$C$42</f>
        <v>1.0634556409616596E-5</v>
      </c>
    </row>
    <row r="247" spans="2:15">
      <c r="B247" s="75" t="s">
        <v>1388</v>
      </c>
      <c r="C247" s="69" t="s">
        <v>1389</v>
      </c>
      <c r="D247" s="82" t="s">
        <v>26</v>
      </c>
      <c r="E247" s="82" t="s">
        <v>1134</v>
      </c>
      <c r="F247" s="69"/>
      <c r="G247" s="82" t="s">
        <v>1143</v>
      </c>
      <c r="H247" s="82" t="s">
        <v>127</v>
      </c>
      <c r="I247" s="76">
        <v>4.626310000000001</v>
      </c>
      <c r="J247" s="78">
        <v>6416</v>
      </c>
      <c r="K247" s="69"/>
      <c r="L247" s="76">
        <v>1.1949542590000004</v>
      </c>
      <c r="M247" s="77">
        <v>2.1687145551319919E-8</v>
      </c>
      <c r="N247" s="77">
        <f t="shared" si="5"/>
        <v>1.0052878461703453E-3</v>
      </c>
      <c r="O247" s="77">
        <f>L247/'סכום נכסי הקרן'!$C$42</f>
        <v>1.0123602061382145E-5</v>
      </c>
    </row>
    <row r="248" spans="2:15">
      <c r="B248" s="75" t="s">
        <v>1390</v>
      </c>
      <c r="C248" s="69" t="s">
        <v>1391</v>
      </c>
      <c r="D248" s="82" t="s">
        <v>1137</v>
      </c>
      <c r="E248" s="82" t="s">
        <v>1134</v>
      </c>
      <c r="F248" s="69"/>
      <c r="G248" s="82" t="s">
        <v>1160</v>
      </c>
      <c r="H248" s="82" t="s">
        <v>125</v>
      </c>
      <c r="I248" s="76">
        <v>11.687520000000001</v>
      </c>
      <c r="J248" s="78">
        <v>5565</v>
      </c>
      <c r="K248" s="69"/>
      <c r="L248" s="76">
        <v>2.2380624890000003</v>
      </c>
      <c r="M248" s="77">
        <v>9.7472261241245659E-9</v>
      </c>
      <c r="N248" s="77">
        <f t="shared" si="5"/>
        <v>1.8828310809522388E-3</v>
      </c>
      <c r="O248" s="77">
        <f>L248/'סכום נכסי הקרן'!$C$42</f>
        <v>1.8960770972190364E-5</v>
      </c>
    </row>
    <row r="249" spans="2:15">
      <c r="B249" s="75" t="s">
        <v>1392</v>
      </c>
      <c r="C249" s="69" t="s">
        <v>1393</v>
      </c>
      <c r="D249" s="82" t="s">
        <v>1137</v>
      </c>
      <c r="E249" s="82" t="s">
        <v>1134</v>
      </c>
      <c r="F249" s="69"/>
      <c r="G249" s="82" t="s">
        <v>1280</v>
      </c>
      <c r="H249" s="82" t="s">
        <v>125</v>
      </c>
      <c r="I249" s="76">
        <v>6.3416000000000006</v>
      </c>
      <c r="J249" s="78">
        <v>16663</v>
      </c>
      <c r="K249" s="69"/>
      <c r="L249" s="76">
        <v>3.6361072820000007</v>
      </c>
      <c r="M249" s="77">
        <v>8.9687009618745108E-9</v>
      </c>
      <c r="N249" s="77">
        <f t="shared" si="5"/>
        <v>3.0589743753246775E-3</v>
      </c>
      <c r="O249" s="77">
        <f>L249/'סכום נכסי הקרן'!$C$42</f>
        <v>3.0804947468254364E-5</v>
      </c>
    </row>
    <row r="250" spans="2:15">
      <c r="B250" s="75" t="s">
        <v>1394</v>
      </c>
      <c r="C250" s="69" t="s">
        <v>1395</v>
      </c>
      <c r="D250" s="82" t="s">
        <v>1137</v>
      </c>
      <c r="E250" s="82" t="s">
        <v>1134</v>
      </c>
      <c r="F250" s="69"/>
      <c r="G250" s="82" t="s">
        <v>1143</v>
      </c>
      <c r="H250" s="82" t="s">
        <v>125</v>
      </c>
      <c r="I250" s="76">
        <v>2.2401080000000007</v>
      </c>
      <c r="J250" s="78">
        <v>17450</v>
      </c>
      <c r="K250" s="69"/>
      <c r="L250" s="76">
        <v>1.3450829289999999</v>
      </c>
      <c r="M250" s="77">
        <v>3.1077960480090839E-8</v>
      </c>
      <c r="N250" s="77">
        <f t="shared" si="5"/>
        <v>1.1315876824829233E-3</v>
      </c>
      <c r="O250" s="77">
        <f>L250/'סכום נכסי הקרן'!$C$42</f>
        <v>1.1395485818971691E-5</v>
      </c>
    </row>
    <row r="251" spans="2:15">
      <c r="B251" s="75" t="s">
        <v>1396</v>
      </c>
      <c r="C251" s="69" t="s">
        <v>1397</v>
      </c>
      <c r="D251" s="82" t="s">
        <v>1133</v>
      </c>
      <c r="E251" s="82" t="s">
        <v>1134</v>
      </c>
      <c r="F251" s="69"/>
      <c r="G251" s="82" t="s">
        <v>1149</v>
      </c>
      <c r="H251" s="82" t="s">
        <v>125</v>
      </c>
      <c r="I251" s="76">
        <v>14.053112000000004</v>
      </c>
      <c r="J251" s="78">
        <v>11542</v>
      </c>
      <c r="K251" s="69"/>
      <c r="L251" s="76">
        <v>5.581336974000001</v>
      </c>
      <c r="M251" s="77">
        <v>4.454386814942608E-7</v>
      </c>
      <c r="N251" s="77">
        <f t="shared" si="5"/>
        <v>4.6954518828518366E-3</v>
      </c>
      <c r="O251" s="77">
        <f>L251/'סכום נכסי הקרן'!$C$42</f>
        <v>4.7284851340284453E-5</v>
      </c>
    </row>
    <row r="252" spans="2:15">
      <c r="B252" s="75" t="s">
        <v>1398</v>
      </c>
      <c r="C252" s="69" t="s">
        <v>1399</v>
      </c>
      <c r="D252" s="82" t="s">
        <v>1137</v>
      </c>
      <c r="E252" s="82" t="s">
        <v>1134</v>
      </c>
      <c r="F252" s="69"/>
      <c r="G252" s="82" t="s">
        <v>1225</v>
      </c>
      <c r="H252" s="82" t="s">
        <v>125</v>
      </c>
      <c r="I252" s="76">
        <v>8.400405000000001</v>
      </c>
      <c r="J252" s="78">
        <v>7025</v>
      </c>
      <c r="K252" s="69"/>
      <c r="L252" s="76">
        <v>2.0306320010000003</v>
      </c>
      <c r="M252" s="77">
        <v>2.1558923041840585E-8</v>
      </c>
      <c r="N252" s="77">
        <f t="shared" si="5"/>
        <v>1.7083245281356565E-3</v>
      </c>
      <c r="O252" s="77">
        <f>L252/'סכום נכסי הקרן'!$C$42</f>
        <v>1.7203428630344035E-5</v>
      </c>
    </row>
    <row r="253" spans="2:15">
      <c r="B253" s="75" t="s">
        <v>1400</v>
      </c>
      <c r="C253" s="69" t="s">
        <v>1401</v>
      </c>
      <c r="D253" s="82" t="s">
        <v>26</v>
      </c>
      <c r="E253" s="82" t="s">
        <v>1134</v>
      </c>
      <c r="F253" s="69"/>
      <c r="G253" s="82" t="s">
        <v>1143</v>
      </c>
      <c r="H253" s="82" t="s">
        <v>127</v>
      </c>
      <c r="I253" s="76">
        <v>8.3592150000000007</v>
      </c>
      <c r="J253" s="78">
        <v>7152</v>
      </c>
      <c r="K253" s="69"/>
      <c r="L253" s="76">
        <v>2.4068286480000007</v>
      </c>
      <c r="M253" s="77">
        <v>1.3649804931930269E-8</v>
      </c>
      <c r="N253" s="77">
        <f t="shared" si="5"/>
        <v>2.0248102129648161E-3</v>
      </c>
      <c r="O253" s="77">
        <f>L253/'סכום נכסי הקרן'!$C$42</f>
        <v>2.0390550750182645E-5</v>
      </c>
    </row>
    <row r="254" spans="2:15">
      <c r="B254" s="75" t="s">
        <v>1402</v>
      </c>
      <c r="C254" s="69" t="s">
        <v>1403</v>
      </c>
      <c r="D254" s="82" t="s">
        <v>1137</v>
      </c>
      <c r="E254" s="82" t="s">
        <v>1134</v>
      </c>
      <c r="F254" s="69"/>
      <c r="G254" s="82" t="s">
        <v>1149</v>
      </c>
      <c r="H254" s="82" t="s">
        <v>125</v>
      </c>
      <c r="I254" s="76">
        <v>6.8830240000000007</v>
      </c>
      <c r="J254" s="78">
        <v>19997</v>
      </c>
      <c r="K254" s="69"/>
      <c r="L254" s="76">
        <v>4.7361865940000003</v>
      </c>
      <c r="M254" s="77">
        <v>4.0824405611241668E-9</v>
      </c>
      <c r="N254" s="77">
        <f t="shared" si="5"/>
        <v>3.9844460859343421E-3</v>
      </c>
      <c r="O254" s="77">
        <f>L254/'סכום נכסי הקרן'!$C$42</f>
        <v>4.0124772981882702E-5</v>
      </c>
    </row>
    <row r="255" spans="2:15">
      <c r="B255" s="75" t="s">
        <v>1404</v>
      </c>
      <c r="C255" s="69" t="s">
        <v>1405</v>
      </c>
      <c r="D255" s="82" t="s">
        <v>26</v>
      </c>
      <c r="E255" s="82" t="s">
        <v>1134</v>
      </c>
      <c r="F255" s="69"/>
      <c r="G255" s="82" t="s">
        <v>1257</v>
      </c>
      <c r="H255" s="82" t="s">
        <v>127</v>
      </c>
      <c r="I255" s="76">
        <v>5.7220149999999999</v>
      </c>
      <c r="J255" s="78">
        <v>13838</v>
      </c>
      <c r="K255" s="69"/>
      <c r="L255" s="76">
        <v>3.1876785040000004</v>
      </c>
      <c r="M255" s="77">
        <v>2.7749097508070168E-8</v>
      </c>
      <c r="N255" s="77">
        <f t="shared" si="5"/>
        <v>2.6817214411632702E-3</v>
      </c>
      <c r="O255" s="77">
        <f>L255/'סכום נכסי הקרן'!$C$42</f>
        <v>2.7005877782404674E-5</v>
      </c>
    </row>
    <row r="256" spans="2:15">
      <c r="B256" s="75" t="s">
        <v>1406</v>
      </c>
      <c r="C256" s="69" t="s">
        <v>1407</v>
      </c>
      <c r="D256" s="82" t="s">
        <v>26</v>
      </c>
      <c r="E256" s="82" t="s">
        <v>1134</v>
      </c>
      <c r="F256" s="69"/>
      <c r="G256" s="82" t="s">
        <v>1143</v>
      </c>
      <c r="H256" s="82" t="s">
        <v>131</v>
      </c>
      <c r="I256" s="76">
        <v>69.151160000000019</v>
      </c>
      <c r="J256" s="78">
        <v>17305</v>
      </c>
      <c r="K256" s="69"/>
      <c r="L256" s="76">
        <v>4.5568844170000009</v>
      </c>
      <c r="M256" s="77">
        <v>4.370442194277286E-8</v>
      </c>
      <c r="N256" s="77">
        <f t="shared" si="5"/>
        <v>3.8336032415556575E-3</v>
      </c>
      <c r="O256" s="77">
        <f>L256/'סכום נכסי הקרן'!$C$42</f>
        <v>3.8605732503959683E-5</v>
      </c>
    </row>
    <row r="257" spans="2:15">
      <c r="B257" s="75" t="s">
        <v>1408</v>
      </c>
      <c r="C257" s="69" t="s">
        <v>1409</v>
      </c>
      <c r="D257" s="82" t="s">
        <v>1137</v>
      </c>
      <c r="E257" s="82" t="s">
        <v>1134</v>
      </c>
      <c r="F257" s="69"/>
      <c r="G257" s="82" t="s">
        <v>1326</v>
      </c>
      <c r="H257" s="82" t="s">
        <v>125</v>
      </c>
      <c r="I257" s="76">
        <v>4.0175850000000004</v>
      </c>
      <c r="J257" s="78">
        <v>13554</v>
      </c>
      <c r="K257" s="69"/>
      <c r="L257" s="76">
        <v>1.8737740830000005</v>
      </c>
      <c r="M257" s="77">
        <v>3.0333271072481517E-8</v>
      </c>
      <c r="N257" s="77">
        <f t="shared" si="5"/>
        <v>1.5763635284962683E-3</v>
      </c>
      <c r="O257" s="77">
        <f>L257/'סכום נכסי הקרן'!$C$42</f>
        <v>1.5874534967637816E-5</v>
      </c>
    </row>
    <row r="258" spans="2:15">
      <c r="B258" s="75" t="s">
        <v>1410</v>
      </c>
      <c r="C258" s="69" t="s">
        <v>1411</v>
      </c>
      <c r="D258" s="82" t="s">
        <v>1137</v>
      </c>
      <c r="E258" s="82" t="s">
        <v>1134</v>
      </c>
      <c r="F258" s="69"/>
      <c r="G258" s="82" t="s">
        <v>1412</v>
      </c>
      <c r="H258" s="82" t="s">
        <v>125</v>
      </c>
      <c r="I258" s="76">
        <v>11.231488000000002</v>
      </c>
      <c r="J258" s="78">
        <v>13991</v>
      </c>
      <c r="K258" s="69"/>
      <c r="L258" s="76">
        <v>5.4071785470000018</v>
      </c>
      <c r="M258" s="77">
        <v>3.9634676154678951E-9</v>
      </c>
      <c r="N258" s="77">
        <f t="shared" si="5"/>
        <v>4.5489363583850178E-3</v>
      </c>
      <c r="O258" s="77">
        <f>L258/'סכום נכסי הקרן'!$C$42</f>
        <v>4.5809388495321899E-5</v>
      </c>
    </row>
    <row r="259" spans="2:15">
      <c r="B259" s="75" t="s">
        <v>1413</v>
      </c>
      <c r="C259" s="69" t="s">
        <v>1414</v>
      </c>
      <c r="D259" s="82" t="s">
        <v>1137</v>
      </c>
      <c r="E259" s="82" t="s">
        <v>1134</v>
      </c>
      <c r="F259" s="69"/>
      <c r="G259" s="82" t="s">
        <v>1232</v>
      </c>
      <c r="H259" s="82" t="s">
        <v>125</v>
      </c>
      <c r="I259" s="76">
        <v>8.6767660000000024</v>
      </c>
      <c r="J259" s="78">
        <v>12408</v>
      </c>
      <c r="K259" s="69"/>
      <c r="L259" s="76">
        <v>3.7046258280000011</v>
      </c>
      <c r="M259" s="77">
        <v>4.8015837009677867E-9</v>
      </c>
      <c r="N259" s="77">
        <f t="shared" si="5"/>
        <v>3.1166174700392041E-3</v>
      </c>
      <c r="O259" s="77">
        <f>L259/'סכום נכסי הקרן'!$C$42</f>
        <v>3.1385433698839454E-5</v>
      </c>
    </row>
    <row r="260" spans="2:15">
      <c r="B260" s="108"/>
      <c r="C260" s="108"/>
      <c r="D260" s="108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2:15">
      <c r="B261" s="108"/>
      <c r="C261" s="108"/>
      <c r="D261" s="108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2:15">
      <c r="B262" s="108"/>
      <c r="C262" s="108"/>
      <c r="D262" s="108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2:15">
      <c r="B263" s="110" t="s">
        <v>212</v>
      </c>
      <c r="C263" s="108"/>
      <c r="D263" s="108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2:15">
      <c r="B264" s="110" t="s">
        <v>105</v>
      </c>
      <c r="C264" s="108"/>
      <c r="D264" s="108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10" t="s">
        <v>195</v>
      </c>
      <c r="C265" s="108"/>
      <c r="D265" s="108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10" t="s">
        <v>203</v>
      </c>
      <c r="C266" s="108"/>
      <c r="D266" s="108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10" t="s">
        <v>209</v>
      </c>
      <c r="C267" s="108"/>
      <c r="D267" s="108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08"/>
      <c r="C268" s="108"/>
      <c r="D268" s="108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08"/>
      <c r="C269" s="108"/>
      <c r="D269" s="108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08"/>
      <c r="C270" s="108"/>
      <c r="D270" s="108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08"/>
      <c r="C271" s="108"/>
      <c r="D271" s="108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16"/>
      <c r="C272" s="108"/>
      <c r="D272" s="108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16"/>
      <c r="C273" s="108"/>
      <c r="D273" s="108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17"/>
      <c r="C274" s="108"/>
      <c r="D274" s="108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08"/>
      <c r="C275" s="108"/>
      <c r="D275" s="108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8"/>
      <c r="D276" s="108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8"/>
      <c r="D277" s="108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8"/>
      <c r="D278" s="108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8"/>
      <c r="D279" s="108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8"/>
      <c r="D280" s="108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8"/>
      <c r="D281" s="108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8"/>
      <c r="D282" s="108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8"/>
      <c r="D283" s="108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8"/>
      <c r="D284" s="108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8"/>
      <c r="D285" s="108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8"/>
      <c r="D286" s="108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8"/>
      <c r="D287" s="108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8"/>
      <c r="D288" s="108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8"/>
      <c r="D289" s="108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8"/>
      <c r="D290" s="108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8"/>
      <c r="D291" s="108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8"/>
      <c r="D292" s="108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16"/>
      <c r="C293" s="108"/>
      <c r="D293" s="108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16"/>
      <c r="C294" s="108"/>
      <c r="D294" s="108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17"/>
      <c r="C295" s="108"/>
      <c r="D295" s="108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08"/>
      <c r="C296" s="108"/>
      <c r="D296" s="108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8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8"/>
      <c r="D298" s="108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8"/>
      <c r="D299" s="108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8"/>
      <c r="D300" s="108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  <row r="301" spans="2:15">
      <c r="B301" s="108"/>
      <c r="C301" s="108"/>
      <c r="D301" s="108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</row>
    <row r="302" spans="2:15">
      <c r="B302" s="108"/>
      <c r="C302" s="108"/>
      <c r="D302" s="108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</row>
    <row r="303" spans="2:15">
      <c r="B303" s="108"/>
      <c r="C303" s="108"/>
      <c r="D303" s="108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</row>
    <row r="304" spans="2:15">
      <c r="B304" s="108"/>
      <c r="C304" s="108"/>
      <c r="D304" s="108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</row>
    <row r="305" spans="2:15">
      <c r="B305" s="108"/>
      <c r="C305" s="108"/>
      <c r="D305" s="108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</row>
    <row r="306" spans="2:15">
      <c r="B306" s="108"/>
      <c r="C306" s="108"/>
      <c r="D306" s="108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</row>
    <row r="307" spans="2:15">
      <c r="B307" s="108"/>
      <c r="C307" s="108"/>
      <c r="D307" s="108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</row>
    <row r="308" spans="2:15">
      <c r="B308" s="108"/>
      <c r="C308" s="108"/>
      <c r="D308" s="108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</row>
    <row r="309" spans="2:15">
      <c r="B309" s="108"/>
      <c r="C309" s="108"/>
      <c r="D309" s="108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</row>
    <row r="310" spans="2:15">
      <c r="B310" s="108"/>
      <c r="C310" s="108"/>
      <c r="D310" s="108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</row>
    <row r="311" spans="2:15">
      <c r="B311" s="108"/>
      <c r="C311" s="108"/>
      <c r="D311" s="108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2:15">
      <c r="B312" s="108"/>
      <c r="C312" s="108"/>
      <c r="D312" s="108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2:15">
      <c r="B313" s="108"/>
      <c r="C313" s="108"/>
      <c r="D313" s="108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</row>
    <row r="314" spans="2:15">
      <c r="B314" s="108"/>
      <c r="C314" s="108"/>
      <c r="D314" s="108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</row>
    <row r="315" spans="2:15">
      <c r="B315" s="108"/>
      <c r="C315" s="108"/>
      <c r="D315" s="108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</row>
    <row r="316" spans="2:15">
      <c r="B316" s="108"/>
      <c r="C316" s="108"/>
      <c r="D316" s="108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</row>
    <row r="317" spans="2:15">
      <c r="B317" s="108"/>
      <c r="C317" s="108"/>
      <c r="D317" s="108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</row>
    <row r="318" spans="2:15">
      <c r="B318" s="108"/>
      <c r="C318" s="108"/>
      <c r="D318" s="108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</row>
    <row r="319" spans="2:15">
      <c r="B319" s="108"/>
      <c r="C319" s="108"/>
      <c r="D319" s="108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2:15">
      <c r="B320" s="108"/>
      <c r="C320" s="108"/>
      <c r="D320" s="108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2:15">
      <c r="B321" s="108"/>
      <c r="C321" s="108"/>
      <c r="D321" s="108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</row>
    <row r="322" spans="2:15">
      <c r="B322" s="108"/>
      <c r="C322" s="108"/>
      <c r="D322" s="108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</row>
    <row r="323" spans="2:15">
      <c r="B323" s="108"/>
      <c r="C323" s="108"/>
      <c r="D323" s="108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</row>
    <row r="324" spans="2:15">
      <c r="B324" s="108"/>
      <c r="C324" s="108"/>
      <c r="D324" s="108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</row>
    <row r="325" spans="2:15">
      <c r="B325" s="108"/>
      <c r="C325" s="108"/>
      <c r="D325" s="108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</row>
    <row r="326" spans="2:15">
      <c r="B326" s="108"/>
      <c r="C326" s="108"/>
      <c r="D326" s="108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</row>
    <row r="327" spans="2:15">
      <c r="B327" s="108"/>
      <c r="C327" s="108"/>
      <c r="D327" s="108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</row>
    <row r="328" spans="2:15">
      <c r="B328" s="108"/>
      <c r="C328" s="108"/>
      <c r="D328" s="108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</row>
    <row r="329" spans="2:15">
      <c r="B329" s="108"/>
      <c r="C329" s="108"/>
      <c r="D329" s="108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</row>
    <row r="330" spans="2:15">
      <c r="B330" s="108"/>
      <c r="C330" s="108"/>
      <c r="D330" s="108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</row>
    <row r="331" spans="2:15">
      <c r="B331" s="108"/>
      <c r="C331" s="108"/>
      <c r="D331" s="108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</row>
    <row r="332" spans="2:15">
      <c r="B332" s="108"/>
      <c r="C332" s="108"/>
      <c r="D332" s="108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</row>
    <row r="333" spans="2:15">
      <c r="B333" s="108"/>
      <c r="C333" s="108"/>
      <c r="D333" s="108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</row>
    <row r="334" spans="2:15">
      <c r="B334" s="108"/>
      <c r="C334" s="108"/>
      <c r="D334" s="108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</row>
    <row r="335" spans="2:15">
      <c r="B335" s="108"/>
      <c r="C335" s="108"/>
      <c r="D335" s="108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</row>
    <row r="336" spans="2:15">
      <c r="B336" s="108"/>
      <c r="C336" s="108"/>
      <c r="D336" s="108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</row>
    <row r="337" spans="2:15">
      <c r="B337" s="108"/>
      <c r="C337" s="108"/>
      <c r="D337" s="108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</row>
    <row r="338" spans="2:15">
      <c r="B338" s="108"/>
      <c r="C338" s="108"/>
      <c r="D338" s="108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</row>
    <row r="339" spans="2:15">
      <c r="B339" s="108"/>
      <c r="C339" s="108"/>
      <c r="D339" s="108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</row>
    <row r="340" spans="2:15">
      <c r="B340" s="108"/>
      <c r="C340" s="108"/>
      <c r="D340" s="108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</row>
    <row r="341" spans="2:15">
      <c r="B341" s="108"/>
      <c r="C341" s="108"/>
      <c r="D341" s="108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</row>
    <row r="342" spans="2:15">
      <c r="B342" s="108"/>
      <c r="C342" s="108"/>
      <c r="D342" s="108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</row>
    <row r="343" spans="2:15">
      <c r="B343" s="108"/>
      <c r="C343" s="108"/>
      <c r="D343" s="108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</row>
    <row r="344" spans="2:15">
      <c r="B344" s="108"/>
      <c r="C344" s="108"/>
      <c r="D344" s="108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</row>
    <row r="345" spans="2:15">
      <c r="B345" s="108"/>
      <c r="C345" s="108"/>
      <c r="D345" s="108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</row>
    <row r="346" spans="2:15">
      <c r="B346" s="108"/>
      <c r="C346" s="108"/>
      <c r="D346" s="108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</row>
    <row r="347" spans="2:15">
      <c r="B347" s="108"/>
      <c r="C347" s="108"/>
      <c r="D347" s="108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</row>
    <row r="348" spans="2:15">
      <c r="B348" s="108"/>
      <c r="C348" s="108"/>
      <c r="D348" s="108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</row>
    <row r="349" spans="2:15">
      <c r="B349" s="108"/>
      <c r="C349" s="108"/>
      <c r="D349" s="108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</row>
    <row r="350" spans="2:15">
      <c r="B350" s="108"/>
      <c r="C350" s="108"/>
      <c r="D350" s="108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</row>
    <row r="351" spans="2:15">
      <c r="B351" s="108"/>
      <c r="C351" s="108"/>
      <c r="D351" s="108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</row>
    <row r="352" spans="2:15">
      <c r="B352" s="108"/>
      <c r="C352" s="108"/>
      <c r="D352" s="108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</row>
    <row r="353" spans="2:15">
      <c r="B353" s="108"/>
      <c r="C353" s="108"/>
      <c r="D353" s="108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</row>
    <row r="354" spans="2:15">
      <c r="B354" s="108"/>
      <c r="C354" s="108"/>
      <c r="D354" s="108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</row>
    <row r="355" spans="2:15">
      <c r="B355" s="108"/>
      <c r="C355" s="108"/>
      <c r="D355" s="108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</row>
    <row r="356" spans="2:15">
      <c r="B356" s="108"/>
      <c r="C356" s="108"/>
      <c r="D356" s="108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</row>
    <row r="357" spans="2:15">
      <c r="B357" s="108"/>
      <c r="C357" s="108"/>
      <c r="D357" s="108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</row>
    <row r="358" spans="2:15">
      <c r="B358" s="108"/>
      <c r="C358" s="108"/>
      <c r="D358" s="108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</row>
    <row r="359" spans="2:15">
      <c r="B359" s="108"/>
      <c r="C359" s="108"/>
      <c r="D359" s="108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</row>
    <row r="360" spans="2:15">
      <c r="B360" s="116"/>
      <c r="C360" s="108"/>
      <c r="D360" s="108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</row>
    <row r="361" spans="2:15">
      <c r="B361" s="116"/>
      <c r="C361" s="108"/>
      <c r="D361" s="108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</row>
    <row r="362" spans="2:15">
      <c r="B362" s="117"/>
      <c r="C362" s="108"/>
      <c r="D362" s="108"/>
      <c r="E362" s="108"/>
      <c r="F362" s="108"/>
      <c r="G362" s="108"/>
      <c r="H362" s="109"/>
      <c r="I362" s="109"/>
      <c r="J362" s="109"/>
      <c r="K362" s="109"/>
      <c r="L362" s="109"/>
      <c r="M362" s="109"/>
      <c r="N362" s="109"/>
      <c r="O362" s="109"/>
    </row>
    <row r="363" spans="2:15">
      <c r="B363" s="108"/>
      <c r="C363" s="108"/>
      <c r="D363" s="108"/>
      <c r="E363" s="108"/>
      <c r="F363" s="108"/>
      <c r="G363" s="108"/>
      <c r="H363" s="109"/>
      <c r="I363" s="109"/>
      <c r="J363" s="109"/>
      <c r="K363" s="109"/>
      <c r="L363" s="109"/>
      <c r="M363" s="109"/>
      <c r="N363" s="109"/>
      <c r="O363" s="109"/>
    </row>
    <row r="364" spans="2:15">
      <c r="B364" s="108"/>
      <c r="C364" s="108"/>
      <c r="D364" s="108"/>
      <c r="E364" s="108"/>
      <c r="F364" s="108"/>
      <c r="G364" s="108"/>
      <c r="H364" s="109"/>
      <c r="I364" s="109"/>
      <c r="J364" s="109"/>
      <c r="K364" s="109"/>
      <c r="L364" s="109"/>
      <c r="M364" s="109"/>
      <c r="N364" s="109"/>
      <c r="O364" s="109"/>
    </row>
    <row r="365" spans="2:15">
      <c r="B365" s="108"/>
      <c r="C365" s="108"/>
      <c r="D365" s="108"/>
      <c r="E365" s="108"/>
      <c r="F365" s="108"/>
      <c r="G365" s="108"/>
      <c r="H365" s="109"/>
      <c r="I365" s="109"/>
      <c r="J365" s="109"/>
      <c r="K365" s="109"/>
      <c r="L365" s="109"/>
      <c r="M365" s="109"/>
      <c r="N365" s="109"/>
      <c r="O365" s="109"/>
    </row>
    <row r="366" spans="2:15">
      <c r="B366" s="108"/>
      <c r="C366" s="108"/>
      <c r="D366" s="108"/>
      <c r="E366" s="108"/>
      <c r="F366" s="108"/>
      <c r="G366" s="108"/>
      <c r="H366" s="109"/>
      <c r="I366" s="109"/>
      <c r="J366" s="109"/>
      <c r="K366" s="109"/>
      <c r="L366" s="109"/>
      <c r="M366" s="109"/>
      <c r="N366" s="109"/>
      <c r="O366" s="109"/>
    </row>
    <row r="367" spans="2:15">
      <c r="B367" s="108"/>
      <c r="C367" s="108"/>
      <c r="D367" s="108"/>
      <c r="E367" s="108"/>
      <c r="F367" s="108"/>
      <c r="G367" s="108"/>
      <c r="H367" s="109"/>
      <c r="I367" s="109"/>
      <c r="J367" s="109"/>
      <c r="K367" s="109"/>
      <c r="L367" s="109"/>
      <c r="M367" s="109"/>
      <c r="N367" s="109"/>
      <c r="O367" s="109"/>
    </row>
    <row r="368" spans="2:15">
      <c r="B368" s="108"/>
      <c r="C368" s="108"/>
      <c r="D368" s="108"/>
      <c r="E368" s="108"/>
      <c r="F368" s="108"/>
      <c r="G368" s="108"/>
      <c r="H368" s="109"/>
      <c r="I368" s="109"/>
      <c r="J368" s="109"/>
      <c r="K368" s="109"/>
      <c r="L368" s="109"/>
      <c r="M368" s="109"/>
      <c r="N368" s="109"/>
      <c r="O368" s="109"/>
    </row>
    <row r="369" spans="2:15">
      <c r="B369" s="108"/>
      <c r="C369" s="108"/>
      <c r="D369" s="108"/>
      <c r="E369" s="108"/>
      <c r="F369" s="108"/>
      <c r="G369" s="108"/>
      <c r="H369" s="109"/>
      <c r="I369" s="109"/>
      <c r="J369" s="109"/>
      <c r="K369" s="109"/>
      <c r="L369" s="109"/>
      <c r="M369" s="109"/>
      <c r="N369" s="109"/>
      <c r="O369" s="109"/>
    </row>
    <row r="370" spans="2:15">
      <c r="B370" s="108"/>
      <c r="C370" s="108"/>
      <c r="D370" s="108"/>
      <c r="E370" s="108"/>
      <c r="F370" s="108"/>
      <c r="G370" s="108"/>
      <c r="H370" s="109"/>
      <c r="I370" s="109"/>
      <c r="J370" s="109"/>
      <c r="K370" s="109"/>
      <c r="L370" s="109"/>
      <c r="M370" s="109"/>
      <c r="N370" s="109"/>
      <c r="O370" s="109"/>
    </row>
    <row r="371" spans="2:15">
      <c r="B371" s="108"/>
      <c r="C371" s="108"/>
      <c r="D371" s="108"/>
      <c r="E371" s="108"/>
      <c r="F371" s="108"/>
      <c r="G371" s="108"/>
      <c r="H371" s="109"/>
      <c r="I371" s="109"/>
      <c r="J371" s="109"/>
      <c r="K371" s="109"/>
      <c r="L371" s="109"/>
      <c r="M371" s="109"/>
      <c r="N371" s="109"/>
      <c r="O371" s="109"/>
    </row>
    <row r="372" spans="2:15">
      <c r="B372" s="108"/>
      <c r="C372" s="108"/>
      <c r="D372" s="108"/>
      <c r="E372" s="108"/>
      <c r="F372" s="108"/>
      <c r="G372" s="108"/>
      <c r="H372" s="109"/>
      <c r="I372" s="109"/>
      <c r="J372" s="109"/>
      <c r="K372" s="109"/>
      <c r="L372" s="109"/>
      <c r="M372" s="109"/>
      <c r="N372" s="109"/>
      <c r="O372" s="109"/>
    </row>
    <row r="373" spans="2:15">
      <c r="B373" s="108"/>
      <c r="C373" s="108"/>
      <c r="D373" s="108"/>
      <c r="E373" s="108"/>
      <c r="F373" s="108"/>
      <c r="G373" s="108"/>
      <c r="H373" s="109"/>
      <c r="I373" s="109"/>
      <c r="J373" s="109"/>
      <c r="K373" s="109"/>
      <c r="L373" s="109"/>
      <c r="M373" s="109"/>
      <c r="N373" s="109"/>
      <c r="O373" s="109"/>
    </row>
    <row r="374" spans="2:15">
      <c r="B374" s="108"/>
      <c r="C374" s="108"/>
      <c r="D374" s="108"/>
      <c r="E374" s="108"/>
      <c r="F374" s="108"/>
      <c r="G374" s="108"/>
      <c r="H374" s="109"/>
      <c r="I374" s="109"/>
      <c r="J374" s="109"/>
      <c r="K374" s="109"/>
      <c r="L374" s="109"/>
      <c r="M374" s="109"/>
      <c r="N374" s="109"/>
      <c r="O374" s="109"/>
    </row>
    <row r="375" spans="2:15">
      <c r="B375" s="108"/>
      <c r="C375" s="108"/>
      <c r="D375" s="108"/>
      <c r="E375" s="108"/>
      <c r="F375" s="108"/>
      <c r="G375" s="108"/>
      <c r="H375" s="109"/>
      <c r="I375" s="109"/>
      <c r="J375" s="109"/>
      <c r="K375" s="109"/>
      <c r="L375" s="109"/>
      <c r="M375" s="109"/>
      <c r="N375" s="109"/>
      <c r="O375" s="109"/>
    </row>
    <row r="376" spans="2:15">
      <c r="B376" s="108"/>
      <c r="C376" s="108"/>
      <c r="D376" s="108"/>
      <c r="E376" s="108"/>
      <c r="F376" s="108"/>
      <c r="G376" s="108"/>
      <c r="H376" s="109"/>
      <c r="I376" s="109"/>
      <c r="J376" s="109"/>
      <c r="K376" s="109"/>
      <c r="L376" s="109"/>
      <c r="M376" s="109"/>
      <c r="N376" s="109"/>
      <c r="O376" s="109"/>
    </row>
    <row r="377" spans="2:15">
      <c r="B377" s="108"/>
      <c r="C377" s="108"/>
      <c r="D377" s="108"/>
      <c r="E377" s="108"/>
      <c r="F377" s="108"/>
      <c r="G377" s="108"/>
      <c r="H377" s="109"/>
      <c r="I377" s="109"/>
      <c r="J377" s="109"/>
      <c r="K377" s="109"/>
      <c r="L377" s="109"/>
      <c r="M377" s="109"/>
      <c r="N377" s="109"/>
      <c r="O377" s="109"/>
    </row>
    <row r="378" spans="2:15">
      <c r="B378" s="108"/>
      <c r="C378" s="108"/>
      <c r="D378" s="108"/>
      <c r="E378" s="108"/>
      <c r="F378" s="108"/>
      <c r="G378" s="108"/>
      <c r="H378" s="109"/>
      <c r="I378" s="109"/>
      <c r="J378" s="109"/>
      <c r="K378" s="109"/>
      <c r="L378" s="109"/>
      <c r="M378" s="109"/>
      <c r="N378" s="109"/>
      <c r="O378" s="109"/>
    </row>
    <row r="379" spans="2:15">
      <c r="B379" s="108"/>
      <c r="C379" s="108"/>
      <c r="D379" s="108"/>
      <c r="E379" s="108"/>
      <c r="F379" s="108"/>
      <c r="G379" s="108"/>
      <c r="H379" s="109"/>
      <c r="I379" s="109"/>
      <c r="J379" s="109"/>
      <c r="K379" s="109"/>
      <c r="L379" s="109"/>
      <c r="M379" s="109"/>
      <c r="N379" s="109"/>
      <c r="O379" s="109"/>
    </row>
    <row r="380" spans="2:15">
      <c r="B380" s="108"/>
      <c r="C380" s="108"/>
      <c r="D380" s="108"/>
      <c r="E380" s="108"/>
      <c r="F380" s="108"/>
      <c r="G380" s="108"/>
      <c r="H380" s="109"/>
      <c r="I380" s="109"/>
      <c r="J380" s="109"/>
      <c r="K380" s="109"/>
      <c r="L380" s="109"/>
      <c r="M380" s="109"/>
      <c r="N380" s="109"/>
      <c r="O380" s="109"/>
    </row>
    <row r="381" spans="2:15">
      <c r="B381" s="108"/>
      <c r="C381" s="108"/>
      <c r="D381" s="108"/>
      <c r="E381" s="108"/>
      <c r="F381" s="108"/>
      <c r="G381" s="108"/>
      <c r="H381" s="109"/>
      <c r="I381" s="109"/>
      <c r="J381" s="109"/>
      <c r="K381" s="109"/>
      <c r="L381" s="109"/>
      <c r="M381" s="109"/>
      <c r="N381" s="109"/>
      <c r="O381" s="109"/>
    </row>
    <row r="382" spans="2:15">
      <c r="B382" s="108"/>
      <c r="C382" s="108"/>
      <c r="D382" s="108"/>
      <c r="E382" s="108"/>
      <c r="F382" s="108"/>
      <c r="G382" s="108"/>
      <c r="H382" s="109"/>
      <c r="I382" s="109"/>
      <c r="J382" s="109"/>
      <c r="K382" s="109"/>
      <c r="L382" s="109"/>
      <c r="M382" s="109"/>
      <c r="N382" s="109"/>
      <c r="O382" s="109"/>
    </row>
    <row r="383" spans="2:15">
      <c r="B383" s="108"/>
      <c r="C383" s="108"/>
      <c r="D383" s="108"/>
      <c r="E383" s="108"/>
      <c r="F383" s="108"/>
      <c r="G383" s="108"/>
      <c r="H383" s="109"/>
      <c r="I383" s="109"/>
      <c r="J383" s="109"/>
      <c r="K383" s="109"/>
      <c r="L383" s="109"/>
      <c r="M383" s="109"/>
      <c r="N383" s="109"/>
      <c r="O383" s="109"/>
    </row>
    <row r="384" spans="2:15">
      <c r="B384" s="108"/>
      <c r="C384" s="108"/>
      <c r="D384" s="108"/>
      <c r="E384" s="108"/>
      <c r="F384" s="108"/>
      <c r="G384" s="108"/>
      <c r="H384" s="109"/>
      <c r="I384" s="109"/>
      <c r="J384" s="109"/>
      <c r="K384" s="109"/>
      <c r="L384" s="109"/>
      <c r="M384" s="109"/>
      <c r="N384" s="109"/>
      <c r="O384" s="109"/>
    </row>
    <row r="385" spans="2:15">
      <c r="B385" s="108"/>
      <c r="C385" s="108"/>
      <c r="D385" s="108"/>
      <c r="E385" s="108"/>
      <c r="F385" s="108"/>
      <c r="G385" s="108"/>
      <c r="H385" s="109"/>
      <c r="I385" s="109"/>
      <c r="J385" s="109"/>
      <c r="K385" s="109"/>
      <c r="L385" s="109"/>
      <c r="M385" s="109"/>
      <c r="N385" s="109"/>
      <c r="O385" s="109"/>
    </row>
    <row r="386" spans="2:15">
      <c r="B386" s="108"/>
      <c r="C386" s="108"/>
      <c r="D386" s="108"/>
      <c r="E386" s="108"/>
      <c r="F386" s="108"/>
      <c r="G386" s="108"/>
      <c r="H386" s="109"/>
      <c r="I386" s="109"/>
      <c r="J386" s="109"/>
      <c r="K386" s="109"/>
      <c r="L386" s="109"/>
      <c r="M386" s="109"/>
      <c r="N386" s="109"/>
      <c r="O386" s="109"/>
    </row>
    <row r="387" spans="2:15">
      <c r="B387" s="108"/>
      <c r="C387" s="108"/>
      <c r="D387" s="108"/>
      <c r="E387" s="108"/>
      <c r="F387" s="108"/>
      <c r="G387" s="108"/>
      <c r="H387" s="109"/>
      <c r="I387" s="109"/>
      <c r="J387" s="109"/>
      <c r="K387" s="109"/>
      <c r="L387" s="109"/>
      <c r="M387" s="109"/>
      <c r="N387" s="109"/>
      <c r="O387" s="109"/>
    </row>
    <row r="388" spans="2:15">
      <c r="B388" s="108"/>
      <c r="C388" s="108"/>
      <c r="D388" s="108"/>
      <c r="E388" s="108"/>
      <c r="F388" s="108"/>
      <c r="G388" s="108"/>
      <c r="H388" s="109"/>
      <c r="I388" s="109"/>
      <c r="J388" s="109"/>
      <c r="K388" s="109"/>
      <c r="L388" s="109"/>
      <c r="M388" s="109"/>
      <c r="N388" s="109"/>
      <c r="O388" s="109"/>
    </row>
    <row r="389" spans="2:15">
      <c r="B389" s="108"/>
      <c r="C389" s="108"/>
      <c r="D389" s="108"/>
      <c r="E389" s="108"/>
      <c r="F389" s="108"/>
      <c r="G389" s="108"/>
      <c r="H389" s="109"/>
      <c r="I389" s="109"/>
      <c r="J389" s="109"/>
      <c r="K389" s="109"/>
      <c r="L389" s="109"/>
      <c r="M389" s="109"/>
      <c r="N389" s="109"/>
      <c r="O389" s="109"/>
    </row>
    <row r="390" spans="2:15">
      <c r="B390" s="108"/>
      <c r="C390" s="108"/>
      <c r="D390" s="108"/>
      <c r="E390" s="108"/>
      <c r="F390" s="108"/>
      <c r="G390" s="108"/>
      <c r="H390" s="109"/>
      <c r="I390" s="109"/>
      <c r="J390" s="109"/>
      <c r="K390" s="109"/>
      <c r="L390" s="109"/>
      <c r="M390" s="109"/>
      <c r="N390" s="109"/>
      <c r="O390" s="109"/>
    </row>
    <row r="391" spans="2:15">
      <c r="B391" s="108"/>
      <c r="C391" s="108"/>
      <c r="D391" s="108"/>
      <c r="E391" s="108"/>
      <c r="F391" s="108"/>
      <c r="G391" s="108"/>
      <c r="H391" s="109"/>
      <c r="I391" s="109"/>
      <c r="J391" s="109"/>
      <c r="K391" s="109"/>
      <c r="L391" s="109"/>
      <c r="M391" s="109"/>
      <c r="N391" s="109"/>
      <c r="O391" s="109"/>
    </row>
    <row r="392" spans="2:15">
      <c r="B392" s="108"/>
      <c r="C392" s="108"/>
      <c r="D392" s="108"/>
      <c r="E392" s="108"/>
      <c r="F392" s="108"/>
      <c r="G392" s="108"/>
      <c r="H392" s="109"/>
      <c r="I392" s="109"/>
      <c r="J392" s="109"/>
      <c r="K392" s="109"/>
      <c r="L392" s="109"/>
      <c r="M392" s="109"/>
      <c r="N392" s="109"/>
      <c r="O392" s="109"/>
    </row>
    <row r="393" spans="2:15">
      <c r="B393" s="108"/>
      <c r="C393" s="108"/>
      <c r="D393" s="108"/>
      <c r="E393" s="108"/>
      <c r="F393" s="108"/>
      <c r="G393" s="108"/>
      <c r="H393" s="109"/>
      <c r="I393" s="109"/>
      <c r="J393" s="109"/>
      <c r="K393" s="109"/>
      <c r="L393" s="109"/>
      <c r="M393" s="109"/>
      <c r="N393" s="109"/>
      <c r="O393" s="109"/>
    </row>
    <row r="394" spans="2:15">
      <c r="B394" s="108"/>
      <c r="C394" s="108"/>
      <c r="D394" s="108"/>
      <c r="E394" s="108"/>
      <c r="F394" s="108"/>
      <c r="G394" s="108"/>
      <c r="H394" s="109"/>
      <c r="I394" s="109"/>
      <c r="J394" s="109"/>
      <c r="K394" s="109"/>
      <c r="L394" s="109"/>
      <c r="M394" s="109"/>
      <c r="N394" s="109"/>
      <c r="O394" s="109"/>
    </row>
    <row r="395" spans="2:15">
      <c r="B395" s="108"/>
      <c r="C395" s="108"/>
      <c r="D395" s="108"/>
      <c r="E395" s="108"/>
      <c r="F395" s="108"/>
      <c r="G395" s="108"/>
      <c r="H395" s="109"/>
      <c r="I395" s="109"/>
      <c r="J395" s="109"/>
      <c r="K395" s="109"/>
      <c r="L395" s="109"/>
      <c r="M395" s="109"/>
      <c r="N395" s="109"/>
      <c r="O395" s="109"/>
    </row>
    <row r="396" spans="2:15">
      <c r="B396" s="108"/>
      <c r="C396" s="108"/>
      <c r="D396" s="108"/>
      <c r="E396" s="108"/>
      <c r="F396" s="108"/>
      <c r="G396" s="108"/>
      <c r="H396" s="109"/>
      <c r="I396" s="109"/>
      <c r="J396" s="109"/>
      <c r="K396" s="109"/>
      <c r="L396" s="109"/>
      <c r="M396" s="109"/>
      <c r="N396" s="109"/>
      <c r="O396" s="109"/>
    </row>
    <row r="397" spans="2:15">
      <c r="B397" s="108"/>
      <c r="C397" s="108"/>
      <c r="D397" s="108"/>
      <c r="E397" s="108"/>
      <c r="F397" s="108"/>
      <c r="G397" s="108"/>
      <c r="H397" s="109"/>
      <c r="I397" s="109"/>
      <c r="J397" s="109"/>
      <c r="K397" s="109"/>
      <c r="L397" s="109"/>
      <c r="M397" s="109"/>
      <c r="N397" s="109"/>
      <c r="O397" s="109"/>
    </row>
    <row r="398" spans="2:15">
      <c r="B398" s="108"/>
      <c r="C398" s="108"/>
      <c r="D398" s="108"/>
      <c r="E398" s="108"/>
      <c r="F398" s="108"/>
      <c r="G398" s="108"/>
      <c r="H398" s="109"/>
      <c r="I398" s="109"/>
      <c r="J398" s="109"/>
      <c r="K398" s="109"/>
      <c r="L398" s="109"/>
      <c r="M398" s="109"/>
      <c r="N398" s="109"/>
      <c r="O398" s="109"/>
    </row>
    <row r="399" spans="2:15">
      <c r="B399" s="108"/>
      <c r="C399" s="108"/>
      <c r="D399" s="108"/>
      <c r="E399" s="108"/>
      <c r="F399" s="108"/>
      <c r="G399" s="108"/>
      <c r="H399" s="109"/>
      <c r="I399" s="109"/>
      <c r="J399" s="109"/>
      <c r="K399" s="109"/>
      <c r="L399" s="109"/>
      <c r="M399" s="109"/>
      <c r="N399" s="109"/>
      <c r="O399" s="109"/>
    </row>
    <row r="400" spans="2:15">
      <c r="B400" s="108"/>
      <c r="C400" s="108"/>
      <c r="D400" s="108"/>
      <c r="E400" s="108"/>
      <c r="F400" s="108"/>
      <c r="G400" s="108"/>
      <c r="H400" s="109"/>
      <c r="I400" s="109"/>
      <c r="J400" s="109"/>
      <c r="K400" s="109"/>
      <c r="L400" s="109"/>
      <c r="M400" s="109"/>
      <c r="N400" s="109"/>
      <c r="O400" s="109"/>
    </row>
    <row r="401" spans="2:15">
      <c r="B401" s="108"/>
      <c r="C401" s="108"/>
      <c r="D401" s="108"/>
      <c r="E401" s="108"/>
      <c r="F401" s="108"/>
      <c r="G401" s="108"/>
      <c r="H401" s="109"/>
      <c r="I401" s="109"/>
      <c r="J401" s="109"/>
      <c r="K401" s="109"/>
      <c r="L401" s="109"/>
      <c r="M401" s="109"/>
      <c r="N401" s="109"/>
      <c r="O401" s="109"/>
    </row>
    <row r="402" spans="2:15">
      <c r="B402" s="108"/>
      <c r="C402" s="108"/>
      <c r="D402" s="108"/>
      <c r="E402" s="108"/>
      <c r="F402" s="108"/>
      <c r="G402" s="108"/>
      <c r="H402" s="109"/>
      <c r="I402" s="109"/>
      <c r="J402" s="109"/>
      <c r="K402" s="109"/>
      <c r="L402" s="109"/>
      <c r="M402" s="109"/>
      <c r="N402" s="109"/>
      <c r="O402" s="109"/>
    </row>
    <row r="403" spans="2:15">
      <c r="B403" s="108"/>
      <c r="C403" s="108"/>
      <c r="D403" s="108"/>
      <c r="E403" s="108"/>
      <c r="F403" s="108"/>
      <c r="G403" s="108"/>
      <c r="H403" s="109"/>
      <c r="I403" s="109"/>
      <c r="J403" s="109"/>
      <c r="K403" s="109"/>
      <c r="L403" s="109"/>
      <c r="M403" s="109"/>
      <c r="N403" s="109"/>
      <c r="O403" s="109"/>
    </row>
    <row r="404" spans="2:15">
      <c r="B404" s="108"/>
      <c r="C404" s="108"/>
      <c r="D404" s="108"/>
      <c r="E404" s="108"/>
      <c r="F404" s="108"/>
      <c r="G404" s="108"/>
      <c r="H404" s="109"/>
      <c r="I404" s="109"/>
      <c r="J404" s="109"/>
      <c r="K404" s="109"/>
      <c r="L404" s="109"/>
      <c r="M404" s="109"/>
      <c r="N404" s="109"/>
      <c r="O404" s="109"/>
    </row>
    <row r="405" spans="2:15">
      <c r="B405" s="108"/>
      <c r="C405" s="108"/>
      <c r="D405" s="108"/>
      <c r="E405" s="108"/>
      <c r="F405" s="108"/>
      <c r="G405" s="108"/>
      <c r="H405" s="109"/>
      <c r="I405" s="109"/>
      <c r="J405" s="109"/>
      <c r="K405" s="109"/>
      <c r="L405" s="109"/>
      <c r="M405" s="109"/>
      <c r="N405" s="109"/>
      <c r="O405" s="109"/>
    </row>
    <row r="406" spans="2:15">
      <c r="B406" s="108"/>
      <c r="C406" s="108"/>
      <c r="D406" s="108"/>
      <c r="E406" s="108"/>
      <c r="F406" s="108"/>
      <c r="G406" s="108"/>
      <c r="H406" s="109"/>
      <c r="I406" s="109"/>
      <c r="J406" s="109"/>
      <c r="K406" s="109"/>
      <c r="L406" s="109"/>
      <c r="M406" s="109"/>
      <c r="N406" s="109"/>
      <c r="O406" s="109"/>
    </row>
    <row r="407" spans="2:15">
      <c r="B407" s="108"/>
      <c r="C407" s="108"/>
      <c r="D407" s="108"/>
      <c r="E407" s="108"/>
      <c r="F407" s="108"/>
      <c r="G407" s="108"/>
      <c r="H407" s="109"/>
      <c r="I407" s="109"/>
      <c r="J407" s="109"/>
      <c r="K407" s="109"/>
      <c r="L407" s="109"/>
      <c r="M407" s="109"/>
      <c r="N407" s="109"/>
      <c r="O407" s="109"/>
    </row>
    <row r="408" spans="2:15">
      <c r="B408" s="108"/>
      <c r="C408" s="108"/>
      <c r="D408" s="108"/>
      <c r="E408" s="108"/>
      <c r="F408" s="108"/>
      <c r="G408" s="108"/>
      <c r="H408" s="109"/>
      <c r="I408" s="109"/>
      <c r="J408" s="109"/>
      <c r="K408" s="109"/>
      <c r="L408" s="109"/>
      <c r="M408" s="109"/>
      <c r="N408" s="109"/>
      <c r="O408" s="109"/>
    </row>
    <row r="409" spans="2:15">
      <c r="B409" s="108"/>
      <c r="C409" s="108"/>
      <c r="D409" s="108"/>
      <c r="E409" s="108"/>
      <c r="F409" s="108"/>
      <c r="G409" s="108"/>
      <c r="H409" s="109"/>
      <c r="I409" s="109"/>
      <c r="J409" s="109"/>
      <c r="K409" s="109"/>
      <c r="L409" s="109"/>
      <c r="M409" s="109"/>
      <c r="N409" s="109"/>
      <c r="O409" s="109"/>
    </row>
    <row r="410" spans="2:15">
      <c r="B410" s="108"/>
      <c r="C410" s="108"/>
      <c r="D410" s="108"/>
      <c r="E410" s="108"/>
      <c r="F410" s="108"/>
      <c r="G410" s="108"/>
      <c r="H410" s="109"/>
      <c r="I410" s="109"/>
      <c r="J410" s="109"/>
      <c r="K410" s="109"/>
      <c r="L410" s="109"/>
      <c r="M410" s="109"/>
      <c r="N410" s="109"/>
      <c r="O410" s="109"/>
    </row>
    <row r="411" spans="2:15">
      <c r="B411" s="108"/>
      <c r="C411" s="108"/>
      <c r="D411" s="108"/>
      <c r="E411" s="108"/>
      <c r="F411" s="108"/>
      <c r="G411" s="108"/>
      <c r="H411" s="109"/>
      <c r="I411" s="109"/>
      <c r="J411" s="109"/>
      <c r="K411" s="109"/>
      <c r="L411" s="109"/>
      <c r="M411" s="109"/>
      <c r="N411" s="109"/>
      <c r="O411" s="109"/>
    </row>
    <row r="412" spans="2:15">
      <c r="B412" s="108"/>
      <c r="C412" s="108"/>
      <c r="D412" s="108"/>
      <c r="E412" s="108"/>
      <c r="F412" s="108"/>
      <c r="G412" s="108"/>
      <c r="H412" s="109"/>
      <c r="I412" s="109"/>
      <c r="J412" s="109"/>
      <c r="K412" s="109"/>
      <c r="L412" s="109"/>
      <c r="M412" s="109"/>
      <c r="N412" s="109"/>
      <c r="O412" s="109"/>
    </row>
    <row r="413" spans="2:15">
      <c r="B413" s="108"/>
      <c r="C413" s="108"/>
      <c r="D413" s="108"/>
      <c r="E413" s="108"/>
      <c r="F413" s="108"/>
      <c r="G413" s="108"/>
      <c r="H413" s="109"/>
      <c r="I413" s="109"/>
      <c r="J413" s="109"/>
      <c r="K413" s="109"/>
      <c r="L413" s="109"/>
      <c r="M413" s="109"/>
      <c r="N413" s="109"/>
      <c r="O413" s="109"/>
    </row>
    <row r="414" spans="2:15">
      <c r="B414" s="108"/>
      <c r="C414" s="108"/>
      <c r="D414" s="108"/>
      <c r="E414" s="108"/>
      <c r="F414" s="108"/>
      <c r="G414" s="108"/>
      <c r="H414" s="109"/>
      <c r="I414" s="109"/>
      <c r="J414" s="109"/>
      <c r="K414" s="109"/>
      <c r="L414" s="109"/>
      <c r="M414" s="109"/>
      <c r="N414" s="109"/>
      <c r="O414" s="109"/>
    </row>
    <row r="415" spans="2:15">
      <c r="B415" s="108"/>
      <c r="C415" s="108"/>
      <c r="D415" s="108"/>
      <c r="E415" s="108"/>
      <c r="F415" s="108"/>
      <c r="G415" s="108"/>
      <c r="H415" s="109"/>
      <c r="I415" s="109"/>
      <c r="J415" s="109"/>
      <c r="K415" s="109"/>
      <c r="L415" s="109"/>
      <c r="M415" s="109"/>
      <c r="N415" s="109"/>
      <c r="O415" s="109"/>
    </row>
    <row r="416" spans="2:15">
      <c r="B416" s="108"/>
      <c r="C416" s="108"/>
      <c r="D416" s="108"/>
      <c r="E416" s="108"/>
      <c r="F416" s="108"/>
      <c r="G416" s="108"/>
      <c r="H416" s="109"/>
      <c r="I416" s="109"/>
      <c r="J416" s="109"/>
      <c r="K416" s="109"/>
      <c r="L416" s="109"/>
      <c r="M416" s="109"/>
      <c r="N416" s="109"/>
      <c r="O416" s="109"/>
    </row>
    <row r="417" spans="2:15">
      <c r="B417" s="108"/>
      <c r="C417" s="108"/>
      <c r="D417" s="108"/>
      <c r="E417" s="108"/>
      <c r="F417" s="108"/>
      <c r="G417" s="108"/>
      <c r="H417" s="109"/>
      <c r="I417" s="109"/>
      <c r="J417" s="109"/>
      <c r="K417" s="109"/>
      <c r="L417" s="109"/>
      <c r="M417" s="109"/>
      <c r="N417" s="109"/>
      <c r="O417" s="109"/>
    </row>
    <row r="418" spans="2:15">
      <c r="B418" s="108"/>
      <c r="C418" s="108"/>
      <c r="D418" s="108"/>
      <c r="E418" s="108"/>
      <c r="F418" s="108"/>
      <c r="G418" s="108"/>
      <c r="H418" s="109"/>
      <c r="I418" s="109"/>
      <c r="J418" s="109"/>
      <c r="K418" s="109"/>
      <c r="L418" s="109"/>
      <c r="M418" s="109"/>
      <c r="N418" s="109"/>
      <c r="O418" s="109"/>
    </row>
    <row r="419" spans="2:15">
      <c r="B419" s="108"/>
      <c r="C419" s="108"/>
      <c r="D419" s="108"/>
      <c r="E419" s="108"/>
      <c r="F419" s="108"/>
      <c r="G419" s="108"/>
      <c r="H419" s="109"/>
      <c r="I419" s="109"/>
      <c r="J419" s="109"/>
      <c r="K419" s="109"/>
      <c r="L419" s="109"/>
      <c r="M419" s="109"/>
      <c r="N419" s="109"/>
      <c r="O419" s="109"/>
    </row>
    <row r="420" spans="2:15">
      <c r="B420" s="108"/>
      <c r="C420" s="108"/>
      <c r="D420" s="108"/>
      <c r="E420" s="108"/>
      <c r="F420" s="108"/>
      <c r="G420" s="108"/>
      <c r="H420" s="109"/>
      <c r="I420" s="109"/>
      <c r="J420" s="109"/>
      <c r="K420" s="109"/>
      <c r="L420" s="109"/>
      <c r="M420" s="109"/>
      <c r="N420" s="109"/>
      <c r="O420" s="109"/>
    </row>
    <row r="421" spans="2:15">
      <c r="B421" s="108"/>
      <c r="C421" s="108"/>
      <c r="D421" s="108"/>
      <c r="E421" s="108"/>
      <c r="F421" s="108"/>
      <c r="G421" s="108"/>
      <c r="H421" s="109"/>
      <c r="I421" s="109"/>
      <c r="J421" s="109"/>
      <c r="K421" s="109"/>
      <c r="L421" s="109"/>
      <c r="M421" s="109"/>
      <c r="N421" s="109"/>
      <c r="O421" s="109"/>
    </row>
    <row r="422" spans="2:15">
      <c r="B422" s="108"/>
      <c r="C422" s="108"/>
      <c r="D422" s="108"/>
      <c r="E422" s="108"/>
      <c r="F422" s="108"/>
      <c r="G422" s="108"/>
      <c r="H422" s="109"/>
      <c r="I422" s="109"/>
      <c r="J422" s="109"/>
      <c r="K422" s="109"/>
      <c r="L422" s="109"/>
      <c r="M422" s="109"/>
      <c r="N422" s="109"/>
      <c r="O422" s="109"/>
    </row>
    <row r="423" spans="2:15">
      <c r="B423" s="108"/>
      <c r="C423" s="108"/>
      <c r="D423" s="108"/>
      <c r="E423" s="108"/>
      <c r="F423" s="108"/>
      <c r="G423" s="108"/>
      <c r="H423" s="109"/>
      <c r="I423" s="109"/>
      <c r="J423" s="109"/>
      <c r="K423" s="109"/>
      <c r="L423" s="109"/>
      <c r="M423" s="109"/>
      <c r="N423" s="109"/>
      <c r="O423" s="109"/>
    </row>
    <row r="424" spans="2:15">
      <c r="B424" s="108"/>
      <c r="C424" s="108"/>
      <c r="D424" s="108"/>
      <c r="E424" s="108"/>
      <c r="F424" s="108"/>
      <c r="G424" s="108"/>
      <c r="H424" s="109"/>
      <c r="I424" s="109"/>
      <c r="J424" s="109"/>
      <c r="K424" s="109"/>
      <c r="L424" s="109"/>
      <c r="M424" s="109"/>
      <c r="N424" s="109"/>
      <c r="O424" s="109"/>
    </row>
    <row r="425" spans="2:15">
      <c r="B425" s="108"/>
      <c r="C425" s="108"/>
      <c r="D425" s="108"/>
      <c r="E425" s="108"/>
      <c r="F425" s="108"/>
      <c r="G425" s="108"/>
      <c r="H425" s="109"/>
      <c r="I425" s="109"/>
      <c r="J425" s="109"/>
      <c r="K425" s="109"/>
      <c r="L425" s="109"/>
      <c r="M425" s="109"/>
      <c r="N425" s="109"/>
      <c r="O425" s="109"/>
    </row>
    <row r="426" spans="2:15">
      <c r="B426" s="108"/>
      <c r="C426" s="108"/>
      <c r="D426" s="108"/>
      <c r="E426" s="108"/>
      <c r="F426" s="108"/>
      <c r="G426" s="108"/>
      <c r="H426" s="109"/>
      <c r="I426" s="109"/>
      <c r="J426" s="109"/>
      <c r="K426" s="109"/>
      <c r="L426" s="109"/>
      <c r="M426" s="109"/>
      <c r="N426" s="109"/>
      <c r="O426" s="109"/>
    </row>
    <row r="427" spans="2:15">
      <c r="B427" s="108"/>
      <c r="C427" s="108"/>
      <c r="D427" s="108"/>
      <c r="E427" s="108"/>
      <c r="F427" s="108"/>
      <c r="G427" s="108"/>
      <c r="H427" s="109"/>
      <c r="I427" s="109"/>
      <c r="J427" s="109"/>
      <c r="K427" s="109"/>
      <c r="L427" s="109"/>
      <c r="M427" s="109"/>
      <c r="N427" s="109"/>
      <c r="O427" s="109"/>
    </row>
    <row r="428" spans="2:15">
      <c r="B428" s="108"/>
      <c r="C428" s="108"/>
      <c r="D428" s="108"/>
      <c r="E428" s="108"/>
      <c r="F428" s="108"/>
      <c r="G428" s="108"/>
      <c r="H428" s="109"/>
      <c r="I428" s="109"/>
      <c r="J428" s="109"/>
      <c r="K428" s="109"/>
      <c r="L428" s="109"/>
      <c r="M428" s="109"/>
      <c r="N428" s="109"/>
      <c r="O428" s="109"/>
    </row>
    <row r="429" spans="2:15">
      <c r="B429" s="108"/>
      <c r="C429" s="108"/>
      <c r="D429" s="108"/>
      <c r="E429" s="108"/>
      <c r="F429" s="108"/>
      <c r="G429" s="108"/>
      <c r="H429" s="109"/>
      <c r="I429" s="109"/>
      <c r="J429" s="109"/>
      <c r="K429" s="109"/>
      <c r="L429" s="109"/>
      <c r="M429" s="109"/>
      <c r="N429" s="109"/>
      <c r="O429" s="109"/>
    </row>
    <row r="430" spans="2:15">
      <c r="B430" s="108"/>
      <c r="C430" s="108"/>
      <c r="D430" s="108"/>
      <c r="E430" s="108"/>
      <c r="F430" s="108"/>
      <c r="G430" s="108"/>
      <c r="H430" s="109"/>
      <c r="I430" s="109"/>
      <c r="J430" s="109"/>
      <c r="K430" s="109"/>
      <c r="L430" s="109"/>
      <c r="M430" s="109"/>
      <c r="N430" s="109"/>
      <c r="O430" s="109"/>
    </row>
    <row r="431" spans="2:15">
      <c r="B431" s="108"/>
      <c r="C431" s="108"/>
      <c r="D431" s="108"/>
      <c r="E431" s="108"/>
      <c r="F431" s="108"/>
      <c r="G431" s="108"/>
      <c r="H431" s="109"/>
      <c r="I431" s="109"/>
      <c r="J431" s="109"/>
      <c r="K431" s="109"/>
      <c r="L431" s="109"/>
      <c r="M431" s="109"/>
      <c r="N431" s="109"/>
      <c r="O431" s="109"/>
    </row>
    <row r="432" spans="2:15">
      <c r="B432" s="108"/>
      <c r="C432" s="108"/>
      <c r="D432" s="108"/>
      <c r="E432" s="108"/>
      <c r="F432" s="108"/>
      <c r="G432" s="108"/>
      <c r="H432" s="109"/>
      <c r="I432" s="109"/>
      <c r="J432" s="109"/>
      <c r="K432" s="109"/>
      <c r="L432" s="109"/>
      <c r="M432" s="109"/>
      <c r="N432" s="109"/>
      <c r="O432" s="109"/>
    </row>
    <row r="433" spans="2:15">
      <c r="B433" s="108"/>
      <c r="C433" s="108"/>
      <c r="D433" s="108"/>
      <c r="E433" s="108"/>
      <c r="F433" s="108"/>
      <c r="G433" s="108"/>
      <c r="H433" s="109"/>
      <c r="I433" s="109"/>
      <c r="J433" s="109"/>
      <c r="K433" s="109"/>
      <c r="L433" s="109"/>
      <c r="M433" s="109"/>
      <c r="N433" s="109"/>
      <c r="O433" s="109"/>
    </row>
    <row r="434" spans="2:15">
      <c r="B434" s="108"/>
      <c r="C434" s="108"/>
      <c r="D434" s="108"/>
      <c r="E434" s="108"/>
      <c r="F434" s="108"/>
      <c r="G434" s="108"/>
      <c r="H434" s="109"/>
      <c r="I434" s="109"/>
      <c r="J434" s="109"/>
      <c r="K434" s="109"/>
      <c r="L434" s="109"/>
      <c r="M434" s="109"/>
      <c r="N434" s="109"/>
      <c r="O434" s="109"/>
    </row>
    <row r="435" spans="2:15">
      <c r="B435" s="108"/>
      <c r="C435" s="108"/>
      <c r="D435" s="108"/>
      <c r="E435" s="108"/>
      <c r="F435" s="108"/>
      <c r="G435" s="108"/>
      <c r="H435" s="109"/>
      <c r="I435" s="109"/>
      <c r="J435" s="109"/>
      <c r="K435" s="109"/>
      <c r="L435" s="109"/>
      <c r="M435" s="109"/>
      <c r="N435" s="109"/>
      <c r="O435" s="109"/>
    </row>
    <row r="436" spans="2:15">
      <c r="B436" s="108"/>
      <c r="C436" s="108"/>
      <c r="D436" s="108"/>
      <c r="E436" s="108"/>
      <c r="F436" s="108"/>
      <c r="G436" s="108"/>
      <c r="H436" s="109"/>
      <c r="I436" s="109"/>
      <c r="J436" s="109"/>
      <c r="K436" s="109"/>
      <c r="L436" s="109"/>
      <c r="M436" s="109"/>
      <c r="N436" s="109"/>
      <c r="O436" s="109"/>
    </row>
    <row r="437" spans="2:15">
      <c r="B437" s="108"/>
      <c r="C437" s="108"/>
      <c r="D437" s="108"/>
      <c r="E437" s="108"/>
      <c r="F437" s="108"/>
      <c r="G437" s="108"/>
      <c r="H437" s="109"/>
      <c r="I437" s="109"/>
      <c r="J437" s="109"/>
      <c r="K437" s="109"/>
      <c r="L437" s="109"/>
      <c r="M437" s="109"/>
      <c r="N437" s="109"/>
      <c r="O437" s="109"/>
    </row>
    <row r="438" spans="2:15">
      <c r="B438" s="108"/>
      <c r="C438" s="108"/>
      <c r="D438" s="108"/>
      <c r="E438" s="108"/>
      <c r="F438" s="108"/>
      <c r="G438" s="108"/>
      <c r="H438" s="109"/>
      <c r="I438" s="109"/>
      <c r="J438" s="109"/>
      <c r="K438" s="109"/>
      <c r="L438" s="109"/>
      <c r="M438" s="109"/>
      <c r="N438" s="109"/>
      <c r="O438" s="109"/>
    </row>
    <row r="439" spans="2:15">
      <c r="B439" s="108"/>
      <c r="C439" s="108"/>
      <c r="D439" s="108"/>
      <c r="E439" s="108"/>
      <c r="F439" s="108"/>
      <c r="G439" s="108"/>
      <c r="H439" s="109"/>
      <c r="I439" s="109"/>
      <c r="J439" s="109"/>
      <c r="K439" s="109"/>
      <c r="L439" s="109"/>
      <c r="M439" s="109"/>
      <c r="N439" s="109"/>
      <c r="O439" s="109"/>
    </row>
    <row r="440" spans="2:15">
      <c r="B440" s="108"/>
      <c r="C440" s="108"/>
      <c r="D440" s="108"/>
      <c r="E440" s="108"/>
      <c r="F440" s="108"/>
      <c r="G440" s="108"/>
      <c r="H440" s="109"/>
      <c r="I440" s="109"/>
      <c r="J440" s="109"/>
      <c r="K440" s="109"/>
      <c r="L440" s="109"/>
      <c r="M440" s="109"/>
      <c r="N440" s="109"/>
      <c r="O440" s="109"/>
    </row>
    <row r="441" spans="2:15">
      <c r="B441" s="108"/>
      <c r="C441" s="108"/>
      <c r="D441" s="108"/>
      <c r="E441" s="108"/>
      <c r="F441" s="108"/>
      <c r="G441" s="108"/>
      <c r="H441" s="109"/>
      <c r="I441" s="109"/>
      <c r="J441" s="109"/>
      <c r="K441" s="109"/>
      <c r="L441" s="109"/>
      <c r="M441" s="109"/>
      <c r="N441" s="109"/>
      <c r="O441" s="109"/>
    </row>
    <row r="442" spans="2:15">
      <c r="B442" s="108"/>
      <c r="C442" s="108"/>
      <c r="D442" s="108"/>
      <c r="E442" s="108"/>
      <c r="F442" s="108"/>
      <c r="G442" s="108"/>
      <c r="H442" s="109"/>
      <c r="I442" s="109"/>
      <c r="J442" s="109"/>
      <c r="K442" s="109"/>
      <c r="L442" s="109"/>
      <c r="M442" s="109"/>
      <c r="N442" s="109"/>
      <c r="O442" s="109"/>
    </row>
    <row r="443" spans="2:15">
      <c r="B443" s="108"/>
      <c r="C443" s="108"/>
      <c r="D443" s="108"/>
      <c r="E443" s="108"/>
      <c r="F443" s="108"/>
      <c r="G443" s="108"/>
      <c r="H443" s="109"/>
      <c r="I443" s="109"/>
      <c r="J443" s="109"/>
      <c r="K443" s="109"/>
      <c r="L443" s="109"/>
      <c r="M443" s="109"/>
      <c r="N443" s="109"/>
      <c r="O443" s="109"/>
    </row>
    <row r="444" spans="2:15">
      <c r="B444" s="108"/>
      <c r="C444" s="108"/>
      <c r="D444" s="108"/>
      <c r="E444" s="108"/>
      <c r="F444" s="108"/>
      <c r="G444" s="108"/>
      <c r="H444" s="109"/>
      <c r="I444" s="109"/>
      <c r="J444" s="109"/>
      <c r="K444" s="109"/>
      <c r="L444" s="109"/>
      <c r="M444" s="109"/>
      <c r="N444" s="109"/>
      <c r="O444" s="109"/>
    </row>
    <row r="445" spans="2:15">
      <c r="B445" s="108"/>
      <c r="C445" s="108"/>
      <c r="D445" s="108"/>
      <c r="E445" s="108"/>
      <c r="F445" s="108"/>
      <c r="G445" s="108"/>
      <c r="H445" s="109"/>
      <c r="I445" s="109"/>
      <c r="J445" s="109"/>
      <c r="K445" s="109"/>
      <c r="L445" s="109"/>
      <c r="M445" s="109"/>
      <c r="N445" s="109"/>
      <c r="O445" s="109"/>
    </row>
    <row r="446" spans="2:15">
      <c r="B446" s="108"/>
      <c r="C446" s="108"/>
      <c r="D446" s="108"/>
      <c r="E446" s="108"/>
      <c r="F446" s="108"/>
      <c r="G446" s="108"/>
      <c r="H446" s="109"/>
      <c r="I446" s="109"/>
      <c r="J446" s="109"/>
      <c r="K446" s="109"/>
      <c r="L446" s="109"/>
      <c r="M446" s="109"/>
      <c r="N446" s="109"/>
      <c r="O446" s="109"/>
    </row>
    <row r="447" spans="2:15">
      <c r="B447" s="108"/>
      <c r="C447" s="108"/>
      <c r="D447" s="108"/>
      <c r="E447" s="108"/>
      <c r="F447" s="108"/>
      <c r="G447" s="108"/>
      <c r="H447" s="109"/>
      <c r="I447" s="109"/>
      <c r="J447" s="109"/>
      <c r="K447" s="109"/>
      <c r="L447" s="109"/>
      <c r="M447" s="109"/>
      <c r="N447" s="109"/>
      <c r="O447" s="109"/>
    </row>
    <row r="448" spans="2:15">
      <c r="B448" s="108"/>
      <c r="C448" s="108"/>
      <c r="D448" s="108"/>
      <c r="E448" s="108"/>
      <c r="F448" s="108"/>
      <c r="G448" s="108"/>
      <c r="H448" s="109"/>
      <c r="I448" s="109"/>
      <c r="J448" s="109"/>
      <c r="K448" s="109"/>
      <c r="L448" s="109"/>
      <c r="M448" s="109"/>
      <c r="N448" s="109"/>
      <c r="O448" s="109"/>
    </row>
    <row r="449" spans="2:15">
      <c r="B449" s="108"/>
      <c r="C449" s="108"/>
      <c r="D449" s="108"/>
      <c r="E449" s="108"/>
      <c r="F449" s="108"/>
      <c r="G449" s="108"/>
      <c r="H449" s="109"/>
      <c r="I449" s="109"/>
      <c r="J449" s="109"/>
      <c r="K449" s="109"/>
      <c r="L449" s="109"/>
      <c r="M449" s="109"/>
      <c r="N449" s="109"/>
      <c r="O449" s="109"/>
    </row>
    <row r="450" spans="2:15">
      <c r="B450" s="108"/>
      <c r="C450" s="108"/>
      <c r="D450" s="108"/>
      <c r="E450" s="108"/>
      <c r="F450" s="108"/>
      <c r="G450" s="108"/>
      <c r="H450" s="109"/>
      <c r="I450" s="109"/>
      <c r="J450" s="109"/>
      <c r="K450" s="109"/>
      <c r="L450" s="109"/>
      <c r="M450" s="109"/>
      <c r="N450" s="109"/>
      <c r="O450" s="109"/>
    </row>
    <row r="451" spans="2:15">
      <c r="B451" s="108"/>
      <c r="C451" s="108"/>
      <c r="D451" s="108"/>
      <c r="E451" s="108"/>
      <c r="F451" s="108"/>
      <c r="G451" s="108"/>
      <c r="H451" s="109"/>
      <c r="I451" s="109"/>
      <c r="J451" s="109"/>
      <c r="K451" s="109"/>
      <c r="L451" s="109"/>
      <c r="M451" s="109"/>
      <c r="N451" s="109"/>
      <c r="O451" s="109"/>
    </row>
    <row r="452" spans="2:15">
      <c r="B452" s="108"/>
      <c r="C452" s="108"/>
      <c r="D452" s="108"/>
      <c r="E452" s="108"/>
      <c r="F452" s="108"/>
      <c r="G452" s="108"/>
      <c r="H452" s="109"/>
      <c r="I452" s="109"/>
      <c r="J452" s="109"/>
      <c r="K452" s="109"/>
      <c r="L452" s="109"/>
      <c r="M452" s="109"/>
      <c r="N452" s="109"/>
      <c r="O452" s="109"/>
    </row>
    <row r="453" spans="2:15">
      <c r="B453" s="108"/>
      <c r="C453" s="108"/>
      <c r="D453" s="108"/>
      <c r="E453" s="108"/>
      <c r="F453" s="108"/>
      <c r="G453" s="108"/>
      <c r="H453" s="109"/>
      <c r="I453" s="109"/>
      <c r="J453" s="109"/>
      <c r="K453" s="109"/>
      <c r="L453" s="109"/>
      <c r="M453" s="109"/>
      <c r="N453" s="109"/>
      <c r="O453" s="109"/>
    </row>
    <row r="454" spans="2:15">
      <c r="B454" s="108"/>
      <c r="C454" s="108"/>
      <c r="D454" s="108"/>
      <c r="E454" s="108"/>
      <c r="F454" s="108"/>
      <c r="G454" s="108"/>
      <c r="H454" s="109"/>
      <c r="I454" s="109"/>
      <c r="J454" s="109"/>
      <c r="K454" s="109"/>
      <c r="L454" s="109"/>
      <c r="M454" s="109"/>
      <c r="N454" s="109"/>
      <c r="O454" s="109"/>
    </row>
    <row r="455" spans="2:15">
      <c r="B455" s="108"/>
      <c r="C455" s="108"/>
      <c r="D455" s="108"/>
      <c r="E455" s="108"/>
      <c r="F455" s="108"/>
      <c r="G455" s="108"/>
      <c r="H455" s="109"/>
      <c r="I455" s="109"/>
      <c r="J455" s="109"/>
      <c r="K455" s="109"/>
      <c r="L455" s="109"/>
      <c r="M455" s="109"/>
      <c r="N455" s="109"/>
      <c r="O455" s="109"/>
    </row>
    <row r="456" spans="2:15">
      <c r="B456" s="108"/>
      <c r="C456" s="108"/>
      <c r="D456" s="108"/>
      <c r="E456" s="108"/>
      <c r="F456" s="108"/>
      <c r="G456" s="108"/>
      <c r="H456" s="109"/>
      <c r="I456" s="109"/>
      <c r="J456" s="109"/>
      <c r="K456" s="109"/>
      <c r="L456" s="109"/>
      <c r="M456" s="109"/>
      <c r="N456" s="109"/>
      <c r="O456" s="109"/>
    </row>
    <row r="457" spans="2:15">
      <c r="B457" s="108"/>
      <c r="C457" s="108"/>
      <c r="D457" s="108"/>
      <c r="E457" s="108"/>
      <c r="F457" s="108"/>
      <c r="G457" s="108"/>
      <c r="H457" s="109"/>
      <c r="I457" s="109"/>
      <c r="J457" s="109"/>
      <c r="K457" s="109"/>
      <c r="L457" s="109"/>
      <c r="M457" s="109"/>
      <c r="N457" s="109"/>
      <c r="O457" s="109"/>
    </row>
    <row r="458" spans="2:15">
      <c r="B458" s="108"/>
      <c r="C458" s="108"/>
      <c r="D458" s="108"/>
      <c r="E458" s="108"/>
      <c r="F458" s="108"/>
      <c r="G458" s="108"/>
      <c r="H458" s="109"/>
      <c r="I458" s="109"/>
      <c r="J458" s="109"/>
      <c r="K458" s="109"/>
      <c r="L458" s="109"/>
      <c r="M458" s="109"/>
      <c r="N458" s="109"/>
      <c r="O458" s="109"/>
    </row>
    <row r="459" spans="2:15">
      <c r="B459" s="108"/>
      <c r="C459" s="108"/>
      <c r="D459" s="108"/>
      <c r="E459" s="108"/>
      <c r="F459" s="108"/>
      <c r="G459" s="108"/>
      <c r="H459" s="109"/>
      <c r="I459" s="109"/>
      <c r="J459" s="109"/>
      <c r="K459" s="109"/>
      <c r="L459" s="109"/>
      <c r="M459" s="109"/>
      <c r="N459" s="109"/>
      <c r="O459" s="109"/>
    </row>
    <row r="460" spans="2:15">
      <c r="B460" s="108"/>
      <c r="C460" s="108"/>
      <c r="D460" s="108"/>
      <c r="E460" s="108"/>
      <c r="F460" s="108"/>
      <c r="G460" s="108"/>
      <c r="H460" s="109"/>
      <c r="I460" s="109"/>
      <c r="J460" s="109"/>
      <c r="K460" s="109"/>
      <c r="L460" s="109"/>
      <c r="M460" s="109"/>
      <c r="N460" s="109"/>
      <c r="O460" s="109"/>
    </row>
    <row r="461" spans="2:15">
      <c r="B461" s="108"/>
      <c r="C461" s="108"/>
      <c r="D461" s="108"/>
      <c r="E461" s="108"/>
      <c r="F461" s="108"/>
      <c r="G461" s="108"/>
      <c r="H461" s="109"/>
      <c r="I461" s="109"/>
      <c r="J461" s="109"/>
      <c r="K461" s="109"/>
      <c r="L461" s="109"/>
      <c r="M461" s="109"/>
      <c r="N461" s="109"/>
      <c r="O461" s="109"/>
    </row>
    <row r="462" spans="2:15">
      <c r="B462" s="108"/>
      <c r="C462" s="108"/>
      <c r="D462" s="108"/>
      <c r="E462" s="108"/>
      <c r="F462" s="108"/>
      <c r="G462" s="108"/>
      <c r="H462" s="109"/>
      <c r="I462" s="109"/>
      <c r="J462" s="109"/>
      <c r="K462" s="109"/>
      <c r="L462" s="109"/>
      <c r="M462" s="109"/>
      <c r="N462" s="109"/>
      <c r="O462" s="109"/>
    </row>
    <row r="463" spans="2:15">
      <c r="B463" s="108"/>
      <c r="C463" s="108"/>
      <c r="D463" s="108"/>
      <c r="E463" s="108"/>
      <c r="F463" s="108"/>
      <c r="G463" s="108"/>
      <c r="H463" s="109"/>
      <c r="I463" s="109"/>
      <c r="J463" s="109"/>
      <c r="K463" s="109"/>
      <c r="L463" s="109"/>
      <c r="M463" s="109"/>
      <c r="N463" s="109"/>
      <c r="O463" s="109"/>
    </row>
    <row r="464" spans="2:15">
      <c r="B464" s="108"/>
      <c r="C464" s="108"/>
      <c r="D464" s="108"/>
      <c r="E464" s="108"/>
      <c r="F464" s="108"/>
      <c r="G464" s="108"/>
      <c r="H464" s="109"/>
      <c r="I464" s="109"/>
      <c r="J464" s="109"/>
      <c r="K464" s="109"/>
      <c r="L464" s="109"/>
      <c r="M464" s="109"/>
      <c r="N464" s="109"/>
      <c r="O464" s="109"/>
    </row>
    <row r="465" spans="2:15">
      <c r="B465" s="108"/>
      <c r="C465" s="108"/>
      <c r="D465" s="108"/>
      <c r="E465" s="108"/>
      <c r="F465" s="108"/>
      <c r="G465" s="108"/>
      <c r="H465" s="109"/>
      <c r="I465" s="109"/>
      <c r="J465" s="109"/>
      <c r="K465" s="109"/>
      <c r="L465" s="109"/>
      <c r="M465" s="109"/>
      <c r="N465" s="109"/>
      <c r="O465" s="109"/>
    </row>
    <row r="466" spans="2:15">
      <c r="B466" s="108"/>
      <c r="C466" s="108"/>
      <c r="D466" s="108"/>
      <c r="E466" s="108"/>
      <c r="F466" s="108"/>
      <c r="G466" s="108"/>
      <c r="H466" s="109"/>
      <c r="I466" s="109"/>
      <c r="J466" s="109"/>
      <c r="K466" s="109"/>
      <c r="L466" s="109"/>
      <c r="M466" s="109"/>
      <c r="N466" s="109"/>
      <c r="O466" s="109"/>
    </row>
    <row r="467" spans="2:15">
      <c r="B467" s="108"/>
      <c r="C467" s="108"/>
      <c r="D467" s="108"/>
      <c r="E467" s="108"/>
      <c r="F467" s="108"/>
      <c r="G467" s="108"/>
      <c r="H467" s="109"/>
      <c r="I467" s="109"/>
      <c r="J467" s="109"/>
      <c r="K467" s="109"/>
      <c r="L467" s="109"/>
      <c r="M467" s="109"/>
      <c r="N467" s="109"/>
      <c r="O467" s="109"/>
    </row>
    <row r="468" spans="2:15">
      <c r="B468" s="108"/>
      <c r="C468" s="108"/>
      <c r="D468" s="108"/>
      <c r="E468" s="108"/>
      <c r="F468" s="108"/>
      <c r="G468" s="108"/>
      <c r="H468" s="109"/>
      <c r="I468" s="109"/>
      <c r="J468" s="109"/>
      <c r="K468" s="109"/>
      <c r="L468" s="109"/>
      <c r="M468" s="109"/>
      <c r="N468" s="109"/>
      <c r="O468" s="109"/>
    </row>
    <row r="469" spans="2:15">
      <c r="B469" s="108"/>
      <c r="C469" s="108"/>
      <c r="D469" s="108"/>
      <c r="E469" s="108"/>
      <c r="F469" s="108"/>
      <c r="G469" s="108"/>
      <c r="H469" s="109"/>
      <c r="I469" s="109"/>
      <c r="J469" s="109"/>
      <c r="K469" s="109"/>
      <c r="L469" s="109"/>
      <c r="M469" s="109"/>
      <c r="N469" s="109"/>
      <c r="O469" s="109"/>
    </row>
    <row r="470" spans="2:15">
      <c r="B470" s="108"/>
      <c r="C470" s="108"/>
      <c r="D470" s="108"/>
      <c r="E470" s="108"/>
      <c r="F470" s="108"/>
      <c r="G470" s="108"/>
      <c r="H470" s="109"/>
      <c r="I470" s="109"/>
      <c r="J470" s="109"/>
      <c r="K470" s="109"/>
      <c r="L470" s="109"/>
      <c r="M470" s="109"/>
      <c r="N470" s="109"/>
      <c r="O470" s="109"/>
    </row>
    <row r="471" spans="2:15">
      <c r="B471" s="108"/>
      <c r="C471" s="108"/>
      <c r="D471" s="108"/>
      <c r="E471" s="108"/>
      <c r="F471" s="108"/>
      <c r="G471" s="108"/>
      <c r="H471" s="109"/>
      <c r="I471" s="109"/>
      <c r="J471" s="109"/>
      <c r="K471" s="109"/>
      <c r="L471" s="109"/>
      <c r="M471" s="109"/>
      <c r="N471" s="109"/>
      <c r="O471" s="109"/>
    </row>
    <row r="472" spans="2:15">
      <c r="B472" s="108"/>
      <c r="C472" s="108"/>
      <c r="D472" s="108"/>
      <c r="E472" s="108"/>
      <c r="F472" s="108"/>
      <c r="G472" s="108"/>
      <c r="H472" s="109"/>
      <c r="I472" s="109"/>
      <c r="J472" s="109"/>
      <c r="K472" s="109"/>
      <c r="L472" s="109"/>
      <c r="M472" s="109"/>
      <c r="N472" s="109"/>
      <c r="O472" s="109"/>
    </row>
    <row r="473" spans="2:15">
      <c r="B473" s="108"/>
      <c r="C473" s="108"/>
      <c r="D473" s="108"/>
      <c r="E473" s="108"/>
      <c r="F473" s="108"/>
      <c r="G473" s="108"/>
      <c r="H473" s="109"/>
      <c r="I473" s="109"/>
      <c r="J473" s="109"/>
      <c r="K473" s="109"/>
      <c r="L473" s="109"/>
      <c r="M473" s="109"/>
      <c r="N473" s="109"/>
      <c r="O473" s="109"/>
    </row>
    <row r="474" spans="2:15">
      <c r="B474" s="108"/>
      <c r="C474" s="108"/>
      <c r="D474" s="108"/>
      <c r="E474" s="108"/>
      <c r="F474" s="108"/>
      <c r="G474" s="108"/>
      <c r="H474" s="109"/>
      <c r="I474" s="109"/>
      <c r="J474" s="109"/>
      <c r="K474" s="109"/>
      <c r="L474" s="109"/>
      <c r="M474" s="109"/>
      <c r="N474" s="109"/>
      <c r="O474" s="109"/>
    </row>
    <row r="475" spans="2:15">
      <c r="B475" s="108"/>
      <c r="C475" s="108"/>
      <c r="D475" s="108"/>
      <c r="E475" s="108"/>
      <c r="F475" s="108"/>
      <c r="G475" s="108"/>
      <c r="H475" s="109"/>
      <c r="I475" s="109"/>
      <c r="J475" s="109"/>
      <c r="K475" s="109"/>
      <c r="L475" s="109"/>
      <c r="M475" s="109"/>
      <c r="N475" s="109"/>
      <c r="O475" s="109"/>
    </row>
    <row r="476" spans="2:15">
      <c r="B476" s="108"/>
      <c r="C476" s="108"/>
      <c r="D476" s="108"/>
      <c r="E476" s="108"/>
      <c r="F476" s="108"/>
      <c r="G476" s="108"/>
      <c r="H476" s="109"/>
      <c r="I476" s="109"/>
      <c r="J476" s="109"/>
      <c r="K476" s="109"/>
      <c r="L476" s="109"/>
      <c r="M476" s="109"/>
      <c r="N476" s="109"/>
      <c r="O476" s="109"/>
    </row>
    <row r="477" spans="2:15">
      <c r="B477" s="108"/>
      <c r="C477" s="108"/>
      <c r="D477" s="108"/>
      <c r="E477" s="108"/>
      <c r="F477" s="108"/>
      <c r="G477" s="108"/>
      <c r="H477" s="109"/>
      <c r="I477" s="109"/>
      <c r="J477" s="109"/>
      <c r="K477" s="109"/>
      <c r="L477" s="109"/>
      <c r="M477" s="109"/>
      <c r="N477" s="109"/>
      <c r="O477" s="109"/>
    </row>
    <row r="478" spans="2:15">
      <c r="B478" s="108"/>
      <c r="C478" s="108"/>
      <c r="D478" s="108"/>
      <c r="E478" s="108"/>
      <c r="F478" s="108"/>
      <c r="G478" s="108"/>
      <c r="H478" s="109"/>
      <c r="I478" s="109"/>
      <c r="J478" s="109"/>
      <c r="K478" s="109"/>
      <c r="L478" s="109"/>
      <c r="M478" s="109"/>
      <c r="N478" s="109"/>
      <c r="O478" s="109"/>
    </row>
    <row r="479" spans="2:15">
      <c r="B479" s="108"/>
      <c r="C479" s="108"/>
      <c r="D479" s="108"/>
      <c r="E479" s="108"/>
      <c r="F479" s="108"/>
      <c r="G479" s="108"/>
      <c r="H479" s="109"/>
      <c r="I479" s="109"/>
      <c r="J479" s="109"/>
      <c r="K479" s="109"/>
      <c r="L479" s="109"/>
      <c r="M479" s="109"/>
      <c r="N479" s="109"/>
      <c r="O479" s="109"/>
    </row>
    <row r="480" spans="2:15">
      <c r="B480" s="108"/>
      <c r="C480" s="108"/>
      <c r="D480" s="108"/>
      <c r="E480" s="108"/>
      <c r="F480" s="108"/>
      <c r="G480" s="108"/>
      <c r="H480" s="109"/>
      <c r="I480" s="109"/>
      <c r="J480" s="109"/>
      <c r="K480" s="109"/>
      <c r="L480" s="109"/>
      <c r="M480" s="109"/>
      <c r="N480" s="109"/>
      <c r="O480" s="109"/>
    </row>
    <row r="481" spans="2:15">
      <c r="B481" s="108"/>
      <c r="C481" s="108"/>
      <c r="D481" s="108"/>
      <c r="E481" s="108"/>
      <c r="F481" s="108"/>
      <c r="G481" s="108"/>
      <c r="H481" s="109"/>
      <c r="I481" s="109"/>
      <c r="J481" s="109"/>
      <c r="K481" s="109"/>
      <c r="L481" s="109"/>
      <c r="M481" s="109"/>
      <c r="N481" s="109"/>
      <c r="O481" s="109"/>
    </row>
    <row r="482" spans="2:15">
      <c r="B482" s="108"/>
      <c r="C482" s="108"/>
      <c r="D482" s="108"/>
      <c r="E482" s="108"/>
      <c r="F482" s="108"/>
      <c r="G482" s="108"/>
      <c r="H482" s="109"/>
      <c r="I482" s="109"/>
      <c r="J482" s="109"/>
      <c r="K482" s="109"/>
      <c r="L482" s="109"/>
      <c r="M482" s="109"/>
      <c r="N482" s="109"/>
      <c r="O482" s="109"/>
    </row>
    <row r="483" spans="2:15">
      <c r="B483" s="108"/>
      <c r="C483" s="108"/>
      <c r="D483" s="108"/>
      <c r="E483" s="108"/>
      <c r="F483" s="108"/>
      <c r="G483" s="108"/>
      <c r="H483" s="109"/>
      <c r="I483" s="109"/>
      <c r="J483" s="109"/>
      <c r="K483" s="109"/>
      <c r="L483" s="109"/>
      <c r="M483" s="109"/>
      <c r="N483" s="109"/>
      <c r="O483" s="109"/>
    </row>
    <row r="484" spans="2:15">
      <c r="B484" s="108"/>
      <c r="C484" s="108"/>
      <c r="D484" s="108"/>
      <c r="E484" s="108"/>
      <c r="F484" s="108"/>
      <c r="G484" s="108"/>
      <c r="H484" s="109"/>
      <c r="I484" s="109"/>
      <c r="J484" s="109"/>
      <c r="K484" s="109"/>
      <c r="L484" s="109"/>
      <c r="M484" s="109"/>
      <c r="N484" s="109"/>
      <c r="O484" s="109"/>
    </row>
    <row r="485" spans="2:15">
      <c r="B485" s="108"/>
      <c r="C485" s="108"/>
      <c r="D485" s="108"/>
      <c r="E485" s="108"/>
      <c r="F485" s="108"/>
      <c r="G485" s="108"/>
      <c r="H485" s="109"/>
      <c r="I485" s="109"/>
      <c r="J485" s="109"/>
      <c r="K485" s="109"/>
      <c r="L485" s="109"/>
      <c r="M485" s="109"/>
      <c r="N485" s="109"/>
      <c r="O485" s="109"/>
    </row>
    <row r="486" spans="2:15">
      <c r="B486" s="108"/>
      <c r="C486" s="108"/>
      <c r="D486" s="108"/>
      <c r="E486" s="108"/>
      <c r="F486" s="108"/>
      <c r="G486" s="108"/>
      <c r="H486" s="109"/>
      <c r="I486" s="109"/>
      <c r="J486" s="109"/>
      <c r="K486" s="109"/>
      <c r="L486" s="109"/>
      <c r="M486" s="109"/>
      <c r="N486" s="109"/>
      <c r="O486" s="109"/>
    </row>
    <row r="487" spans="2:15">
      <c r="B487" s="108"/>
      <c r="C487" s="108"/>
      <c r="D487" s="108"/>
      <c r="E487" s="108"/>
      <c r="F487" s="108"/>
      <c r="G487" s="108"/>
      <c r="H487" s="109"/>
      <c r="I487" s="109"/>
      <c r="J487" s="109"/>
      <c r="K487" s="109"/>
      <c r="L487" s="109"/>
      <c r="M487" s="109"/>
      <c r="N487" s="109"/>
      <c r="O487" s="109"/>
    </row>
    <row r="488" spans="2:15">
      <c r="B488" s="108"/>
      <c r="C488" s="108"/>
      <c r="D488" s="108"/>
      <c r="E488" s="108"/>
      <c r="F488" s="108"/>
      <c r="G488" s="108"/>
      <c r="H488" s="109"/>
      <c r="I488" s="109"/>
      <c r="J488" s="109"/>
      <c r="K488" s="109"/>
      <c r="L488" s="109"/>
      <c r="M488" s="109"/>
      <c r="N488" s="109"/>
      <c r="O488" s="109"/>
    </row>
    <row r="489" spans="2:15">
      <c r="B489" s="108"/>
      <c r="C489" s="108"/>
      <c r="D489" s="108"/>
      <c r="E489" s="108"/>
      <c r="F489" s="108"/>
      <c r="G489" s="108"/>
      <c r="H489" s="109"/>
      <c r="I489" s="109"/>
      <c r="J489" s="109"/>
      <c r="K489" s="109"/>
      <c r="L489" s="109"/>
      <c r="M489" s="109"/>
      <c r="N489" s="109"/>
      <c r="O489" s="109"/>
    </row>
    <row r="490" spans="2:15">
      <c r="B490" s="108"/>
      <c r="C490" s="108"/>
      <c r="D490" s="108"/>
      <c r="E490" s="108"/>
      <c r="F490" s="108"/>
      <c r="G490" s="108"/>
      <c r="H490" s="109"/>
      <c r="I490" s="109"/>
      <c r="J490" s="109"/>
      <c r="K490" s="109"/>
      <c r="L490" s="109"/>
      <c r="M490" s="109"/>
      <c r="N490" s="109"/>
      <c r="O490" s="109"/>
    </row>
    <row r="491" spans="2:15">
      <c r="B491" s="108"/>
      <c r="C491" s="108"/>
      <c r="D491" s="108"/>
      <c r="E491" s="108"/>
      <c r="F491" s="108"/>
      <c r="G491" s="108"/>
      <c r="H491" s="109"/>
      <c r="I491" s="109"/>
      <c r="J491" s="109"/>
      <c r="K491" s="109"/>
      <c r="L491" s="109"/>
      <c r="M491" s="109"/>
      <c r="N491" s="109"/>
      <c r="O491" s="109"/>
    </row>
    <row r="492" spans="2:15">
      <c r="B492" s="108"/>
      <c r="C492" s="108"/>
      <c r="D492" s="108"/>
      <c r="E492" s="108"/>
      <c r="F492" s="108"/>
      <c r="G492" s="108"/>
      <c r="H492" s="109"/>
      <c r="I492" s="109"/>
      <c r="J492" s="109"/>
      <c r="K492" s="109"/>
      <c r="L492" s="109"/>
      <c r="M492" s="109"/>
      <c r="N492" s="109"/>
      <c r="O492" s="109"/>
    </row>
    <row r="493" spans="2:15">
      <c r="B493" s="108"/>
      <c r="C493" s="108"/>
      <c r="D493" s="108"/>
      <c r="E493" s="108"/>
      <c r="F493" s="108"/>
      <c r="G493" s="108"/>
      <c r="H493" s="109"/>
      <c r="I493" s="109"/>
      <c r="J493" s="109"/>
      <c r="K493" s="109"/>
      <c r="L493" s="109"/>
      <c r="M493" s="109"/>
      <c r="N493" s="109"/>
      <c r="O493" s="109"/>
    </row>
    <row r="494" spans="2:15">
      <c r="B494" s="108"/>
      <c r="C494" s="108"/>
      <c r="D494" s="108"/>
      <c r="E494" s="108"/>
      <c r="F494" s="108"/>
      <c r="G494" s="108"/>
      <c r="H494" s="109"/>
      <c r="I494" s="109"/>
      <c r="J494" s="109"/>
      <c r="K494" s="109"/>
      <c r="L494" s="109"/>
      <c r="M494" s="109"/>
      <c r="N494" s="109"/>
      <c r="O494" s="109"/>
    </row>
    <row r="495" spans="2:15">
      <c r="B495" s="108"/>
      <c r="C495" s="108"/>
      <c r="D495" s="108"/>
      <c r="E495" s="108"/>
      <c r="F495" s="108"/>
      <c r="G495" s="108"/>
      <c r="H495" s="109"/>
      <c r="I495" s="109"/>
      <c r="J495" s="109"/>
      <c r="K495" s="109"/>
      <c r="L495" s="109"/>
      <c r="M495" s="109"/>
      <c r="N495" s="109"/>
      <c r="O495" s="109"/>
    </row>
    <row r="496" spans="2:15">
      <c r="B496" s="108"/>
      <c r="C496" s="108"/>
      <c r="D496" s="108"/>
      <c r="E496" s="108"/>
      <c r="F496" s="108"/>
      <c r="G496" s="108"/>
      <c r="H496" s="109"/>
      <c r="I496" s="109"/>
      <c r="J496" s="109"/>
      <c r="K496" s="109"/>
      <c r="L496" s="109"/>
      <c r="M496" s="109"/>
      <c r="N496" s="109"/>
      <c r="O496" s="109"/>
    </row>
    <row r="497" spans="2:15">
      <c r="B497" s="108"/>
      <c r="C497" s="108"/>
      <c r="D497" s="108"/>
      <c r="E497" s="108"/>
      <c r="F497" s="108"/>
      <c r="G497" s="108"/>
      <c r="H497" s="109"/>
      <c r="I497" s="109"/>
      <c r="J497" s="109"/>
      <c r="K497" s="109"/>
      <c r="L497" s="109"/>
      <c r="M497" s="109"/>
      <c r="N497" s="109"/>
      <c r="O497" s="109"/>
    </row>
    <row r="498" spans="2:15">
      <c r="B498" s="108"/>
      <c r="C498" s="108"/>
      <c r="D498" s="108"/>
      <c r="E498" s="108"/>
      <c r="F498" s="108"/>
      <c r="G498" s="108"/>
      <c r="H498" s="109"/>
      <c r="I498" s="109"/>
      <c r="J498" s="109"/>
      <c r="K498" s="109"/>
      <c r="L498" s="109"/>
      <c r="M498" s="109"/>
      <c r="N498" s="109"/>
      <c r="O498" s="109"/>
    </row>
    <row r="499" spans="2:15">
      <c r="B499" s="108"/>
      <c r="C499" s="108"/>
      <c r="D499" s="108"/>
      <c r="E499" s="108"/>
      <c r="F499" s="108"/>
      <c r="G499" s="108"/>
      <c r="H499" s="109"/>
      <c r="I499" s="109"/>
      <c r="J499" s="109"/>
      <c r="K499" s="109"/>
      <c r="L499" s="109"/>
      <c r="M499" s="109"/>
      <c r="N499" s="109"/>
      <c r="O499" s="109"/>
    </row>
    <row r="500" spans="2:15">
      <c r="B500" s="108"/>
      <c r="C500" s="108"/>
      <c r="D500" s="108"/>
      <c r="E500" s="108"/>
      <c r="F500" s="108"/>
      <c r="G500" s="108"/>
      <c r="H500" s="109"/>
      <c r="I500" s="109"/>
      <c r="J500" s="109"/>
      <c r="K500" s="109"/>
      <c r="L500" s="109"/>
      <c r="M500" s="109"/>
      <c r="N500" s="109"/>
      <c r="O500" s="109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65 B267"/>
    <dataValidation type="list" allowBlank="1" showInputMessage="1" showErrorMessage="1" sqref="E12:E35 E37:E356">
      <formula1>#REF!</formula1>
    </dataValidation>
    <dataValidation type="list" allowBlank="1" showInputMessage="1" showErrorMessage="1" sqref="H12:H35 H37:H356">
      <formula1>#REF!</formula1>
    </dataValidation>
    <dataValidation type="list" allowBlank="1" showInputMessage="1" showErrorMessage="1" sqref="G12:G35 G37:G362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71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0.140625" style="1" bestFit="1" customWidth="1"/>
    <col min="9" max="9" width="11.855468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139</v>
      </c>
      <c r="C1" s="67" t="s" vm="1">
        <v>220</v>
      </c>
    </row>
    <row r="2" spans="2:14">
      <c r="B2" s="46" t="s">
        <v>138</v>
      </c>
      <c r="C2" s="67" t="s">
        <v>221</v>
      </c>
    </row>
    <row r="3" spans="2:14">
      <c r="B3" s="46" t="s">
        <v>140</v>
      </c>
      <c r="C3" s="67" t="s">
        <v>222</v>
      </c>
    </row>
    <row r="4" spans="2:14">
      <c r="B4" s="46" t="s">
        <v>141</v>
      </c>
      <c r="C4" s="67">
        <v>2208</v>
      </c>
    </row>
    <row r="6" spans="2:14" ht="26.25" customHeight="1">
      <c r="B6" s="122" t="s">
        <v>167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</row>
    <row r="7" spans="2:14" ht="26.25" customHeight="1">
      <c r="B7" s="122" t="s">
        <v>218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</row>
    <row r="8" spans="2:14" s="3" customFormat="1" ht="74.25" customHeight="1">
      <c r="B8" s="21" t="s">
        <v>108</v>
      </c>
      <c r="C8" s="29" t="s">
        <v>42</v>
      </c>
      <c r="D8" s="29" t="s">
        <v>112</v>
      </c>
      <c r="E8" s="29" t="s">
        <v>110</v>
      </c>
      <c r="F8" s="29" t="s">
        <v>62</v>
      </c>
      <c r="G8" s="29" t="s">
        <v>96</v>
      </c>
      <c r="H8" s="29" t="s">
        <v>197</v>
      </c>
      <c r="I8" s="29" t="s">
        <v>196</v>
      </c>
      <c r="J8" s="29" t="s">
        <v>211</v>
      </c>
      <c r="K8" s="29" t="s">
        <v>59</v>
      </c>
      <c r="L8" s="29" t="s">
        <v>56</v>
      </c>
      <c r="M8" s="29" t="s">
        <v>142</v>
      </c>
      <c r="N8" s="13" t="s">
        <v>144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204</v>
      </c>
      <c r="I9" s="31"/>
      <c r="J9" s="15" t="s">
        <v>200</v>
      </c>
      <c r="K9" s="15" t="s">
        <v>200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4" t="s">
        <v>214</v>
      </c>
      <c r="C11" s="85"/>
      <c r="D11" s="85"/>
      <c r="E11" s="85"/>
      <c r="F11" s="85"/>
      <c r="G11" s="85"/>
      <c r="H11" s="87"/>
      <c r="I11" s="89"/>
      <c r="J11" s="85"/>
      <c r="K11" s="87">
        <v>1227.0045320010001</v>
      </c>
      <c r="L11" s="85"/>
      <c r="M11" s="90">
        <f>K11/$K$11</f>
        <v>1</v>
      </c>
      <c r="N11" s="90">
        <f>K11/'סכום נכסי הקרן'!$C$42</f>
        <v>1.0395130621891489E-2</v>
      </c>
    </row>
    <row r="12" spans="2:14">
      <c r="B12" s="70" t="s">
        <v>191</v>
      </c>
      <c r="C12" s="71"/>
      <c r="D12" s="71"/>
      <c r="E12" s="71"/>
      <c r="F12" s="71"/>
      <c r="G12" s="71"/>
      <c r="H12" s="79"/>
      <c r="I12" s="81"/>
      <c r="J12" s="71"/>
      <c r="K12" s="79">
        <v>709.96073553299993</v>
      </c>
      <c r="L12" s="71"/>
      <c r="M12" s="80">
        <f t="shared" ref="M12:M23" si="0">K12/$K$11</f>
        <v>0.5786129692407862</v>
      </c>
      <c r="N12" s="80">
        <f>K12/'סכום נכסי הקרן'!$C$42</f>
        <v>6.0147573947784546E-3</v>
      </c>
    </row>
    <row r="13" spans="2:14">
      <c r="B13" s="86" t="s">
        <v>215</v>
      </c>
      <c r="C13" s="71"/>
      <c r="D13" s="71"/>
      <c r="E13" s="71"/>
      <c r="F13" s="71"/>
      <c r="G13" s="71"/>
      <c r="H13" s="79"/>
      <c r="I13" s="81"/>
      <c r="J13" s="71"/>
      <c r="K13" s="79">
        <v>55.212791578000008</v>
      </c>
      <c r="L13" s="71"/>
      <c r="M13" s="80">
        <f t="shared" si="0"/>
        <v>4.4998033942025409E-2</v>
      </c>
      <c r="N13" s="80">
        <f>K13/'סכום נכסי הקרן'!$C$42</f>
        <v>4.6776044055566092E-4</v>
      </c>
    </row>
    <row r="14" spans="2:14">
      <c r="B14" s="75" t="s">
        <v>1415</v>
      </c>
      <c r="C14" s="69" t="s">
        <v>1416</v>
      </c>
      <c r="D14" s="82" t="s">
        <v>113</v>
      </c>
      <c r="E14" s="69" t="s">
        <v>1417</v>
      </c>
      <c r="F14" s="82" t="s">
        <v>1418</v>
      </c>
      <c r="G14" s="82" t="s">
        <v>126</v>
      </c>
      <c r="H14" s="76">
        <v>538.66585000000009</v>
      </c>
      <c r="I14" s="78">
        <v>1328</v>
      </c>
      <c r="J14" s="69"/>
      <c r="K14" s="76">
        <v>7.1534824880000007</v>
      </c>
      <c r="L14" s="77">
        <v>6.932865376223365E-6</v>
      </c>
      <c r="M14" s="77">
        <f t="shared" si="0"/>
        <v>5.8300375438174587E-3</v>
      </c>
      <c r="N14" s="77">
        <f>K14/'סכום נכסי הקרן'!$C$42</f>
        <v>6.0604001798513904E-5</v>
      </c>
    </row>
    <row r="15" spans="2:14">
      <c r="B15" s="75" t="s">
        <v>1419</v>
      </c>
      <c r="C15" s="69" t="s">
        <v>1420</v>
      </c>
      <c r="D15" s="82" t="s">
        <v>113</v>
      </c>
      <c r="E15" s="69" t="s">
        <v>1417</v>
      </c>
      <c r="F15" s="82" t="s">
        <v>1418</v>
      </c>
      <c r="G15" s="82" t="s">
        <v>126</v>
      </c>
      <c r="H15" s="76">
        <v>198.91837800000002</v>
      </c>
      <c r="I15" s="78">
        <v>1554</v>
      </c>
      <c r="J15" s="69"/>
      <c r="K15" s="76">
        <v>3.091191594000001</v>
      </c>
      <c r="L15" s="77">
        <v>4.3006914847041201E-6</v>
      </c>
      <c r="M15" s="77">
        <f t="shared" si="0"/>
        <v>2.5192992473783964E-3</v>
      </c>
      <c r="N15" s="77">
        <f>K15/'סכום נכסי הקרן'!$C$42</f>
        <v>2.6188444752131347E-5</v>
      </c>
    </row>
    <row r="16" spans="2:14">
      <c r="B16" s="75" t="s">
        <v>1421</v>
      </c>
      <c r="C16" s="69" t="s">
        <v>1422</v>
      </c>
      <c r="D16" s="82" t="s">
        <v>113</v>
      </c>
      <c r="E16" s="69" t="s">
        <v>1423</v>
      </c>
      <c r="F16" s="82" t="s">
        <v>1418</v>
      </c>
      <c r="G16" s="82" t="s">
        <v>126</v>
      </c>
      <c r="H16" s="76">
        <v>0.29415200000000008</v>
      </c>
      <c r="I16" s="78">
        <v>1309</v>
      </c>
      <c r="J16" s="69"/>
      <c r="K16" s="76">
        <v>3.8504500000000009E-3</v>
      </c>
      <c r="L16" s="77">
        <v>5.9561939743935029E-7</v>
      </c>
      <c r="M16" s="77">
        <f t="shared" si="0"/>
        <v>3.1380894687655988E-6</v>
      </c>
      <c r="N16" s="77">
        <f>K16/'סכום נכסי הקרן'!$C$42</f>
        <v>3.2620849931000474E-8</v>
      </c>
    </row>
    <row r="17" spans="2:14">
      <c r="B17" s="75" t="s">
        <v>1424</v>
      </c>
      <c r="C17" s="69" t="s">
        <v>1425</v>
      </c>
      <c r="D17" s="82" t="s">
        <v>113</v>
      </c>
      <c r="E17" s="69" t="s">
        <v>1423</v>
      </c>
      <c r="F17" s="82" t="s">
        <v>1418</v>
      </c>
      <c r="G17" s="82" t="s">
        <v>126</v>
      </c>
      <c r="H17" s="76">
        <v>771.04593000000011</v>
      </c>
      <c r="I17" s="78">
        <v>1325</v>
      </c>
      <c r="J17" s="69"/>
      <c r="K17" s="76">
        <v>10.216358573000001</v>
      </c>
      <c r="L17" s="77">
        <v>7.4066508511910655E-6</v>
      </c>
      <c r="M17" s="77">
        <f t="shared" si="0"/>
        <v>8.3262598519820898E-3</v>
      </c>
      <c r="N17" s="77">
        <f>K17/'סכום נכסי הקרן'!$C$42</f>
        <v>8.6552558753164716E-5</v>
      </c>
    </row>
    <row r="18" spans="2:14">
      <c r="B18" s="75" t="s">
        <v>1426</v>
      </c>
      <c r="C18" s="69" t="s">
        <v>1427</v>
      </c>
      <c r="D18" s="82" t="s">
        <v>113</v>
      </c>
      <c r="E18" s="69" t="s">
        <v>1423</v>
      </c>
      <c r="F18" s="82" t="s">
        <v>1418</v>
      </c>
      <c r="G18" s="82" t="s">
        <v>126</v>
      </c>
      <c r="H18" s="76">
        <v>169.13740000000004</v>
      </c>
      <c r="I18" s="78">
        <v>1536</v>
      </c>
      <c r="J18" s="69"/>
      <c r="K18" s="76">
        <v>2.5979504640000006</v>
      </c>
      <c r="L18" s="77">
        <v>2.3273146634622238E-6</v>
      </c>
      <c r="M18" s="77">
        <f t="shared" si="0"/>
        <v>2.1173112211437888E-3</v>
      </c>
      <c r="N18" s="77">
        <f>K18/'סכום נכסי הקרן'!$C$42</f>
        <v>2.2009726710986261E-5</v>
      </c>
    </row>
    <row r="19" spans="2:14">
      <c r="B19" s="75" t="s">
        <v>1428</v>
      </c>
      <c r="C19" s="69" t="s">
        <v>1429</v>
      </c>
      <c r="D19" s="82" t="s">
        <v>113</v>
      </c>
      <c r="E19" s="69" t="s">
        <v>1430</v>
      </c>
      <c r="F19" s="82" t="s">
        <v>1418</v>
      </c>
      <c r="G19" s="82" t="s">
        <v>126</v>
      </c>
      <c r="H19" s="76">
        <v>18.917651000000003</v>
      </c>
      <c r="I19" s="78">
        <v>15000</v>
      </c>
      <c r="J19" s="69"/>
      <c r="K19" s="76">
        <v>2.837647575000001</v>
      </c>
      <c r="L19" s="77">
        <v>1.9689634306016579E-6</v>
      </c>
      <c r="M19" s="77">
        <f t="shared" si="0"/>
        <v>2.312662668305196E-3</v>
      </c>
      <c r="N19" s="77">
        <f>K19/'סכום נכסי הקרן'!$C$42</f>
        <v>2.4040430521404619E-5</v>
      </c>
    </row>
    <row r="20" spans="2:14">
      <c r="B20" s="75" t="s">
        <v>1431</v>
      </c>
      <c r="C20" s="69" t="s">
        <v>1432</v>
      </c>
      <c r="D20" s="82" t="s">
        <v>113</v>
      </c>
      <c r="E20" s="69" t="s">
        <v>1430</v>
      </c>
      <c r="F20" s="82" t="s">
        <v>1418</v>
      </c>
      <c r="G20" s="82" t="s">
        <v>126</v>
      </c>
      <c r="H20" s="76">
        <v>105.52703000000001</v>
      </c>
      <c r="I20" s="78">
        <v>13340</v>
      </c>
      <c r="J20" s="69"/>
      <c r="K20" s="76">
        <v>14.077305802000003</v>
      </c>
      <c r="L20" s="77">
        <v>7.299638210534603E-6</v>
      </c>
      <c r="M20" s="77">
        <f t="shared" si="0"/>
        <v>1.1472904488007652E-2</v>
      </c>
      <c r="N20" s="77">
        <f>K20/'סכום נכסי הקרן'!$C$42</f>
        <v>1.1926234076532463E-4</v>
      </c>
    </row>
    <row r="21" spans="2:14">
      <c r="B21" s="75" t="s">
        <v>1433</v>
      </c>
      <c r="C21" s="69" t="s">
        <v>1434</v>
      </c>
      <c r="D21" s="82" t="s">
        <v>113</v>
      </c>
      <c r="E21" s="69" t="s">
        <v>1435</v>
      </c>
      <c r="F21" s="82" t="s">
        <v>1418</v>
      </c>
      <c r="G21" s="82" t="s">
        <v>126</v>
      </c>
      <c r="H21" s="76">
        <v>742.73380000000009</v>
      </c>
      <c r="I21" s="78">
        <v>1331</v>
      </c>
      <c r="J21" s="69"/>
      <c r="K21" s="76">
        <v>9.8857868780000029</v>
      </c>
      <c r="L21" s="77">
        <v>4.3955779267093025E-6</v>
      </c>
      <c r="M21" s="77">
        <f t="shared" si="0"/>
        <v>8.056846262725903E-3</v>
      </c>
      <c r="N21" s="77">
        <f>K21/'סכום נכסי הקרן'!$C$42</f>
        <v>8.3751969301534035E-5</v>
      </c>
    </row>
    <row r="22" spans="2:14">
      <c r="B22" s="75" t="s">
        <v>1436</v>
      </c>
      <c r="C22" s="69" t="s">
        <v>1437</v>
      </c>
      <c r="D22" s="82" t="s">
        <v>113</v>
      </c>
      <c r="E22" s="69" t="s">
        <v>1435</v>
      </c>
      <c r="F22" s="82" t="s">
        <v>1418</v>
      </c>
      <c r="G22" s="82" t="s">
        <v>126</v>
      </c>
      <c r="H22" s="76">
        <v>8.7000000000000014E-5</v>
      </c>
      <c r="I22" s="78">
        <v>1299</v>
      </c>
      <c r="J22" s="69"/>
      <c r="K22" s="76">
        <v>1.1270000000000002E-6</v>
      </c>
      <c r="L22" s="77">
        <v>1.162812005015489E-12</v>
      </c>
      <c r="M22" s="77">
        <f t="shared" si="0"/>
        <v>9.1849701497197204E-10</v>
      </c>
      <c r="N22" s="77">
        <f>K22/'סכום נכסי הקרן'!$C$42</f>
        <v>9.5478964464510714E-12</v>
      </c>
    </row>
    <row r="23" spans="2:14">
      <c r="B23" s="75" t="s">
        <v>1438</v>
      </c>
      <c r="C23" s="69" t="s">
        <v>1439</v>
      </c>
      <c r="D23" s="82" t="s">
        <v>113</v>
      </c>
      <c r="E23" s="69" t="s">
        <v>1435</v>
      </c>
      <c r="F23" s="82" t="s">
        <v>1418</v>
      </c>
      <c r="G23" s="82" t="s">
        <v>126</v>
      </c>
      <c r="H23" s="76">
        <v>348.93781000000001</v>
      </c>
      <c r="I23" s="78">
        <v>1533</v>
      </c>
      <c r="J23" s="69"/>
      <c r="K23" s="76">
        <v>5.3492166270000006</v>
      </c>
      <c r="L23" s="77">
        <v>2.6803326389420027E-6</v>
      </c>
      <c r="M23" s="77">
        <f t="shared" si="0"/>
        <v>4.3595736506991485E-3</v>
      </c>
      <c r="N23" s="77">
        <f>K23/'סכום נכסי הקרן'!$C$42</f>
        <v>4.5318337554773991E-5</v>
      </c>
    </row>
    <row r="24" spans="2:14">
      <c r="B24" s="72"/>
      <c r="C24" s="69"/>
      <c r="D24" s="69"/>
      <c r="E24" s="69"/>
      <c r="F24" s="69"/>
      <c r="G24" s="69"/>
      <c r="H24" s="76"/>
      <c r="I24" s="78"/>
      <c r="J24" s="69"/>
      <c r="K24" s="69"/>
      <c r="L24" s="69"/>
      <c r="M24" s="77"/>
      <c r="N24" s="69"/>
    </row>
    <row r="25" spans="2:14">
      <c r="B25" s="86" t="s">
        <v>216</v>
      </c>
      <c r="C25" s="71"/>
      <c r="D25" s="71"/>
      <c r="E25" s="71"/>
      <c r="F25" s="71"/>
      <c r="G25" s="71"/>
      <c r="H25" s="79"/>
      <c r="I25" s="81"/>
      <c r="J25" s="71"/>
      <c r="K25" s="79">
        <v>654.7479439550001</v>
      </c>
      <c r="L25" s="71"/>
      <c r="M25" s="80">
        <f t="shared" ref="M25:M35" si="1">K25/$K$11</f>
        <v>0.53361493529876092</v>
      </c>
      <c r="N25" s="80">
        <f>K25/'סכום נכסי הקרן'!$C$42</f>
        <v>5.5469969542227947E-3</v>
      </c>
    </row>
    <row r="26" spans="2:14">
      <c r="B26" s="75" t="s">
        <v>1440</v>
      </c>
      <c r="C26" s="69" t="s">
        <v>1441</v>
      </c>
      <c r="D26" s="82" t="s">
        <v>113</v>
      </c>
      <c r="E26" s="69" t="s">
        <v>1417</v>
      </c>
      <c r="F26" s="82" t="s">
        <v>1442</v>
      </c>
      <c r="G26" s="82" t="s">
        <v>126</v>
      </c>
      <c r="H26" s="76">
        <v>5618.3507120000013</v>
      </c>
      <c r="I26" s="78">
        <v>321.64</v>
      </c>
      <c r="J26" s="69"/>
      <c r="K26" s="76">
        <v>18.070863230000004</v>
      </c>
      <c r="L26" s="77">
        <v>2.0880998678275901E-4</v>
      </c>
      <c r="M26" s="77">
        <f t="shared" si="1"/>
        <v>1.4727625496647533E-2</v>
      </c>
      <c r="N26" s="77">
        <f>K26/'סכום נכסי הקרן'!$C$42</f>
        <v>1.5309559078795064E-4</v>
      </c>
    </row>
    <row r="27" spans="2:14">
      <c r="B27" s="75" t="s">
        <v>1443</v>
      </c>
      <c r="C27" s="69" t="s">
        <v>1444</v>
      </c>
      <c r="D27" s="82" t="s">
        <v>113</v>
      </c>
      <c r="E27" s="69" t="s">
        <v>1417</v>
      </c>
      <c r="F27" s="82" t="s">
        <v>1442</v>
      </c>
      <c r="G27" s="82" t="s">
        <v>126</v>
      </c>
      <c r="H27" s="76">
        <v>41795.807729000007</v>
      </c>
      <c r="I27" s="78">
        <v>333.41</v>
      </c>
      <c r="J27" s="69"/>
      <c r="K27" s="76">
        <v>139.35140254900003</v>
      </c>
      <c r="L27" s="77">
        <v>1.5681649336274592E-4</v>
      </c>
      <c r="M27" s="77">
        <f t="shared" si="1"/>
        <v>0.11357040574393448</v>
      </c>
      <c r="N27" s="77">
        <f>K27/'סכום נכסי הקרן'!$C$42</f>
        <v>1.1805792024894143E-3</v>
      </c>
    </row>
    <row r="28" spans="2:14">
      <c r="B28" s="75" t="s">
        <v>1445</v>
      </c>
      <c r="C28" s="69" t="s">
        <v>1446</v>
      </c>
      <c r="D28" s="82" t="s">
        <v>113</v>
      </c>
      <c r="E28" s="69" t="s">
        <v>1423</v>
      </c>
      <c r="F28" s="82" t="s">
        <v>1442</v>
      </c>
      <c r="G28" s="82" t="s">
        <v>126</v>
      </c>
      <c r="H28" s="76">
        <v>27226.219145000003</v>
      </c>
      <c r="I28" s="78">
        <v>333.72</v>
      </c>
      <c r="J28" s="69"/>
      <c r="K28" s="76">
        <v>90.859338536999999</v>
      </c>
      <c r="L28" s="77">
        <v>6.8334650570630286E-5</v>
      </c>
      <c r="M28" s="77">
        <f t="shared" si="1"/>
        <v>7.4049717150454622E-2</v>
      </c>
      <c r="N28" s="77">
        <f>K28/'סכום נכסי הקרן'!$C$42</f>
        <v>7.6975648229309415E-4</v>
      </c>
    </row>
    <row r="29" spans="2:14">
      <c r="B29" s="75" t="s">
        <v>1447</v>
      </c>
      <c r="C29" s="69" t="s">
        <v>1448</v>
      </c>
      <c r="D29" s="82" t="s">
        <v>113</v>
      </c>
      <c r="E29" s="69" t="s">
        <v>1423</v>
      </c>
      <c r="F29" s="82" t="s">
        <v>1442</v>
      </c>
      <c r="G29" s="82" t="s">
        <v>126</v>
      </c>
      <c r="H29" s="76">
        <v>13466.171400000001</v>
      </c>
      <c r="I29" s="78">
        <v>371.19</v>
      </c>
      <c r="J29" s="69"/>
      <c r="K29" s="76">
        <v>49.985081619000006</v>
      </c>
      <c r="L29" s="77">
        <v>6.0986929783257455E-5</v>
      </c>
      <c r="M29" s="77">
        <f t="shared" si="1"/>
        <v>4.0737487364846392E-2</v>
      </c>
      <c r="N29" s="77">
        <f>K29/'סכום נכסי הקרן'!$C$42</f>
        <v>4.2347150236523239E-4</v>
      </c>
    </row>
    <row r="30" spans="2:14">
      <c r="B30" s="75" t="s">
        <v>1449</v>
      </c>
      <c r="C30" s="69" t="s">
        <v>1450</v>
      </c>
      <c r="D30" s="82" t="s">
        <v>113</v>
      </c>
      <c r="E30" s="69" t="s">
        <v>1430</v>
      </c>
      <c r="F30" s="82" t="s">
        <v>1442</v>
      </c>
      <c r="G30" s="82" t="s">
        <v>126</v>
      </c>
      <c r="H30" s="76">
        <v>28.281253000000003</v>
      </c>
      <c r="I30" s="78">
        <v>3416.02</v>
      </c>
      <c r="J30" s="69"/>
      <c r="K30" s="76">
        <v>0.96609326700000009</v>
      </c>
      <c r="L30" s="77">
        <v>1.1634770856387748E-6</v>
      </c>
      <c r="M30" s="77">
        <f t="shared" si="1"/>
        <v>7.8735916763444567E-4</v>
      </c>
      <c r="N30" s="77">
        <f>K30/'סכום נכסי הקרן'!$C$42</f>
        <v>8.1847013939038215E-6</v>
      </c>
    </row>
    <row r="31" spans="2:14">
      <c r="B31" s="75" t="s">
        <v>1451</v>
      </c>
      <c r="C31" s="69" t="s">
        <v>1452</v>
      </c>
      <c r="D31" s="82" t="s">
        <v>113</v>
      </c>
      <c r="E31" s="69" t="s">
        <v>1430</v>
      </c>
      <c r="F31" s="82" t="s">
        <v>1442</v>
      </c>
      <c r="G31" s="82" t="s">
        <v>126</v>
      </c>
      <c r="H31" s="76">
        <v>125.30703600000001</v>
      </c>
      <c r="I31" s="78">
        <v>3204.56</v>
      </c>
      <c r="J31" s="69"/>
      <c r="K31" s="76">
        <v>4.0155391530000006</v>
      </c>
      <c r="L31" s="77">
        <v>2.4417089054041942E-5</v>
      </c>
      <c r="M31" s="77">
        <f t="shared" si="1"/>
        <v>3.2726359587698147E-3</v>
      </c>
      <c r="N31" s="77">
        <f>K31/'סכום נכסי הקרן'!$C$42</f>
        <v>3.4019478269311308E-5</v>
      </c>
    </row>
    <row r="32" spans="2:14">
      <c r="B32" s="75" t="s">
        <v>1453</v>
      </c>
      <c r="C32" s="69" t="s">
        <v>1454</v>
      </c>
      <c r="D32" s="82" t="s">
        <v>113</v>
      </c>
      <c r="E32" s="69" t="s">
        <v>1430</v>
      </c>
      <c r="F32" s="82" t="s">
        <v>1442</v>
      </c>
      <c r="G32" s="82" t="s">
        <v>126</v>
      </c>
      <c r="H32" s="76">
        <v>2538.7759390000006</v>
      </c>
      <c r="I32" s="78">
        <v>3322.82</v>
      </c>
      <c r="J32" s="69"/>
      <c r="K32" s="76">
        <v>84.358954650000015</v>
      </c>
      <c r="L32" s="77">
        <v>6.6362031498320051E-5</v>
      </c>
      <c r="M32" s="77">
        <f t="shared" si="1"/>
        <v>6.8751950339113549E-2</v>
      </c>
      <c r="N32" s="77">
        <f>K32/'סכום נכסי הקרן'!$C$42</f>
        <v>7.1468550428488214E-4</v>
      </c>
    </row>
    <row r="33" spans="2:14">
      <c r="B33" s="75" t="s">
        <v>1455</v>
      </c>
      <c r="C33" s="69" t="s">
        <v>1456</v>
      </c>
      <c r="D33" s="82" t="s">
        <v>113</v>
      </c>
      <c r="E33" s="69" t="s">
        <v>1430</v>
      </c>
      <c r="F33" s="82" t="s">
        <v>1442</v>
      </c>
      <c r="G33" s="82" t="s">
        <v>126</v>
      </c>
      <c r="H33" s="76">
        <v>1552.2336440000001</v>
      </c>
      <c r="I33" s="78">
        <v>3725.54</v>
      </c>
      <c r="J33" s="69"/>
      <c r="K33" s="76">
        <v>57.829085309000007</v>
      </c>
      <c r="L33" s="77">
        <v>8.6852710742370924E-5</v>
      </c>
      <c r="M33" s="77">
        <f t="shared" si="1"/>
        <v>4.713029479580836E-2</v>
      </c>
      <c r="N33" s="77">
        <f>K33/'סכום נכסי הקרן'!$C$42</f>
        <v>4.8992557065068057E-4</v>
      </c>
    </row>
    <row r="34" spans="2:14">
      <c r="B34" s="75" t="s">
        <v>1457</v>
      </c>
      <c r="C34" s="69" t="s">
        <v>1458</v>
      </c>
      <c r="D34" s="82" t="s">
        <v>113</v>
      </c>
      <c r="E34" s="69" t="s">
        <v>1435</v>
      </c>
      <c r="F34" s="82" t="s">
        <v>1442</v>
      </c>
      <c r="G34" s="82" t="s">
        <v>126</v>
      </c>
      <c r="H34" s="76">
        <v>34463.176368000008</v>
      </c>
      <c r="I34" s="78">
        <v>333.5</v>
      </c>
      <c r="J34" s="69"/>
      <c r="K34" s="76">
        <v>114.93469318500001</v>
      </c>
      <c r="L34" s="77">
        <v>8.0511872931435946E-5</v>
      </c>
      <c r="M34" s="77">
        <f t="shared" si="1"/>
        <v>9.367096060970892E-2</v>
      </c>
      <c r="N34" s="77">
        <f>K34/'סכום נכסי הקרן'!$C$42</f>
        <v>9.7372187101597667E-4</v>
      </c>
    </row>
    <row r="35" spans="2:14">
      <c r="B35" s="75" t="s">
        <v>1459</v>
      </c>
      <c r="C35" s="69" t="s">
        <v>1460</v>
      </c>
      <c r="D35" s="82" t="s">
        <v>113</v>
      </c>
      <c r="E35" s="69" t="s">
        <v>1435</v>
      </c>
      <c r="F35" s="82" t="s">
        <v>1442</v>
      </c>
      <c r="G35" s="82" t="s">
        <v>126</v>
      </c>
      <c r="H35" s="76">
        <v>25202.118257000006</v>
      </c>
      <c r="I35" s="78">
        <v>374.48</v>
      </c>
      <c r="J35" s="69"/>
      <c r="K35" s="76">
        <v>94.376892456000022</v>
      </c>
      <c r="L35" s="77">
        <v>1.0261904696018481E-4</v>
      </c>
      <c r="M35" s="77">
        <f t="shared" si="1"/>
        <v>7.6916498671842803E-2</v>
      </c>
      <c r="N35" s="77">
        <f>K35/'סכום נכסי הקרן'!$C$42</f>
        <v>7.9955705067234913E-4</v>
      </c>
    </row>
    <row r="36" spans="2:14">
      <c r="B36" s="72"/>
      <c r="C36" s="69"/>
      <c r="D36" s="69"/>
      <c r="E36" s="69"/>
      <c r="F36" s="69"/>
      <c r="G36" s="69"/>
      <c r="H36" s="76"/>
      <c r="I36" s="78"/>
      <c r="J36" s="69"/>
      <c r="K36" s="69"/>
      <c r="L36" s="69"/>
      <c r="M36" s="77"/>
      <c r="N36" s="69"/>
    </row>
    <row r="37" spans="2:14">
      <c r="B37" s="70" t="s">
        <v>190</v>
      </c>
      <c r="C37" s="71"/>
      <c r="D37" s="71"/>
      <c r="E37" s="71"/>
      <c r="F37" s="71"/>
      <c r="G37" s="71"/>
      <c r="H37" s="79"/>
      <c r="I37" s="81"/>
      <c r="J37" s="71"/>
      <c r="K37" s="79">
        <v>517.04379646799998</v>
      </c>
      <c r="L37" s="71"/>
      <c r="M37" s="80">
        <f t="shared" ref="M37:M84" si="2">K37/$K$11</f>
        <v>0.42138703075921363</v>
      </c>
      <c r="N37" s="80">
        <f>K37/'סכום נכסי הקרן'!$C$42</f>
        <v>4.3803732271130323E-3</v>
      </c>
    </row>
    <row r="38" spans="2:14">
      <c r="B38" s="86" t="s">
        <v>217</v>
      </c>
      <c r="C38" s="71"/>
      <c r="D38" s="71"/>
      <c r="E38" s="71"/>
      <c r="F38" s="71"/>
      <c r="G38" s="71"/>
      <c r="H38" s="79"/>
      <c r="I38" s="81"/>
      <c r="J38" s="71"/>
      <c r="K38" s="79">
        <v>517.04379646799998</v>
      </c>
      <c r="L38" s="71"/>
      <c r="M38" s="80">
        <f t="shared" si="2"/>
        <v>0.42138703075921363</v>
      </c>
      <c r="N38" s="80">
        <f>K38/'סכום נכסי הקרן'!$C$42</f>
        <v>4.3803732271130323E-3</v>
      </c>
    </row>
    <row r="39" spans="2:14">
      <c r="B39" s="75" t="s">
        <v>1461</v>
      </c>
      <c r="C39" s="69" t="s">
        <v>1462</v>
      </c>
      <c r="D39" s="82" t="s">
        <v>26</v>
      </c>
      <c r="E39" s="69"/>
      <c r="F39" s="82" t="s">
        <v>1418</v>
      </c>
      <c r="G39" s="82" t="s">
        <v>125</v>
      </c>
      <c r="H39" s="76">
        <v>127.71001800000003</v>
      </c>
      <c r="I39" s="78">
        <v>3806</v>
      </c>
      <c r="J39" s="69"/>
      <c r="K39" s="76">
        <v>16.725473546000003</v>
      </c>
      <c r="L39" s="77">
        <v>3.8820180971140913E-6</v>
      </c>
      <c r="M39" s="77">
        <f t="shared" si="2"/>
        <v>1.3631142436551629E-2</v>
      </c>
      <c r="N39" s="77">
        <f>K39/'סכום נכסי הקרן'!$C$42</f>
        <v>1.416975061535624E-4</v>
      </c>
    </row>
    <row r="40" spans="2:14">
      <c r="B40" s="75" t="s">
        <v>1463</v>
      </c>
      <c r="C40" s="69" t="s">
        <v>1464</v>
      </c>
      <c r="D40" s="82" t="s">
        <v>26</v>
      </c>
      <c r="E40" s="69"/>
      <c r="F40" s="82" t="s">
        <v>1418</v>
      </c>
      <c r="G40" s="82" t="s">
        <v>125</v>
      </c>
      <c r="H40" s="76">
        <v>1.946801</v>
      </c>
      <c r="I40" s="78">
        <v>495.75</v>
      </c>
      <c r="J40" s="69"/>
      <c r="K40" s="76">
        <v>3.3209991000000001E-2</v>
      </c>
      <c r="L40" s="77">
        <v>5.1213964613046934E-9</v>
      </c>
      <c r="M40" s="77">
        <f t="shared" si="2"/>
        <v>2.7065907365346984E-5</v>
      </c>
      <c r="N40" s="77">
        <f>K40/'סכום נכסי הקרן'!$C$42</f>
        <v>2.8135364246279682E-7</v>
      </c>
    </row>
    <row r="41" spans="2:14">
      <c r="B41" s="75" t="s">
        <v>1465</v>
      </c>
      <c r="C41" s="69" t="s">
        <v>1466</v>
      </c>
      <c r="D41" s="82" t="s">
        <v>26</v>
      </c>
      <c r="E41" s="69"/>
      <c r="F41" s="82" t="s">
        <v>1418</v>
      </c>
      <c r="G41" s="82" t="s">
        <v>125</v>
      </c>
      <c r="H41" s="76">
        <v>79.491768000000008</v>
      </c>
      <c r="I41" s="78">
        <v>6570.3</v>
      </c>
      <c r="J41" s="69"/>
      <c r="K41" s="76">
        <v>17.971818333999998</v>
      </c>
      <c r="L41" s="77">
        <v>2.5998510114745762E-6</v>
      </c>
      <c r="M41" s="77">
        <f t="shared" si="2"/>
        <v>1.4646904608161097E-2</v>
      </c>
      <c r="N41" s="77">
        <f>K41/'סכום נכסי הקרן'!$C$42</f>
        <v>1.5225648660821897E-4</v>
      </c>
    </row>
    <row r="42" spans="2:14">
      <c r="B42" s="75" t="s">
        <v>1467</v>
      </c>
      <c r="C42" s="69" t="s">
        <v>1468</v>
      </c>
      <c r="D42" s="82" t="s">
        <v>26</v>
      </c>
      <c r="E42" s="69"/>
      <c r="F42" s="82" t="s">
        <v>1418</v>
      </c>
      <c r="G42" s="82" t="s">
        <v>127</v>
      </c>
      <c r="H42" s="76">
        <v>17.044300000000003</v>
      </c>
      <c r="I42" s="78">
        <v>5552.9</v>
      </c>
      <c r="J42" s="69"/>
      <c r="K42" s="76">
        <v>3.8102302240000006</v>
      </c>
      <c r="L42" s="77">
        <v>9.3929424555179499E-7</v>
      </c>
      <c r="M42" s="77">
        <f t="shared" si="2"/>
        <v>3.1053106362910277E-3</v>
      </c>
      <c r="N42" s="77">
        <f>K42/'סכום נכסי הקרן'!$C$42</f>
        <v>3.2280109685794209E-5</v>
      </c>
    </row>
    <row r="43" spans="2:14">
      <c r="B43" s="75" t="s">
        <v>1469</v>
      </c>
      <c r="C43" s="69" t="s">
        <v>1470</v>
      </c>
      <c r="D43" s="82" t="s">
        <v>1137</v>
      </c>
      <c r="E43" s="69"/>
      <c r="F43" s="82" t="s">
        <v>1418</v>
      </c>
      <c r="G43" s="82" t="s">
        <v>125</v>
      </c>
      <c r="H43" s="76">
        <v>31.872841000000008</v>
      </c>
      <c r="I43" s="78">
        <v>5940</v>
      </c>
      <c r="J43" s="69"/>
      <c r="K43" s="76">
        <v>6.5146620850000012</v>
      </c>
      <c r="L43" s="77">
        <v>1.8787409961685828E-7</v>
      </c>
      <c r="M43" s="77">
        <f t="shared" si="2"/>
        <v>5.3094034415471017E-3</v>
      </c>
      <c r="N43" s="77">
        <f>K43/'סכום נכסי הקרן'!$C$42</f>
        <v>5.5191942299202338E-5</v>
      </c>
    </row>
    <row r="44" spans="2:14">
      <c r="B44" s="75" t="s">
        <v>1471</v>
      </c>
      <c r="C44" s="69" t="s">
        <v>1472</v>
      </c>
      <c r="D44" s="82" t="s">
        <v>1137</v>
      </c>
      <c r="E44" s="69"/>
      <c r="F44" s="82" t="s">
        <v>1418</v>
      </c>
      <c r="G44" s="82" t="s">
        <v>125</v>
      </c>
      <c r="H44" s="76">
        <v>15.972944000000002</v>
      </c>
      <c r="I44" s="78">
        <v>14698</v>
      </c>
      <c r="J44" s="69"/>
      <c r="K44" s="76">
        <v>8.0784470870000007</v>
      </c>
      <c r="L44" s="77">
        <v>1.4962489386271812E-7</v>
      </c>
      <c r="M44" s="77">
        <f t="shared" si="2"/>
        <v>6.5838771384370207E-3</v>
      </c>
      <c r="N44" s="77">
        <f>K44/'סכום נכסי הקרן'!$C$42</f>
        <v>6.8440262852537982E-5</v>
      </c>
    </row>
    <row r="45" spans="2:14">
      <c r="B45" s="75" t="s">
        <v>1473</v>
      </c>
      <c r="C45" s="69" t="s">
        <v>1474</v>
      </c>
      <c r="D45" s="82" t="s">
        <v>1137</v>
      </c>
      <c r="E45" s="69"/>
      <c r="F45" s="82" t="s">
        <v>1418</v>
      </c>
      <c r="G45" s="82" t="s">
        <v>125</v>
      </c>
      <c r="H45" s="76">
        <v>37.735593000000009</v>
      </c>
      <c r="I45" s="78">
        <v>6410</v>
      </c>
      <c r="J45" s="69"/>
      <c r="K45" s="76">
        <v>8.3232680990000034</v>
      </c>
      <c r="L45" s="77">
        <v>1.7672945530355642E-7</v>
      </c>
      <c r="M45" s="77">
        <f t="shared" si="2"/>
        <v>6.7834045286095318E-3</v>
      </c>
      <c r="N45" s="77">
        <f>K45/'סכום נכסי הקרן'!$C$42</f>
        <v>7.0514376136026347E-5</v>
      </c>
    </row>
    <row r="46" spans="2:14">
      <c r="B46" s="75" t="s">
        <v>1475</v>
      </c>
      <c r="C46" s="69" t="s">
        <v>1476</v>
      </c>
      <c r="D46" s="82" t="s">
        <v>115</v>
      </c>
      <c r="E46" s="69"/>
      <c r="F46" s="82" t="s">
        <v>1418</v>
      </c>
      <c r="G46" s="82" t="s">
        <v>134</v>
      </c>
      <c r="H46" s="76">
        <v>872.48081900000022</v>
      </c>
      <c r="I46" s="78">
        <f>170400/100</f>
        <v>1704</v>
      </c>
      <c r="J46" s="69"/>
      <c r="K46" s="76">
        <v>48.386376281000004</v>
      </c>
      <c r="L46" s="77">
        <v>2.5049121071300069E-7</v>
      </c>
      <c r="M46" s="77">
        <f t="shared" si="2"/>
        <v>3.9434553841534277E-2</v>
      </c>
      <c r="N46" s="77">
        <f>K46/'סכום נכסי הקרן'!$C$42</f>
        <v>4.0992733819876156E-4</v>
      </c>
    </row>
    <row r="47" spans="2:14">
      <c r="B47" s="75" t="s">
        <v>1477</v>
      </c>
      <c r="C47" s="69" t="s">
        <v>1478</v>
      </c>
      <c r="D47" s="82" t="s">
        <v>1137</v>
      </c>
      <c r="E47" s="69"/>
      <c r="F47" s="82" t="s">
        <v>1418</v>
      </c>
      <c r="G47" s="82" t="s">
        <v>125</v>
      </c>
      <c r="H47" s="76">
        <v>7.2560020000000005</v>
      </c>
      <c r="I47" s="78">
        <v>10548</v>
      </c>
      <c r="J47" s="69"/>
      <c r="K47" s="76">
        <v>2.6336143960000005</v>
      </c>
      <c r="L47" s="77">
        <v>3.229693782205571E-8</v>
      </c>
      <c r="M47" s="77">
        <f t="shared" si="2"/>
        <v>2.1463770730374564E-3</v>
      </c>
      <c r="N47" s="77">
        <f>K47/'סכום נכסי הקרן'!$C$42</f>
        <v>2.2311870038057485E-5</v>
      </c>
    </row>
    <row r="48" spans="2:14">
      <c r="B48" s="75" t="s">
        <v>1479</v>
      </c>
      <c r="C48" s="69" t="s">
        <v>1480</v>
      </c>
      <c r="D48" s="82" t="s">
        <v>26</v>
      </c>
      <c r="E48" s="69"/>
      <c r="F48" s="82" t="s">
        <v>1418</v>
      </c>
      <c r="G48" s="82" t="s">
        <v>133</v>
      </c>
      <c r="H48" s="76">
        <v>104.22304600000001</v>
      </c>
      <c r="I48" s="78">
        <v>3684</v>
      </c>
      <c r="J48" s="69"/>
      <c r="K48" s="76">
        <v>9.8665610230000027</v>
      </c>
      <c r="L48" s="77">
        <v>1.8482896150777153E-6</v>
      </c>
      <c r="M48" s="77">
        <f t="shared" si="2"/>
        <v>8.0411773271200603E-3</v>
      </c>
      <c r="N48" s="77">
        <f>K48/'סכום נכסי הקרן'!$C$42</f>
        <v>8.3589088669205295E-5</v>
      </c>
    </row>
    <row r="49" spans="2:14">
      <c r="B49" s="75" t="s">
        <v>1481</v>
      </c>
      <c r="C49" s="69" t="s">
        <v>1482</v>
      </c>
      <c r="D49" s="82" t="s">
        <v>1137</v>
      </c>
      <c r="E49" s="69"/>
      <c r="F49" s="82" t="s">
        <v>1418</v>
      </c>
      <c r="G49" s="82" t="s">
        <v>125</v>
      </c>
      <c r="H49" s="76">
        <v>69.671669000000009</v>
      </c>
      <c r="I49" s="78">
        <v>7698</v>
      </c>
      <c r="J49" s="69"/>
      <c r="K49" s="76">
        <v>18.455201486000007</v>
      </c>
      <c r="L49" s="77">
        <v>4.4074792504871082E-7</v>
      </c>
      <c r="M49" s="77">
        <f t="shared" si="2"/>
        <v>1.5040858452171523E-2</v>
      </c>
      <c r="N49" s="77">
        <f>K49/'סכום נכסי הקרן'!$C$42</f>
        <v>1.5635168827570362E-4</v>
      </c>
    </row>
    <row r="50" spans="2:14">
      <c r="B50" s="75" t="s">
        <v>1483</v>
      </c>
      <c r="C50" s="69" t="s">
        <v>1484</v>
      </c>
      <c r="D50" s="82" t="s">
        <v>1137</v>
      </c>
      <c r="E50" s="69"/>
      <c r="F50" s="82" t="s">
        <v>1418</v>
      </c>
      <c r="G50" s="82" t="s">
        <v>125</v>
      </c>
      <c r="H50" s="76">
        <v>13.270205000000002</v>
      </c>
      <c r="I50" s="78">
        <v>6916</v>
      </c>
      <c r="J50" s="69"/>
      <c r="K50" s="76">
        <v>3.1580375470000002</v>
      </c>
      <c r="L50" s="77">
        <v>9.5469100719424481E-7</v>
      </c>
      <c r="M50" s="77">
        <f t="shared" si="2"/>
        <v>2.5737782254559968E-3</v>
      </c>
      <c r="N50" s="77">
        <f>K50/'סכום נכסי הקרן'!$C$42</f>
        <v>2.6754760845395169E-5</v>
      </c>
    </row>
    <row r="51" spans="2:14">
      <c r="B51" s="75" t="s">
        <v>1485</v>
      </c>
      <c r="C51" s="69" t="s">
        <v>1486</v>
      </c>
      <c r="D51" s="82" t="s">
        <v>1137</v>
      </c>
      <c r="E51" s="69"/>
      <c r="F51" s="82" t="s">
        <v>1418</v>
      </c>
      <c r="G51" s="82" t="s">
        <v>125</v>
      </c>
      <c r="H51" s="76">
        <v>5.3567799999999997</v>
      </c>
      <c r="I51" s="78">
        <v>10289.77</v>
      </c>
      <c r="J51" s="69"/>
      <c r="K51" s="76">
        <v>1.8966803750000001</v>
      </c>
      <c r="L51" s="77">
        <v>2.4915255813953485E-6</v>
      </c>
      <c r="M51" s="77">
        <f t="shared" si="2"/>
        <v>1.5457810672523694E-3</v>
      </c>
      <c r="N51" s="77">
        <f>K51/'סכום נכסי הקרן'!$C$42</f>
        <v>1.6068596106935212E-5</v>
      </c>
    </row>
    <row r="52" spans="2:14">
      <c r="B52" s="75" t="s">
        <v>1487</v>
      </c>
      <c r="C52" s="69" t="s">
        <v>1488</v>
      </c>
      <c r="D52" s="82" t="s">
        <v>114</v>
      </c>
      <c r="E52" s="69"/>
      <c r="F52" s="82" t="s">
        <v>1418</v>
      </c>
      <c r="G52" s="82" t="s">
        <v>125</v>
      </c>
      <c r="H52" s="76">
        <v>231.31550000000004</v>
      </c>
      <c r="I52" s="78">
        <v>630.20000000000005</v>
      </c>
      <c r="J52" s="69"/>
      <c r="K52" s="76">
        <v>5.0161187170000012</v>
      </c>
      <c r="L52" s="77">
        <v>6.5913500325997791E-6</v>
      </c>
      <c r="M52" s="77">
        <f t="shared" si="2"/>
        <v>4.0881012141167159E-3</v>
      </c>
      <c r="N52" s="77">
        <f>K52/'סכום נכסי הקרן'!$C$42</f>
        <v>4.2496346116256445E-5</v>
      </c>
    </row>
    <row r="53" spans="2:14">
      <c r="B53" s="75" t="s">
        <v>1489</v>
      </c>
      <c r="C53" s="69" t="s">
        <v>1490</v>
      </c>
      <c r="D53" s="82" t="s">
        <v>26</v>
      </c>
      <c r="E53" s="69"/>
      <c r="F53" s="82" t="s">
        <v>1418</v>
      </c>
      <c r="G53" s="82" t="s">
        <v>127</v>
      </c>
      <c r="H53" s="76">
        <v>77.916801000000007</v>
      </c>
      <c r="I53" s="78">
        <v>4036</v>
      </c>
      <c r="J53" s="69"/>
      <c r="K53" s="76">
        <v>12.660022021000005</v>
      </c>
      <c r="L53" s="77">
        <v>9.5252812958435208E-6</v>
      </c>
      <c r="M53" s="77">
        <f t="shared" si="2"/>
        <v>1.0317828248241291E-2</v>
      </c>
      <c r="N53" s="77">
        <f>K53/'סכום נכסי הקרן'!$C$42</f>
        <v>1.0725517237471006E-4</v>
      </c>
    </row>
    <row r="54" spans="2:14">
      <c r="B54" s="75" t="s">
        <v>1491</v>
      </c>
      <c r="C54" s="69" t="s">
        <v>1492</v>
      </c>
      <c r="D54" s="82" t="s">
        <v>114</v>
      </c>
      <c r="E54" s="69"/>
      <c r="F54" s="82" t="s">
        <v>1418</v>
      </c>
      <c r="G54" s="82" t="s">
        <v>125</v>
      </c>
      <c r="H54" s="76">
        <v>95.467413000000022</v>
      </c>
      <c r="I54" s="78">
        <v>2993</v>
      </c>
      <c r="J54" s="69"/>
      <c r="K54" s="76">
        <v>9.8321058180000023</v>
      </c>
      <c r="L54" s="77">
        <v>1.9790891079611464E-7</v>
      </c>
      <c r="M54" s="77">
        <f t="shared" si="2"/>
        <v>8.0130965791673121E-3</v>
      </c>
      <c r="N54" s="77">
        <f>K54/'סכום נכסי הקרן'!$C$42</f>
        <v>8.3297185626276054E-5</v>
      </c>
    </row>
    <row r="55" spans="2:14">
      <c r="B55" s="75" t="s">
        <v>1493</v>
      </c>
      <c r="C55" s="69" t="s">
        <v>1494</v>
      </c>
      <c r="D55" s="82" t="s">
        <v>1387</v>
      </c>
      <c r="E55" s="69"/>
      <c r="F55" s="82" t="s">
        <v>1418</v>
      </c>
      <c r="G55" s="82" t="s">
        <v>130</v>
      </c>
      <c r="H55" s="76">
        <v>428.50468300000006</v>
      </c>
      <c r="I55" s="78">
        <v>3100</v>
      </c>
      <c r="J55" s="69"/>
      <c r="K55" s="76">
        <v>5.8979384620000017</v>
      </c>
      <c r="L55" s="77">
        <v>2.9269705668627563E-6</v>
      </c>
      <c r="M55" s="77">
        <f t="shared" si="2"/>
        <v>4.8067780584164898E-3</v>
      </c>
      <c r="N55" s="77">
        <f>K55/'סכום נכסי הקרן'!$C$42</f>
        <v>4.9967085787681373E-5</v>
      </c>
    </row>
    <row r="56" spans="2:14">
      <c r="B56" s="75" t="s">
        <v>1495</v>
      </c>
      <c r="C56" s="69" t="s">
        <v>1496</v>
      </c>
      <c r="D56" s="82" t="s">
        <v>26</v>
      </c>
      <c r="E56" s="69"/>
      <c r="F56" s="82" t="s">
        <v>1418</v>
      </c>
      <c r="G56" s="82" t="s">
        <v>127</v>
      </c>
      <c r="H56" s="76">
        <v>190.68688100000006</v>
      </c>
      <c r="I56" s="78">
        <v>2213</v>
      </c>
      <c r="J56" s="69"/>
      <c r="K56" s="76">
        <v>16.988476085000006</v>
      </c>
      <c r="L56" s="77">
        <v>7.482544459574327E-7</v>
      </c>
      <c r="M56" s="77">
        <f t="shared" si="2"/>
        <v>1.3845487642409261E-2</v>
      </c>
      <c r="N56" s="77">
        <f>K56/'סכום נכסי הקרן'!$C$42</f>
        <v>1.4392565256662871E-4</v>
      </c>
    </row>
    <row r="57" spans="2:14">
      <c r="B57" s="75" t="s">
        <v>1497</v>
      </c>
      <c r="C57" s="69" t="s">
        <v>1498</v>
      </c>
      <c r="D57" s="82" t="s">
        <v>115</v>
      </c>
      <c r="E57" s="69"/>
      <c r="F57" s="82" t="s">
        <v>1418</v>
      </c>
      <c r="G57" s="82" t="s">
        <v>134</v>
      </c>
      <c r="H57" s="76">
        <v>22.425429000000005</v>
      </c>
      <c r="I57" s="78">
        <f>2397000/100</f>
        <v>23970</v>
      </c>
      <c r="J57" s="69"/>
      <c r="K57" s="76">
        <v>17.494696553000004</v>
      </c>
      <c r="L57" s="77">
        <v>9.1156997353672561E-7</v>
      </c>
      <c r="M57" s="77">
        <f t="shared" si="2"/>
        <v>1.4258053737152573E-2</v>
      </c>
      <c r="N57" s="77">
        <f>K57/'סכום נכסי הקרן'!$C$42</f>
        <v>1.4821433101164911E-4</v>
      </c>
    </row>
    <row r="58" spans="2:14">
      <c r="B58" s="75" t="s">
        <v>1499</v>
      </c>
      <c r="C58" s="69" t="s">
        <v>1500</v>
      </c>
      <c r="D58" s="82" t="s">
        <v>114</v>
      </c>
      <c r="E58" s="69"/>
      <c r="F58" s="82" t="s">
        <v>1418</v>
      </c>
      <c r="G58" s="82" t="s">
        <v>125</v>
      </c>
      <c r="H58" s="76">
        <v>1.2753520000000003</v>
      </c>
      <c r="I58" s="78">
        <v>33962</v>
      </c>
      <c r="J58" s="69"/>
      <c r="K58" s="76">
        <v>1.4904176030000003</v>
      </c>
      <c r="L58" s="77">
        <v>1.1611892281687869E-8</v>
      </c>
      <c r="M58" s="77">
        <f t="shared" si="2"/>
        <v>1.2146797865281115E-3</v>
      </c>
      <c r="N58" s="77">
        <f>K58/'סכום נכסי הקרן'!$C$42</f>
        <v>1.2626755044730989E-5</v>
      </c>
    </row>
    <row r="59" spans="2:14">
      <c r="B59" s="75" t="s">
        <v>1501</v>
      </c>
      <c r="C59" s="69" t="s">
        <v>1502</v>
      </c>
      <c r="D59" s="82" t="s">
        <v>1137</v>
      </c>
      <c r="E59" s="69"/>
      <c r="F59" s="82" t="s">
        <v>1418</v>
      </c>
      <c r="G59" s="82" t="s">
        <v>125</v>
      </c>
      <c r="H59" s="76">
        <v>4.7724040000000008</v>
      </c>
      <c r="I59" s="78">
        <v>18531</v>
      </c>
      <c r="J59" s="69"/>
      <c r="K59" s="76">
        <v>3.043131571</v>
      </c>
      <c r="L59" s="77">
        <v>2.0360085324232085E-8</v>
      </c>
      <c r="M59" s="77">
        <f t="shared" si="2"/>
        <v>2.4801306691485956E-3</v>
      </c>
      <c r="N59" s="77">
        <f>K59/'סכום נכסי הקרן'!$C$42</f>
        <v>2.5781282265158796E-5</v>
      </c>
    </row>
    <row r="60" spans="2:14">
      <c r="B60" s="75" t="s">
        <v>1503</v>
      </c>
      <c r="C60" s="69" t="s">
        <v>1504</v>
      </c>
      <c r="D60" s="82" t="s">
        <v>1137</v>
      </c>
      <c r="E60" s="69"/>
      <c r="F60" s="82" t="s">
        <v>1418</v>
      </c>
      <c r="G60" s="82" t="s">
        <v>125</v>
      </c>
      <c r="H60" s="76">
        <v>43.706455000000005</v>
      </c>
      <c r="I60" s="78">
        <v>5665</v>
      </c>
      <c r="J60" s="69"/>
      <c r="K60" s="76">
        <v>8.519815095000002</v>
      </c>
      <c r="L60" s="77">
        <v>1.0247703399765534E-6</v>
      </c>
      <c r="M60" s="77">
        <f t="shared" si="2"/>
        <v>6.9435889377734246E-3</v>
      </c>
      <c r="N60" s="77">
        <f>K60/'סכום נכסי הקרן'!$C$42</f>
        <v>7.2179513992875512E-5</v>
      </c>
    </row>
    <row r="61" spans="2:14">
      <c r="B61" s="75" t="s">
        <v>1505</v>
      </c>
      <c r="C61" s="69" t="s">
        <v>1506</v>
      </c>
      <c r="D61" s="82" t="s">
        <v>1137</v>
      </c>
      <c r="E61" s="69"/>
      <c r="F61" s="82" t="s">
        <v>1418</v>
      </c>
      <c r="G61" s="82" t="s">
        <v>125</v>
      </c>
      <c r="H61" s="76">
        <v>4.6750080000000009</v>
      </c>
      <c r="I61" s="78">
        <v>29962</v>
      </c>
      <c r="J61" s="69"/>
      <c r="K61" s="76">
        <v>4.8198978109999997</v>
      </c>
      <c r="L61" s="77">
        <v>1.7000029090909096E-7</v>
      </c>
      <c r="M61" s="77">
        <f t="shared" si="2"/>
        <v>3.9281825659924054E-3</v>
      </c>
      <c r="N61" s="77">
        <f>K61/'סכום נכסי הקרן'!$C$42</f>
        <v>4.0833970880127941E-5</v>
      </c>
    </row>
    <row r="62" spans="2:14">
      <c r="B62" s="75" t="s">
        <v>1507</v>
      </c>
      <c r="C62" s="69" t="s">
        <v>1508</v>
      </c>
      <c r="D62" s="82" t="s">
        <v>1137</v>
      </c>
      <c r="E62" s="69"/>
      <c r="F62" s="82" t="s">
        <v>1418</v>
      </c>
      <c r="G62" s="82" t="s">
        <v>125</v>
      </c>
      <c r="H62" s="76">
        <v>11.468379000000002</v>
      </c>
      <c r="I62" s="78">
        <v>19893</v>
      </c>
      <c r="J62" s="69"/>
      <c r="K62" s="76">
        <v>7.8503133470000011</v>
      </c>
      <c r="L62" s="77">
        <v>2.0298015929203545E-6</v>
      </c>
      <c r="M62" s="77">
        <f t="shared" si="2"/>
        <v>6.3979497567117401E-3</v>
      </c>
      <c r="N62" s="77">
        <f>K62/'סכום נכסי הקרן'!$C$42</f>
        <v>6.6507523433317407E-5</v>
      </c>
    </row>
    <row r="63" spans="2:14">
      <c r="B63" s="75" t="s">
        <v>1509</v>
      </c>
      <c r="C63" s="69" t="s">
        <v>1510</v>
      </c>
      <c r="D63" s="82" t="s">
        <v>1137</v>
      </c>
      <c r="E63" s="69"/>
      <c r="F63" s="82" t="s">
        <v>1418</v>
      </c>
      <c r="G63" s="82" t="s">
        <v>125</v>
      </c>
      <c r="H63" s="76">
        <v>41.670270000000009</v>
      </c>
      <c r="I63" s="78">
        <v>14979</v>
      </c>
      <c r="J63" s="69"/>
      <c r="K63" s="76">
        <v>21.477998442000001</v>
      </c>
      <c r="L63" s="77">
        <v>1.6113793503480281E-7</v>
      </c>
      <c r="M63" s="77">
        <f t="shared" si="2"/>
        <v>1.7504416554170066E-2</v>
      </c>
      <c r="N63" s="77">
        <f>K63/'סכום נכסי הקרן'!$C$42</f>
        <v>1.8196069654059755E-4</v>
      </c>
    </row>
    <row r="64" spans="2:14">
      <c r="B64" s="75" t="s">
        <v>1511</v>
      </c>
      <c r="C64" s="69" t="s">
        <v>1512</v>
      </c>
      <c r="D64" s="82" t="s">
        <v>114</v>
      </c>
      <c r="E64" s="69"/>
      <c r="F64" s="82" t="s">
        <v>1418</v>
      </c>
      <c r="G64" s="82" t="s">
        <v>125</v>
      </c>
      <c r="H64" s="76">
        <v>1419.7099110000001</v>
      </c>
      <c r="I64" s="78">
        <v>789.25</v>
      </c>
      <c r="J64" s="69"/>
      <c r="K64" s="76">
        <v>38.556613096000007</v>
      </c>
      <c r="L64" s="77">
        <v>6.7701317178418596E-6</v>
      </c>
      <c r="M64" s="77">
        <f t="shared" si="2"/>
        <v>3.1423366491663926E-2</v>
      </c>
      <c r="N64" s="77">
        <f>K64/'סכום נכסי הקרן'!$C$42</f>
        <v>3.2664999926041463E-4</v>
      </c>
    </row>
    <row r="65" spans="2:14">
      <c r="B65" s="75" t="s">
        <v>1513</v>
      </c>
      <c r="C65" s="69" t="s">
        <v>1514</v>
      </c>
      <c r="D65" s="82" t="s">
        <v>1137</v>
      </c>
      <c r="E65" s="69"/>
      <c r="F65" s="82" t="s">
        <v>1418</v>
      </c>
      <c r="G65" s="82" t="s">
        <v>125</v>
      </c>
      <c r="H65" s="76">
        <v>18.961978999999999</v>
      </c>
      <c r="I65" s="78">
        <v>31112</v>
      </c>
      <c r="J65" s="69"/>
      <c r="K65" s="76">
        <v>20.300010079000003</v>
      </c>
      <c r="L65" s="77">
        <v>1.1121395307917888E-6</v>
      </c>
      <c r="M65" s="77">
        <f t="shared" si="2"/>
        <v>1.6544364384616192E-2</v>
      </c>
      <c r="N65" s="77">
        <f>K65/'סכום נכסי הקרן'!$C$42</f>
        <v>1.7198082883425469E-4</v>
      </c>
    </row>
    <row r="66" spans="2:14">
      <c r="B66" s="75" t="s">
        <v>1515</v>
      </c>
      <c r="C66" s="69" t="s">
        <v>1516</v>
      </c>
      <c r="D66" s="82" t="s">
        <v>26</v>
      </c>
      <c r="E66" s="69"/>
      <c r="F66" s="82" t="s">
        <v>1418</v>
      </c>
      <c r="G66" s="82" t="s">
        <v>127</v>
      </c>
      <c r="H66" s="76">
        <v>28.731821000000011</v>
      </c>
      <c r="I66" s="78">
        <v>3490</v>
      </c>
      <c r="J66" s="69"/>
      <c r="K66" s="76">
        <v>4.0368327770000008</v>
      </c>
      <c r="L66" s="77">
        <v>2.3745306611570255E-6</v>
      </c>
      <c r="M66" s="77">
        <f t="shared" si="2"/>
        <v>3.2899901114600855E-3</v>
      </c>
      <c r="N66" s="77">
        <f>K66/'סכום נכסי הקרן'!$C$42</f>
        <v>3.4199876953358932E-5</v>
      </c>
    </row>
    <row r="67" spans="2:14">
      <c r="B67" s="75" t="s">
        <v>1517</v>
      </c>
      <c r="C67" s="69" t="s">
        <v>1518</v>
      </c>
      <c r="D67" s="82" t="s">
        <v>26</v>
      </c>
      <c r="E67" s="69"/>
      <c r="F67" s="82" t="s">
        <v>1418</v>
      </c>
      <c r="G67" s="82" t="s">
        <v>127</v>
      </c>
      <c r="H67" s="76">
        <v>64.777301000000023</v>
      </c>
      <c r="I67" s="78">
        <v>5530</v>
      </c>
      <c r="J67" s="69"/>
      <c r="K67" s="76">
        <v>14.421159220000003</v>
      </c>
      <c r="L67" s="77">
        <v>8.5205262742518943E-6</v>
      </c>
      <c r="M67" s="77">
        <f t="shared" si="2"/>
        <v>1.1753142587405088E-2</v>
      </c>
      <c r="N67" s="77">
        <f>K67/'סכום נכסי הקרן'!$C$42</f>
        <v>1.221754524137916E-4</v>
      </c>
    </row>
    <row r="68" spans="2:14">
      <c r="B68" s="75" t="s">
        <v>1519</v>
      </c>
      <c r="C68" s="69" t="s">
        <v>1520</v>
      </c>
      <c r="D68" s="82" t="s">
        <v>1133</v>
      </c>
      <c r="E68" s="69"/>
      <c r="F68" s="82" t="s">
        <v>1418</v>
      </c>
      <c r="G68" s="82" t="s">
        <v>125</v>
      </c>
      <c r="H68" s="76">
        <v>27.998209000000003</v>
      </c>
      <c r="I68" s="78">
        <v>6818</v>
      </c>
      <c r="J68" s="69"/>
      <c r="K68" s="76">
        <v>6.5685864530000009</v>
      </c>
      <c r="L68" s="77">
        <v>6.6821501193317434E-7</v>
      </c>
      <c r="M68" s="77">
        <f t="shared" si="2"/>
        <v>5.3533514194018042E-3</v>
      </c>
      <c r="N68" s="77">
        <f>K68/'סכום נכסי הקרן'!$C$42</f>
        <v>5.5648787269569963E-5</v>
      </c>
    </row>
    <row r="69" spans="2:14">
      <c r="B69" s="75" t="s">
        <v>1521</v>
      </c>
      <c r="C69" s="69" t="s">
        <v>1522</v>
      </c>
      <c r="D69" s="82" t="s">
        <v>26</v>
      </c>
      <c r="E69" s="69"/>
      <c r="F69" s="82" t="s">
        <v>1418</v>
      </c>
      <c r="G69" s="82" t="s">
        <v>127</v>
      </c>
      <c r="H69" s="76">
        <v>5.9168070000000004</v>
      </c>
      <c r="I69" s="78">
        <v>5369.7</v>
      </c>
      <c r="J69" s="69"/>
      <c r="K69" s="76">
        <v>1.2790561840000003</v>
      </c>
      <c r="L69" s="77">
        <v>3.6233364687208355E-6</v>
      </c>
      <c r="M69" s="77">
        <f t="shared" si="2"/>
        <v>1.042421727582468E-3</v>
      </c>
      <c r="N69" s="77">
        <f>K69/'סכום נכסי הקרן'!$C$42</f>
        <v>1.0836110021317543E-5</v>
      </c>
    </row>
    <row r="70" spans="2:14">
      <c r="B70" s="75" t="s">
        <v>1523</v>
      </c>
      <c r="C70" s="69" t="s">
        <v>1524</v>
      </c>
      <c r="D70" s="82" t="s">
        <v>26</v>
      </c>
      <c r="E70" s="69"/>
      <c r="F70" s="82" t="s">
        <v>1418</v>
      </c>
      <c r="G70" s="82" t="s">
        <v>127</v>
      </c>
      <c r="H70" s="76">
        <v>13.830233</v>
      </c>
      <c r="I70" s="78">
        <v>10892.9</v>
      </c>
      <c r="J70" s="69"/>
      <c r="K70" s="76">
        <v>6.064921411000002</v>
      </c>
      <c r="L70" s="77">
        <v>3.1090815123144981E-6</v>
      </c>
      <c r="M70" s="77">
        <f t="shared" si="2"/>
        <v>4.9428679787427701E-3</v>
      </c>
      <c r="N70" s="77">
        <f>K70/'סכום נכסי הקרן'!$C$42</f>
        <v>5.1381758285795857E-5</v>
      </c>
    </row>
    <row r="71" spans="2:14">
      <c r="B71" s="75" t="s">
        <v>1525</v>
      </c>
      <c r="C71" s="69" t="s">
        <v>1526</v>
      </c>
      <c r="D71" s="82" t="s">
        <v>26</v>
      </c>
      <c r="E71" s="69"/>
      <c r="F71" s="82" t="s">
        <v>1418</v>
      </c>
      <c r="G71" s="82" t="s">
        <v>127</v>
      </c>
      <c r="H71" s="76">
        <v>43.742103000000007</v>
      </c>
      <c r="I71" s="78">
        <v>5425.7</v>
      </c>
      <c r="J71" s="69"/>
      <c r="K71" s="76">
        <v>9.5544924320000018</v>
      </c>
      <c r="L71" s="77">
        <v>6.0475297222348578E-6</v>
      </c>
      <c r="M71" s="77">
        <f t="shared" si="2"/>
        <v>7.7868436365255526E-3</v>
      </c>
      <c r="N71" s="77">
        <f>K71/'סכום נכסי הקרן'!$C$42</f>
        <v>8.0945256733927647E-5</v>
      </c>
    </row>
    <row r="72" spans="2:14">
      <c r="B72" s="75" t="s">
        <v>1527</v>
      </c>
      <c r="C72" s="69" t="s">
        <v>1528</v>
      </c>
      <c r="D72" s="82" t="s">
        <v>1137</v>
      </c>
      <c r="E72" s="69"/>
      <c r="F72" s="82" t="s">
        <v>1418</v>
      </c>
      <c r="G72" s="82" t="s">
        <v>125</v>
      </c>
      <c r="H72" s="76">
        <v>15.212086000000001</v>
      </c>
      <c r="I72" s="78">
        <v>17420</v>
      </c>
      <c r="J72" s="69"/>
      <c r="K72" s="76">
        <v>9.118462325000003</v>
      </c>
      <c r="L72" s="77">
        <v>9.7071961938204468E-7</v>
      </c>
      <c r="M72" s="77">
        <f t="shared" si="2"/>
        <v>7.4314821886840186E-3</v>
      </c>
      <c r="N72" s="77">
        <f>K72/'סכום נכסי הקרן'!$C$42</f>
        <v>7.7251228065630423E-5</v>
      </c>
    </row>
    <row r="73" spans="2:14">
      <c r="B73" s="75" t="s">
        <v>1529</v>
      </c>
      <c r="C73" s="69" t="s">
        <v>1530</v>
      </c>
      <c r="D73" s="82" t="s">
        <v>115</v>
      </c>
      <c r="E73" s="69"/>
      <c r="F73" s="82" t="s">
        <v>1418</v>
      </c>
      <c r="G73" s="82" t="s">
        <v>134</v>
      </c>
      <c r="H73" s="76">
        <v>135.13695000000004</v>
      </c>
      <c r="I73" s="78">
        <f>168600/100</f>
        <v>1686</v>
      </c>
      <c r="J73" s="69"/>
      <c r="K73" s="76">
        <v>7.4153098570000013</v>
      </c>
      <c r="L73" s="77">
        <v>1.789613144213023E-8</v>
      </c>
      <c r="M73" s="77">
        <f t="shared" si="2"/>
        <v>6.0434249944514113E-3</v>
      </c>
      <c r="N73" s="77">
        <f>K73/'סכום נכסי הקרן'!$C$42</f>
        <v>6.2822192220926272E-5</v>
      </c>
    </row>
    <row r="74" spans="2:14">
      <c r="B74" s="75" t="s">
        <v>1531</v>
      </c>
      <c r="C74" s="69" t="s">
        <v>1532</v>
      </c>
      <c r="D74" s="82" t="s">
        <v>114</v>
      </c>
      <c r="E74" s="69"/>
      <c r="F74" s="82" t="s">
        <v>1418</v>
      </c>
      <c r="G74" s="82" t="s">
        <v>125</v>
      </c>
      <c r="H74" s="76">
        <v>5.4361819999999996</v>
      </c>
      <c r="I74" s="78">
        <v>62558</v>
      </c>
      <c r="J74" s="69"/>
      <c r="K74" s="76">
        <v>11.702038529000001</v>
      </c>
      <c r="L74" s="77">
        <v>3.8882309777922639E-7</v>
      </c>
      <c r="M74" s="77">
        <f t="shared" si="2"/>
        <v>9.5370784897724093E-3</v>
      </c>
      <c r="N74" s="77">
        <f>K74/'סכום נכסי הקרן'!$C$42</f>
        <v>9.9139176652415813E-5</v>
      </c>
    </row>
    <row r="75" spans="2:14">
      <c r="B75" s="75" t="s">
        <v>1533</v>
      </c>
      <c r="C75" s="69" t="s">
        <v>1534</v>
      </c>
      <c r="D75" s="82" t="s">
        <v>26</v>
      </c>
      <c r="E75" s="69"/>
      <c r="F75" s="82" t="s">
        <v>1418</v>
      </c>
      <c r="G75" s="82" t="s">
        <v>127</v>
      </c>
      <c r="H75" s="76">
        <v>24.368966000000004</v>
      </c>
      <c r="I75" s="78">
        <v>19252</v>
      </c>
      <c r="J75" s="69"/>
      <c r="K75" s="76">
        <v>18.887094521000002</v>
      </c>
      <c r="L75" s="77">
        <v>8.4030917241379327E-6</v>
      </c>
      <c r="M75" s="77">
        <f t="shared" si="2"/>
        <v>1.5392848215645063E-2</v>
      </c>
      <c r="N75" s="77">
        <f>K75/'סכום נכסי הקרן'!$C$42</f>
        <v>1.6001066784457978E-4</v>
      </c>
    </row>
    <row r="76" spans="2:14">
      <c r="B76" s="75" t="s">
        <v>1535</v>
      </c>
      <c r="C76" s="69" t="s">
        <v>1536</v>
      </c>
      <c r="D76" s="82" t="s">
        <v>114</v>
      </c>
      <c r="E76" s="69"/>
      <c r="F76" s="82" t="s">
        <v>1418</v>
      </c>
      <c r="G76" s="82" t="s">
        <v>125</v>
      </c>
      <c r="H76" s="76">
        <v>100.31788000000002</v>
      </c>
      <c r="I76" s="78">
        <v>3004.25</v>
      </c>
      <c r="J76" s="69"/>
      <c r="K76" s="76">
        <v>10.37048549</v>
      </c>
      <c r="L76" s="77">
        <v>1.0615648677248679E-5</v>
      </c>
      <c r="M76" s="77">
        <f t="shared" si="2"/>
        <v>8.4518721973160134E-3</v>
      </c>
      <c r="N76" s="77">
        <f>K76/'סכום נכסי הקרן'!$C$42</f>
        <v>8.7858315490632992E-5</v>
      </c>
    </row>
    <row r="77" spans="2:14">
      <c r="B77" s="75" t="s">
        <v>1537</v>
      </c>
      <c r="C77" s="69" t="s">
        <v>1538</v>
      </c>
      <c r="D77" s="82" t="s">
        <v>1137</v>
      </c>
      <c r="E77" s="69"/>
      <c r="F77" s="82" t="s">
        <v>1418</v>
      </c>
      <c r="G77" s="82" t="s">
        <v>125</v>
      </c>
      <c r="H77" s="76">
        <v>6.4841390000000017</v>
      </c>
      <c r="I77" s="78">
        <v>11670</v>
      </c>
      <c r="J77" s="69"/>
      <c r="K77" s="76">
        <v>2.6038012120000005</v>
      </c>
      <c r="L77" s="77">
        <v>2.2175130756682385E-8</v>
      </c>
      <c r="M77" s="77">
        <f t="shared" si="2"/>
        <v>2.1220795393100292E-3</v>
      </c>
      <c r="N77" s="77">
        <f>K77/'סכום נכסי הקרן'!$C$42</f>
        <v>2.2059294001171068E-5</v>
      </c>
    </row>
    <row r="78" spans="2:14">
      <c r="B78" s="75" t="s">
        <v>1539</v>
      </c>
      <c r="C78" s="69" t="s">
        <v>1540</v>
      </c>
      <c r="D78" s="82" t="s">
        <v>118</v>
      </c>
      <c r="E78" s="69"/>
      <c r="F78" s="82" t="s">
        <v>1418</v>
      </c>
      <c r="G78" s="82" t="s">
        <v>125</v>
      </c>
      <c r="H78" s="76">
        <v>51.05943700000001</v>
      </c>
      <c r="I78" s="78">
        <v>10814</v>
      </c>
      <c r="J78" s="69"/>
      <c r="K78" s="76">
        <v>18.999714596000004</v>
      </c>
      <c r="L78" s="77">
        <v>3.2197031484201155E-6</v>
      </c>
      <c r="M78" s="77">
        <f t="shared" si="2"/>
        <v>1.5484632778833548E-2</v>
      </c>
      <c r="N78" s="77">
        <f>K78/'סכום נכסי הקרן'!$C$42</f>
        <v>1.6096478036799731E-4</v>
      </c>
    </row>
    <row r="79" spans="2:14">
      <c r="B79" s="75" t="s">
        <v>1541</v>
      </c>
      <c r="C79" s="69" t="s">
        <v>1542</v>
      </c>
      <c r="D79" s="82" t="s">
        <v>1137</v>
      </c>
      <c r="E79" s="69"/>
      <c r="F79" s="82" t="s">
        <v>1418</v>
      </c>
      <c r="G79" s="82" t="s">
        <v>125</v>
      </c>
      <c r="H79" s="76">
        <v>78.415954999999997</v>
      </c>
      <c r="I79" s="78">
        <v>1690</v>
      </c>
      <c r="J79" s="69"/>
      <c r="K79" s="76">
        <v>4.5601151600000014</v>
      </c>
      <c r="L79" s="77">
        <v>8.0550544427324087E-7</v>
      </c>
      <c r="M79" s="77">
        <f t="shared" si="2"/>
        <v>3.7164615460412043E-3</v>
      </c>
      <c r="N79" s="77">
        <f>K79/'סכום נכסי הקרן'!$C$42</f>
        <v>3.8633103222335106E-5</v>
      </c>
    </row>
    <row r="80" spans="2:14">
      <c r="B80" s="75" t="s">
        <v>1543</v>
      </c>
      <c r="C80" s="69" t="s">
        <v>1544</v>
      </c>
      <c r="D80" s="82" t="s">
        <v>1137</v>
      </c>
      <c r="E80" s="69"/>
      <c r="F80" s="82" t="s">
        <v>1418</v>
      </c>
      <c r="G80" s="82" t="s">
        <v>125</v>
      </c>
      <c r="H80" s="76">
        <v>8.0449100000000016</v>
      </c>
      <c r="I80" s="78">
        <v>5938</v>
      </c>
      <c r="J80" s="69"/>
      <c r="K80" s="76">
        <v>1.6437888650000003</v>
      </c>
      <c r="L80" s="77">
        <v>4.1862600049871434E-8</v>
      </c>
      <c r="M80" s="77">
        <f t="shared" si="2"/>
        <v>1.3396762783910079E-3</v>
      </c>
      <c r="N80" s="77">
        <f>K80/'סכום נכסי הקרן'!$C$42</f>
        <v>1.3926109904923993E-5</v>
      </c>
    </row>
    <row r="81" spans="2:14">
      <c r="B81" s="75" t="s">
        <v>1545</v>
      </c>
      <c r="C81" s="69" t="s">
        <v>1546</v>
      </c>
      <c r="D81" s="82" t="s">
        <v>116</v>
      </c>
      <c r="E81" s="69"/>
      <c r="F81" s="82" t="s">
        <v>1418</v>
      </c>
      <c r="G81" s="82" t="s">
        <v>129</v>
      </c>
      <c r="H81" s="76">
        <v>45.176989000000006</v>
      </c>
      <c r="I81" s="78">
        <v>7483</v>
      </c>
      <c r="J81" s="69"/>
      <c r="K81" s="76">
        <v>8.2767084120000014</v>
      </c>
      <c r="L81" s="77">
        <v>6.0085280234586021E-7</v>
      </c>
      <c r="M81" s="77">
        <f t="shared" si="2"/>
        <v>6.7454587135895392E-3</v>
      </c>
      <c r="N81" s="77">
        <f>K81/'סכום נכסי הקרן'!$C$42</f>
        <v>7.0119924432339391E-5</v>
      </c>
    </row>
    <row r="82" spans="2:14">
      <c r="B82" s="75" t="s">
        <v>1547</v>
      </c>
      <c r="C82" s="69" t="s">
        <v>1548</v>
      </c>
      <c r="D82" s="82" t="s">
        <v>1137</v>
      </c>
      <c r="E82" s="69"/>
      <c r="F82" s="82" t="s">
        <v>1418</v>
      </c>
      <c r="G82" s="82" t="s">
        <v>125</v>
      </c>
      <c r="H82" s="76">
        <v>49.214661000000007</v>
      </c>
      <c r="I82" s="78">
        <v>31145</v>
      </c>
      <c r="J82" s="69"/>
      <c r="K82" s="76">
        <v>52.743325588000005</v>
      </c>
      <c r="L82" s="77">
        <v>4.1942187645944312E-7</v>
      </c>
      <c r="M82" s="77">
        <f t="shared" si="2"/>
        <v>4.2985436656852553E-2</v>
      </c>
      <c r="N82" s="77">
        <f>K82/'סכום נכסי הקרן'!$C$42</f>
        <v>4.4683922888702488E-4</v>
      </c>
    </row>
    <row r="83" spans="2:14">
      <c r="B83" s="75" t="s">
        <v>1549</v>
      </c>
      <c r="C83" s="69" t="s">
        <v>1550</v>
      </c>
      <c r="D83" s="82" t="s">
        <v>1137</v>
      </c>
      <c r="E83" s="69"/>
      <c r="F83" s="82" t="s">
        <v>1418</v>
      </c>
      <c r="G83" s="82" t="s">
        <v>125</v>
      </c>
      <c r="H83" s="76">
        <v>45.632946999999994</v>
      </c>
      <c r="I83" s="78">
        <v>3367</v>
      </c>
      <c r="J83" s="69"/>
      <c r="K83" s="76">
        <v>5.2869635210000014</v>
      </c>
      <c r="L83" s="77">
        <v>8.1342151515151506E-7</v>
      </c>
      <c r="M83" s="77">
        <f t="shared" si="2"/>
        <v>4.3088378103852774E-3</v>
      </c>
      <c r="N83" s="77">
        <f>K83/'סכום נכסי הקרן'!$C$42</f>
        <v>4.4790931867499869E-5</v>
      </c>
    </row>
    <row r="84" spans="2:14">
      <c r="B84" s="75" t="s">
        <v>1551</v>
      </c>
      <c r="C84" s="69" t="s">
        <v>1552</v>
      </c>
      <c r="D84" s="82" t="s">
        <v>1137</v>
      </c>
      <c r="E84" s="69"/>
      <c r="F84" s="82" t="s">
        <v>1418</v>
      </c>
      <c r="G84" s="82" t="s">
        <v>125</v>
      </c>
      <c r="H84" s="76">
        <v>9.5935060000000014</v>
      </c>
      <c r="I84" s="78">
        <v>11238</v>
      </c>
      <c r="J84" s="69"/>
      <c r="K84" s="76">
        <v>3.7098047410000006</v>
      </c>
      <c r="L84" s="77">
        <v>2.9518480000000003E-6</v>
      </c>
      <c r="M84" s="77">
        <f t="shared" si="2"/>
        <v>3.0234645791813396E-3</v>
      </c>
      <c r="N84" s="77">
        <f>K84/'סכום נכסי הקרן'!$C$42</f>
        <v>3.1429309231252211E-5</v>
      </c>
    </row>
    <row r="85" spans="2:14">
      <c r="B85" s="108"/>
      <c r="C85" s="108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</row>
    <row r="86" spans="2:14">
      <c r="B86" s="108"/>
      <c r="C86" s="108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</row>
    <row r="87" spans="2:14">
      <c r="B87" s="108"/>
      <c r="C87" s="108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</row>
    <row r="88" spans="2:14">
      <c r="B88" s="110" t="s">
        <v>212</v>
      </c>
      <c r="C88" s="108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</row>
    <row r="89" spans="2:14">
      <c r="B89" s="110" t="s">
        <v>105</v>
      </c>
      <c r="C89" s="10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</row>
    <row r="90" spans="2:14">
      <c r="B90" s="110" t="s">
        <v>195</v>
      </c>
      <c r="C90" s="108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</row>
    <row r="91" spans="2:14">
      <c r="B91" s="110" t="s">
        <v>203</v>
      </c>
      <c r="C91" s="108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</row>
    <row r="92" spans="2:14">
      <c r="B92" s="110" t="s">
        <v>210</v>
      </c>
      <c r="C92" s="108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</row>
    <row r="93" spans="2:14">
      <c r="B93" s="108"/>
      <c r="C93" s="108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</row>
    <row r="94" spans="2:14">
      <c r="B94" s="108"/>
      <c r="C94" s="108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</row>
    <row r="95" spans="2:14">
      <c r="B95" s="108"/>
      <c r="C95" s="108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</row>
    <row r="96" spans="2:14">
      <c r="B96" s="108"/>
      <c r="C96" s="108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</row>
    <row r="97" spans="2:14">
      <c r="B97" s="108"/>
      <c r="C97" s="108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</row>
    <row r="98" spans="2:14">
      <c r="B98" s="108"/>
      <c r="C98" s="108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</row>
    <row r="99" spans="2:14">
      <c r="B99" s="108"/>
      <c r="C99" s="108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</row>
    <row r="100" spans="2:14">
      <c r="B100" s="108"/>
      <c r="C100" s="108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</row>
    <row r="101" spans="2:14">
      <c r="B101" s="108"/>
      <c r="C101" s="108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</row>
    <row r="102" spans="2:14">
      <c r="B102" s="108"/>
      <c r="C102" s="108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</row>
    <row r="103" spans="2:14">
      <c r="B103" s="108"/>
      <c r="C103" s="108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</row>
    <row r="104" spans="2:14">
      <c r="B104" s="108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</row>
    <row r="105" spans="2:14">
      <c r="B105" s="108"/>
      <c r="C105" s="108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</row>
    <row r="106" spans="2:14">
      <c r="B106" s="108"/>
      <c r="C106" s="108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</row>
    <row r="107" spans="2:14">
      <c r="B107" s="108"/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</row>
    <row r="108" spans="2:14">
      <c r="B108" s="108"/>
      <c r="C108" s="108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</row>
    <row r="109" spans="2:14">
      <c r="B109" s="108"/>
      <c r="C109" s="108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</row>
    <row r="110" spans="2:14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</row>
    <row r="111" spans="2:14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</row>
    <row r="112" spans="2:14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</row>
    <row r="113" spans="2:14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</row>
    <row r="114" spans="2:14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</row>
    <row r="115" spans="2:14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</row>
    <row r="116" spans="2:14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</row>
    <row r="117" spans="2:14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</row>
    <row r="118" spans="2:14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</row>
    <row r="119" spans="2:14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</row>
    <row r="120" spans="2:14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</row>
    <row r="121" spans="2:14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</row>
    <row r="122" spans="2:14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</row>
    <row r="123" spans="2:14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</row>
    <row r="124" spans="2:14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</row>
    <row r="125" spans="2:14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</row>
    <row r="126" spans="2:14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</row>
    <row r="127" spans="2:14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</row>
    <row r="128" spans="2:14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</row>
    <row r="129" spans="2:14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</row>
    <row r="130" spans="2:14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</row>
    <row r="131" spans="2:14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</row>
    <row r="132" spans="2:14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</row>
    <row r="133" spans="2:14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</row>
    <row r="134" spans="2:14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</row>
    <row r="135" spans="2:14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</row>
    <row r="136" spans="2:14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</row>
    <row r="137" spans="2:14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</row>
    <row r="138" spans="2:14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</row>
    <row r="139" spans="2:14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</row>
    <row r="140" spans="2:14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</row>
    <row r="141" spans="2:14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</row>
    <row r="142" spans="2:14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</row>
    <row r="143" spans="2:14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</row>
    <row r="144" spans="2:14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</row>
    <row r="145" spans="2:14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</row>
    <row r="146" spans="2:14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</row>
    <row r="147" spans="2:14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</row>
    <row r="148" spans="2:14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</row>
    <row r="149" spans="2:14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</row>
    <row r="150" spans="2:14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</row>
    <row r="151" spans="2:14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</row>
    <row r="152" spans="2:14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</row>
    <row r="153" spans="2:14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</row>
    <row r="154" spans="2:14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</row>
    <row r="155" spans="2:14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</row>
    <row r="156" spans="2:14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</row>
    <row r="157" spans="2:14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</row>
    <row r="158" spans="2:14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</row>
    <row r="159" spans="2:14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</row>
    <row r="160" spans="2:14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</row>
    <row r="161" spans="2:14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</row>
    <row r="162" spans="2:14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</row>
    <row r="163" spans="2:14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</row>
    <row r="164" spans="2:14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</row>
    <row r="165" spans="2:14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</row>
    <row r="166" spans="2:14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</row>
    <row r="167" spans="2:14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</row>
    <row r="168" spans="2:14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</row>
    <row r="169" spans="2:14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</row>
    <row r="170" spans="2:14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</row>
    <row r="171" spans="2:14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</row>
    <row r="172" spans="2:14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</row>
    <row r="173" spans="2:14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</row>
    <row r="174" spans="2:14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</row>
    <row r="175" spans="2:14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</row>
    <row r="176" spans="2:14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</row>
    <row r="177" spans="2:14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</row>
    <row r="178" spans="2:14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</row>
    <row r="179" spans="2:14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</row>
    <row r="180" spans="2:14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</row>
    <row r="181" spans="2:14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</row>
    <row r="182" spans="2:14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</row>
    <row r="183" spans="2:14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</row>
    <row r="184" spans="2:14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</row>
    <row r="185" spans="2:14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</row>
    <row r="186" spans="2:14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</row>
    <row r="187" spans="2:14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</row>
    <row r="188" spans="2:14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</row>
    <row r="189" spans="2:14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</row>
    <row r="190" spans="2:14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</row>
    <row r="191" spans="2:14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</row>
    <row r="192" spans="2:14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</row>
    <row r="193" spans="2:14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</row>
    <row r="194" spans="2:14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</row>
    <row r="195" spans="2:14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</row>
    <row r="196" spans="2:14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</row>
    <row r="197" spans="2:14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</row>
    <row r="198" spans="2:14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</row>
    <row r="199" spans="2:14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</row>
    <row r="200" spans="2:14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</row>
    <row r="201" spans="2:14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</row>
    <row r="202" spans="2:14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</row>
    <row r="203" spans="2:14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</row>
    <row r="204" spans="2:14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</row>
    <row r="205" spans="2:14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</row>
    <row r="206" spans="2:14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</row>
    <row r="207" spans="2:14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</row>
    <row r="208" spans="2:14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</row>
    <row r="209" spans="2:14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</row>
    <row r="210" spans="2:14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</row>
    <row r="211" spans="2:14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</row>
    <row r="212" spans="2:14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</row>
    <row r="213" spans="2:14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</row>
    <row r="214" spans="2:14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</row>
    <row r="215" spans="2:14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</row>
    <row r="216" spans="2:14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</row>
    <row r="217" spans="2:14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</row>
    <row r="218" spans="2:14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</row>
    <row r="219" spans="2:14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</row>
    <row r="220" spans="2:14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</row>
    <row r="221" spans="2:14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</row>
    <row r="222" spans="2:14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</row>
    <row r="223" spans="2:14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</row>
    <row r="224" spans="2:14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</row>
    <row r="225" spans="2:14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</row>
    <row r="226" spans="2:14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</row>
    <row r="227" spans="2:14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</row>
    <row r="228" spans="2:14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</row>
    <row r="229" spans="2:14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</row>
    <row r="230" spans="2:14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</row>
    <row r="231" spans="2:14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</row>
    <row r="232" spans="2:14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</row>
    <row r="233" spans="2:14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</row>
    <row r="234" spans="2:14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</row>
    <row r="235" spans="2:14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</row>
    <row r="236" spans="2:14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</row>
    <row r="237" spans="2:14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</row>
    <row r="238" spans="2:14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</row>
    <row r="239" spans="2:14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</row>
    <row r="240" spans="2:14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</row>
    <row r="241" spans="2:14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</row>
    <row r="242" spans="2:14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</row>
    <row r="243" spans="2:14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</row>
    <row r="244" spans="2:14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</row>
    <row r="245" spans="2:14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</row>
    <row r="246" spans="2:14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</row>
    <row r="247" spans="2:14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</row>
    <row r="248" spans="2:14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</row>
    <row r="249" spans="2:14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</row>
    <row r="250" spans="2:14">
      <c r="B250" s="116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</row>
    <row r="251" spans="2:14">
      <c r="B251" s="116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</row>
    <row r="252" spans="2:14">
      <c r="B252" s="117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</row>
    <row r="253" spans="2:14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</row>
    <row r="254" spans="2:14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</row>
    <row r="255" spans="2:14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</row>
    <row r="256" spans="2:14">
      <c r="B256" s="108"/>
      <c r="C256" s="108"/>
      <c r="D256" s="108"/>
      <c r="E256" s="108"/>
      <c r="F256" s="108"/>
      <c r="G256" s="108"/>
      <c r="H256" s="109"/>
      <c r="I256" s="109"/>
      <c r="J256" s="109"/>
      <c r="K256" s="109"/>
      <c r="L256" s="109"/>
      <c r="M256" s="109"/>
      <c r="N256" s="109"/>
    </row>
    <row r="257" spans="2:14">
      <c r="B257" s="108"/>
      <c r="C257" s="108"/>
      <c r="D257" s="108"/>
      <c r="E257" s="108"/>
      <c r="F257" s="108"/>
      <c r="G257" s="108"/>
      <c r="H257" s="109"/>
      <c r="I257" s="109"/>
      <c r="J257" s="109"/>
      <c r="K257" s="109"/>
      <c r="L257" s="109"/>
      <c r="M257" s="109"/>
      <c r="N257" s="109"/>
    </row>
    <row r="258" spans="2:14">
      <c r="B258" s="108"/>
      <c r="C258" s="108"/>
      <c r="D258" s="108"/>
      <c r="E258" s="108"/>
      <c r="F258" s="108"/>
      <c r="G258" s="108"/>
      <c r="H258" s="109"/>
      <c r="I258" s="109"/>
      <c r="J258" s="109"/>
      <c r="K258" s="109"/>
      <c r="L258" s="109"/>
      <c r="M258" s="109"/>
      <c r="N258" s="109"/>
    </row>
    <row r="259" spans="2:14">
      <c r="B259" s="108"/>
      <c r="C259" s="108"/>
      <c r="D259" s="108"/>
      <c r="E259" s="108"/>
      <c r="F259" s="108"/>
      <c r="G259" s="108"/>
      <c r="H259" s="109"/>
      <c r="I259" s="109"/>
      <c r="J259" s="109"/>
      <c r="K259" s="109"/>
      <c r="L259" s="109"/>
      <c r="M259" s="109"/>
      <c r="N259" s="109"/>
    </row>
    <row r="260" spans="2:14">
      <c r="B260" s="108"/>
      <c r="C260" s="108"/>
      <c r="D260" s="108"/>
      <c r="E260" s="108"/>
      <c r="F260" s="108"/>
      <c r="G260" s="108"/>
      <c r="H260" s="109"/>
      <c r="I260" s="109"/>
      <c r="J260" s="109"/>
      <c r="K260" s="109"/>
      <c r="L260" s="109"/>
      <c r="M260" s="109"/>
      <c r="N260" s="109"/>
    </row>
    <row r="261" spans="2:14">
      <c r="B261" s="108"/>
      <c r="C261" s="108"/>
      <c r="D261" s="108"/>
      <c r="E261" s="108"/>
      <c r="F261" s="108"/>
      <c r="G261" s="108"/>
      <c r="H261" s="109"/>
      <c r="I261" s="109"/>
      <c r="J261" s="109"/>
      <c r="K261" s="109"/>
      <c r="L261" s="109"/>
      <c r="M261" s="109"/>
      <c r="N261" s="109"/>
    </row>
    <row r="262" spans="2:14">
      <c r="B262" s="108"/>
      <c r="C262" s="108"/>
      <c r="D262" s="108"/>
      <c r="E262" s="108"/>
      <c r="F262" s="108"/>
      <c r="G262" s="108"/>
      <c r="H262" s="109"/>
      <c r="I262" s="109"/>
      <c r="J262" s="109"/>
      <c r="K262" s="109"/>
      <c r="L262" s="109"/>
      <c r="M262" s="109"/>
      <c r="N262" s="109"/>
    </row>
    <row r="263" spans="2:14">
      <c r="B263" s="108"/>
      <c r="C263" s="108"/>
      <c r="D263" s="108"/>
      <c r="E263" s="108"/>
      <c r="F263" s="108"/>
      <c r="G263" s="108"/>
      <c r="H263" s="109"/>
      <c r="I263" s="109"/>
      <c r="J263" s="109"/>
      <c r="K263" s="109"/>
      <c r="L263" s="109"/>
      <c r="M263" s="109"/>
      <c r="N263" s="109"/>
    </row>
    <row r="264" spans="2:14">
      <c r="B264" s="108"/>
      <c r="C264" s="108"/>
      <c r="D264" s="108"/>
      <c r="E264" s="108"/>
      <c r="F264" s="108"/>
      <c r="G264" s="108"/>
      <c r="H264" s="109"/>
      <c r="I264" s="109"/>
      <c r="J264" s="109"/>
      <c r="K264" s="109"/>
      <c r="L264" s="109"/>
      <c r="M264" s="109"/>
      <c r="N264" s="109"/>
    </row>
    <row r="265" spans="2:14">
      <c r="B265" s="108"/>
      <c r="C265" s="108"/>
      <c r="D265" s="108"/>
      <c r="E265" s="108"/>
      <c r="F265" s="108"/>
      <c r="G265" s="108"/>
      <c r="H265" s="109"/>
      <c r="I265" s="109"/>
      <c r="J265" s="109"/>
      <c r="K265" s="109"/>
      <c r="L265" s="109"/>
      <c r="M265" s="109"/>
      <c r="N265" s="109"/>
    </row>
    <row r="266" spans="2:14">
      <c r="B266" s="108"/>
      <c r="C266" s="108"/>
      <c r="D266" s="108"/>
      <c r="E266" s="108"/>
      <c r="F266" s="108"/>
      <c r="G266" s="108"/>
      <c r="H266" s="109"/>
      <c r="I266" s="109"/>
      <c r="J266" s="109"/>
      <c r="K266" s="109"/>
      <c r="L266" s="109"/>
      <c r="M266" s="109"/>
      <c r="N266" s="109"/>
    </row>
    <row r="267" spans="2:14">
      <c r="B267" s="108"/>
      <c r="C267" s="108"/>
      <c r="D267" s="108"/>
      <c r="E267" s="108"/>
      <c r="F267" s="108"/>
      <c r="G267" s="108"/>
      <c r="H267" s="109"/>
      <c r="I267" s="109"/>
      <c r="J267" s="109"/>
      <c r="K267" s="109"/>
      <c r="L267" s="109"/>
      <c r="M267" s="109"/>
      <c r="N267" s="109"/>
    </row>
    <row r="268" spans="2:14">
      <c r="B268" s="108"/>
      <c r="C268" s="108"/>
      <c r="D268" s="108"/>
      <c r="E268" s="108"/>
      <c r="F268" s="108"/>
      <c r="G268" s="108"/>
      <c r="H268" s="109"/>
      <c r="I268" s="109"/>
      <c r="J268" s="109"/>
      <c r="K268" s="109"/>
      <c r="L268" s="109"/>
      <c r="M268" s="109"/>
      <c r="N268" s="109"/>
    </row>
    <row r="269" spans="2:14">
      <c r="B269" s="108"/>
      <c r="C269" s="108"/>
      <c r="D269" s="108"/>
      <c r="E269" s="108"/>
      <c r="F269" s="108"/>
      <c r="G269" s="108"/>
      <c r="H269" s="109"/>
      <c r="I269" s="109"/>
      <c r="J269" s="109"/>
      <c r="K269" s="109"/>
      <c r="L269" s="109"/>
      <c r="M269" s="109"/>
      <c r="N269" s="109"/>
    </row>
    <row r="270" spans="2:14">
      <c r="B270" s="108"/>
      <c r="C270" s="108"/>
      <c r="D270" s="108"/>
      <c r="E270" s="108"/>
      <c r="F270" s="108"/>
      <c r="G270" s="108"/>
      <c r="H270" s="109"/>
      <c r="I270" s="109"/>
      <c r="J270" s="109"/>
      <c r="K270" s="109"/>
      <c r="L270" s="109"/>
      <c r="M270" s="109"/>
      <c r="N270" s="109"/>
    </row>
    <row r="271" spans="2:14">
      <c r="B271" s="108"/>
      <c r="C271" s="108"/>
      <c r="D271" s="108"/>
      <c r="E271" s="108"/>
      <c r="F271" s="108"/>
      <c r="G271" s="108"/>
      <c r="H271" s="109"/>
      <c r="I271" s="109"/>
      <c r="J271" s="109"/>
      <c r="K271" s="109"/>
      <c r="L271" s="109"/>
      <c r="M271" s="109"/>
      <c r="N271" s="109"/>
    </row>
    <row r="272" spans="2:14">
      <c r="B272" s="108"/>
      <c r="C272" s="108"/>
      <c r="D272" s="108"/>
      <c r="E272" s="108"/>
      <c r="F272" s="108"/>
      <c r="G272" s="108"/>
      <c r="H272" s="109"/>
      <c r="I272" s="109"/>
      <c r="J272" s="109"/>
      <c r="K272" s="109"/>
      <c r="L272" s="109"/>
      <c r="M272" s="109"/>
      <c r="N272" s="109"/>
    </row>
    <row r="273" spans="2:14">
      <c r="B273" s="108"/>
      <c r="C273" s="108"/>
      <c r="D273" s="108"/>
      <c r="E273" s="108"/>
      <c r="F273" s="108"/>
      <c r="G273" s="108"/>
      <c r="H273" s="109"/>
      <c r="I273" s="109"/>
      <c r="J273" s="109"/>
      <c r="K273" s="109"/>
      <c r="L273" s="109"/>
      <c r="M273" s="109"/>
      <c r="N273" s="109"/>
    </row>
    <row r="274" spans="2:14">
      <c r="B274" s="108"/>
      <c r="C274" s="108"/>
      <c r="D274" s="108"/>
      <c r="E274" s="108"/>
      <c r="F274" s="108"/>
      <c r="G274" s="108"/>
      <c r="H274" s="109"/>
      <c r="I274" s="109"/>
      <c r="J274" s="109"/>
      <c r="K274" s="109"/>
      <c r="L274" s="109"/>
      <c r="M274" s="109"/>
      <c r="N274" s="109"/>
    </row>
    <row r="275" spans="2:14">
      <c r="B275" s="108"/>
      <c r="C275" s="108"/>
      <c r="D275" s="108"/>
      <c r="E275" s="108"/>
      <c r="F275" s="108"/>
      <c r="G275" s="108"/>
      <c r="H275" s="109"/>
      <c r="I275" s="109"/>
      <c r="J275" s="109"/>
      <c r="K275" s="109"/>
      <c r="L275" s="109"/>
      <c r="M275" s="109"/>
      <c r="N275" s="109"/>
    </row>
    <row r="276" spans="2:14">
      <c r="B276" s="108"/>
      <c r="C276" s="108"/>
      <c r="D276" s="108"/>
      <c r="E276" s="108"/>
      <c r="F276" s="108"/>
      <c r="G276" s="108"/>
      <c r="H276" s="109"/>
      <c r="I276" s="109"/>
      <c r="J276" s="109"/>
      <c r="K276" s="109"/>
      <c r="L276" s="109"/>
      <c r="M276" s="109"/>
      <c r="N276" s="109"/>
    </row>
    <row r="277" spans="2:14">
      <c r="B277" s="108"/>
      <c r="C277" s="108"/>
      <c r="D277" s="108"/>
      <c r="E277" s="108"/>
      <c r="F277" s="108"/>
      <c r="G277" s="108"/>
      <c r="H277" s="109"/>
      <c r="I277" s="109"/>
      <c r="J277" s="109"/>
      <c r="K277" s="109"/>
      <c r="L277" s="109"/>
      <c r="M277" s="109"/>
      <c r="N277" s="109"/>
    </row>
    <row r="278" spans="2:14">
      <c r="B278" s="108"/>
      <c r="C278" s="108"/>
      <c r="D278" s="108"/>
      <c r="E278" s="108"/>
      <c r="F278" s="108"/>
      <c r="G278" s="108"/>
      <c r="H278" s="109"/>
      <c r="I278" s="109"/>
      <c r="J278" s="109"/>
      <c r="K278" s="109"/>
      <c r="L278" s="109"/>
      <c r="M278" s="109"/>
      <c r="N278" s="109"/>
    </row>
    <row r="279" spans="2:14">
      <c r="B279" s="108"/>
      <c r="C279" s="108"/>
      <c r="D279" s="108"/>
      <c r="E279" s="108"/>
      <c r="F279" s="108"/>
      <c r="G279" s="108"/>
      <c r="H279" s="109"/>
      <c r="I279" s="109"/>
      <c r="J279" s="109"/>
      <c r="K279" s="109"/>
      <c r="L279" s="109"/>
      <c r="M279" s="109"/>
      <c r="N279" s="109"/>
    </row>
    <row r="280" spans="2:14">
      <c r="B280" s="108"/>
      <c r="C280" s="108"/>
      <c r="D280" s="108"/>
      <c r="E280" s="108"/>
      <c r="F280" s="108"/>
      <c r="G280" s="108"/>
      <c r="H280" s="109"/>
      <c r="I280" s="109"/>
      <c r="J280" s="109"/>
      <c r="K280" s="109"/>
      <c r="L280" s="109"/>
      <c r="M280" s="109"/>
      <c r="N280" s="109"/>
    </row>
    <row r="281" spans="2:14">
      <c r="B281" s="108"/>
      <c r="C281" s="108"/>
      <c r="D281" s="108"/>
      <c r="E281" s="108"/>
      <c r="F281" s="108"/>
      <c r="G281" s="108"/>
      <c r="H281" s="109"/>
      <c r="I281" s="109"/>
      <c r="J281" s="109"/>
      <c r="K281" s="109"/>
      <c r="L281" s="109"/>
      <c r="M281" s="109"/>
      <c r="N281" s="109"/>
    </row>
    <row r="282" spans="2:14">
      <c r="B282" s="108"/>
      <c r="C282" s="108"/>
      <c r="D282" s="108"/>
      <c r="E282" s="108"/>
      <c r="F282" s="108"/>
      <c r="G282" s="108"/>
      <c r="H282" s="109"/>
      <c r="I282" s="109"/>
      <c r="J282" s="109"/>
      <c r="K282" s="109"/>
      <c r="L282" s="109"/>
      <c r="M282" s="109"/>
      <c r="N282" s="109"/>
    </row>
    <row r="283" spans="2:14">
      <c r="B283" s="108"/>
      <c r="C283" s="108"/>
      <c r="D283" s="108"/>
      <c r="E283" s="108"/>
      <c r="F283" s="108"/>
      <c r="G283" s="108"/>
      <c r="H283" s="109"/>
      <c r="I283" s="109"/>
      <c r="J283" s="109"/>
      <c r="K283" s="109"/>
      <c r="L283" s="109"/>
      <c r="M283" s="109"/>
      <c r="N283" s="109"/>
    </row>
    <row r="284" spans="2:14">
      <c r="B284" s="108"/>
      <c r="C284" s="108"/>
      <c r="D284" s="108"/>
      <c r="E284" s="108"/>
      <c r="F284" s="108"/>
      <c r="G284" s="108"/>
      <c r="H284" s="109"/>
      <c r="I284" s="109"/>
      <c r="J284" s="109"/>
      <c r="K284" s="109"/>
      <c r="L284" s="109"/>
      <c r="M284" s="109"/>
      <c r="N284" s="109"/>
    </row>
    <row r="285" spans="2:14">
      <c r="B285" s="108"/>
      <c r="C285" s="108"/>
      <c r="D285" s="108"/>
      <c r="E285" s="108"/>
      <c r="F285" s="108"/>
      <c r="G285" s="108"/>
      <c r="H285" s="109"/>
      <c r="I285" s="109"/>
      <c r="J285" s="109"/>
      <c r="K285" s="109"/>
      <c r="L285" s="109"/>
      <c r="M285" s="109"/>
      <c r="N285" s="109"/>
    </row>
    <row r="286" spans="2:14">
      <c r="B286" s="108"/>
      <c r="C286" s="108"/>
      <c r="D286" s="108"/>
      <c r="E286" s="108"/>
      <c r="F286" s="108"/>
      <c r="G286" s="108"/>
      <c r="H286" s="109"/>
      <c r="I286" s="109"/>
      <c r="J286" s="109"/>
      <c r="K286" s="109"/>
      <c r="L286" s="109"/>
      <c r="M286" s="109"/>
      <c r="N286" s="109"/>
    </row>
    <row r="287" spans="2:14">
      <c r="B287" s="108"/>
      <c r="C287" s="108"/>
      <c r="D287" s="108"/>
      <c r="E287" s="108"/>
      <c r="F287" s="108"/>
      <c r="G287" s="108"/>
      <c r="H287" s="109"/>
      <c r="I287" s="109"/>
      <c r="J287" s="109"/>
      <c r="K287" s="109"/>
      <c r="L287" s="109"/>
      <c r="M287" s="109"/>
      <c r="N287" s="109"/>
    </row>
    <row r="288" spans="2:14">
      <c r="B288" s="108"/>
      <c r="C288" s="108"/>
      <c r="D288" s="108"/>
      <c r="E288" s="108"/>
      <c r="F288" s="108"/>
      <c r="G288" s="108"/>
      <c r="H288" s="109"/>
      <c r="I288" s="109"/>
      <c r="J288" s="109"/>
      <c r="K288" s="109"/>
      <c r="L288" s="109"/>
      <c r="M288" s="109"/>
      <c r="N288" s="109"/>
    </row>
    <row r="289" spans="2:14">
      <c r="B289" s="108"/>
      <c r="C289" s="108"/>
      <c r="D289" s="108"/>
      <c r="E289" s="108"/>
      <c r="F289" s="108"/>
      <c r="G289" s="108"/>
      <c r="H289" s="109"/>
      <c r="I289" s="109"/>
      <c r="J289" s="109"/>
      <c r="K289" s="109"/>
      <c r="L289" s="109"/>
      <c r="M289" s="109"/>
      <c r="N289" s="109"/>
    </row>
    <row r="290" spans="2:14">
      <c r="B290" s="108"/>
      <c r="C290" s="108"/>
      <c r="D290" s="108"/>
      <c r="E290" s="108"/>
      <c r="F290" s="108"/>
      <c r="G290" s="108"/>
      <c r="H290" s="109"/>
      <c r="I290" s="109"/>
      <c r="J290" s="109"/>
      <c r="K290" s="109"/>
      <c r="L290" s="109"/>
      <c r="M290" s="109"/>
      <c r="N290" s="109"/>
    </row>
    <row r="291" spans="2:14">
      <c r="B291" s="108"/>
      <c r="C291" s="108"/>
      <c r="D291" s="108"/>
      <c r="E291" s="108"/>
      <c r="F291" s="108"/>
      <c r="G291" s="108"/>
      <c r="H291" s="109"/>
      <c r="I291" s="109"/>
      <c r="J291" s="109"/>
      <c r="K291" s="109"/>
      <c r="L291" s="109"/>
      <c r="M291" s="109"/>
      <c r="N291" s="109"/>
    </row>
    <row r="292" spans="2:14">
      <c r="B292" s="108"/>
      <c r="C292" s="108"/>
      <c r="D292" s="108"/>
      <c r="E292" s="108"/>
      <c r="F292" s="108"/>
      <c r="G292" s="108"/>
      <c r="H292" s="109"/>
      <c r="I292" s="109"/>
      <c r="J292" s="109"/>
      <c r="K292" s="109"/>
      <c r="L292" s="109"/>
      <c r="M292" s="109"/>
      <c r="N292" s="109"/>
    </row>
    <row r="293" spans="2:14">
      <c r="B293" s="108"/>
      <c r="C293" s="108"/>
      <c r="D293" s="108"/>
      <c r="E293" s="108"/>
      <c r="F293" s="108"/>
      <c r="G293" s="108"/>
      <c r="H293" s="109"/>
      <c r="I293" s="109"/>
      <c r="J293" s="109"/>
      <c r="K293" s="109"/>
      <c r="L293" s="109"/>
      <c r="M293" s="109"/>
      <c r="N293" s="109"/>
    </row>
    <row r="294" spans="2:14">
      <c r="B294" s="108"/>
      <c r="C294" s="108"/>
      <c r="D294" s="108"/>
      <c r="E294" s="108"/>
      <c r="F294" s="108"/>
      <c r="G294" s="108"/>
      <c r="H294" s="109"/>
      <c r="I294" s="109"/>
      <c r="J294" s="109"/>
      <c r="K294" s="109"/>
      <c r="L294" s="109"/>
      <c r="M294" s="109"/>
      <c r="N294" s="109"/>
    </row>
    <row r="295" spans="2:14">
      <c r="B295" s="108"/>
      <c r="C295" s="108"/>
      <c r="D295" s="108"/>
      <c r="E295" s="108"/>
      <c r="F295" s="108"/>
      <c r="G295" s="108"/>
      <c r="H295" s="109"/>
      <c r="I295" s="109"/>
      <c r="J295" s="109"/>
      <c r="K295" s="109"/>
      <c r="L295" s="109"/>
      <c r="M295" s="109"/>
      <c r="N295" s="109"/>
    </row>
    <row r="296" spans="2:14">
      <c r="B296" s="108"/>
      <c r="C296" s="108"/>
      <c r="D296" s="108"/>
      <c r="E296" s="108"/>
      <c r="F296" s="108"/>
      <c r="G296" s="108"/>
      <c r="H296" s="109"/>
      <c r="I296" s="109"/>
      <c r="J296" s="109"/>
      <c r="K296" s="109"/>
      <c r="L296" s="109"/>
      <c r="M296" s="109"/>
      <c r="N296" s="109"/>
    </row>
    <row r="297" spans="2:14">
      <c r="B297" s="108"/>
      <c r="C297" s="108"/>
      <c r="D297" s="108"/>
      <c r="E297" s="108"/>
      <c r="F297" s="108"/>
      <c r="G297" s="108"/>
      <c r="H297" s="109"/>
      <c r="I297" s="109"/>
      <c r="J297" s="109"/>
      <c r="K297" s="109"/>
      <c r="L297" s="109"/>
      <c r="M297" s="109"/>
      <c r="N297" s="109"/>
    </row>
    <row r="298" spans="2:14">
      <c r="B298" s="108"/>
      <c r="C298" s="108"/>
      <c r="D298" s="108"/>
      <c r="E298" s="108"/>
      <c r="F298" s="108"/>
      <c r="G298" s="108"/>
      <c r="H298" s="109"/>
      <c r="I298" s="109"/>
      <c r="J298" s="109"/>
      <c r="K298" s="109"/>
      <c r="L298" s="109"/>
      <c r="M298" s="109"/>
      <c r="N298" s="109"/>
    </row>
    <row r="299" spans="2:14">
      <c r="B299" s="108"/>
      <c r="C299" s="108"/>
      <c r="D299" s="108"/>
      <c r="E299" s="108"/>
      <c r="F299" s="108"/>
      <c r="G299" s="108"/>
      <c r="H299" s="109"/>
      <c r="I299" s="109"/>
      <c r="J299" s="109"/>
      <c r="K299" s="109"/>
      <c r="L299" s="109"/>
      <c r="M299" s="109"/>
      <c r="N299" s="109"/>
    </row>
    <row r="300" spans="2:14">
      <c r="B300" s="108"/>
      <c r="C300" s="108"/>
      <c r="D300" s="108"/>
      <c r="E300" s="108"/>
      <c r="F300" s="108"/>
      <c r="G300" s="108"/>
      <c r="H300" s="109"/>
      <c r="I300" s="109"/>
      <c r="J300" s="109"/>
      <c r="K300" s="109"/>
      <c r="L300" s="109"/>
      <c r="M300" s="109"/>
      <c r="N300" s="109"/>
    </row>
    <row r="301" spans="2:14">
      <c r="B301" s="108"/>
      <c r="C301" s="108"/>
      <c r="D301" s="108"/>
      <c r="E301" s="108"/>
      <c r="F301" s="108"/>
      <c r="G301" s="108"/>
      <c r="H301" s="109"/>
      <c r="I301" s="109"/>
      <c r="J301" s="109"/>
      <c r="K301" s="109"/>
      <c r="L301" s="109"/>
      <c r="M301" s="109"/>
      <c r="N301" s="109"/>
    </row>
    <row r="302" spans="2:14">
      <c r="B302" s="108"/>
      <c r="C302" s="108"/>
      <c r="D302" s="108"/>
      <c r="E302" s="108"/>
      <c r="F302" s="108"/>
      <c r="G302" s="108"/>
      <c r="H302" s="109"/>
      <c r="I302" s="109"/>
      <c r="J302" s="109"/>
      <c r="K302" s="109"/>
      <c r="L302" s="109"/>
      <c r="M302" s="109"/>
      <c r="N302" s="109"/>
    </row>
    <row r="303" spans="2:14">
      <c r="B303" s="108"/>
      <c r="C303" s="108"/>
      <c r="D303" s="108"/>
      <c r="E303" s="108"/>
      <c r="F303" s="108"/>
      <c r="G303" s="108"/>
      <c r="H303" s="109"/>
      <c r="I303" s="109"/>
      <c r="J303" s="109"/>
      <c r="K303" s="109"/>
      <c r="L303" s="109"/>
      <c r="M303" s="109"/>
      <c r="N303" s="109"/>
    </row>
    <row r="304" spans="2:14">
      <c r="B304" s="108"/>
      <c r="C304" s="108"/>
      <c r="D304" s="108"/>
      <c r="E304" s="108"/>
      <c r="F304" s="108"/>
      <c r="G304" s="108"/>
      <c r="H304" s="109"/>
      <c r="I304" s="109"/>
      <c r="J304" s="109"/>
      <c r="K304" s="109"/>
      <c r="L304" s="109"/>
      <c r="M304" s="109"/>
      <c r="N304" s="109"/>
    </row>
    <row r="305" spans="2:14">
      <c r="B305" s="108"/>
      <c r="C305" s="108"/>
      <c r="D305" s="108"/>
      <c r="E305" s="108"/>
      <c r="F305" s="108"/>
      <c r="G305" s="108"/>
      <c r="H305" s="109"/>
      <c r="I305" s="109"/>
      <c r="J305" s="109"/>
      <c r="K305" s="109"/>
      <c r="L305" s="109"/>
      <c r="M305" s="109"/>
      <c r="N305" s="109"/>
    </row>
    <row r="306" spans="2:14">
      <c r="B306" s="108"/>
      <c r="C306" s="108"/>
      <c r="D306" s="108"/>
      <c r="E306" s="108"/>
      <c r="F306" s="108"/>
      <c r="G306" s="108"/>
      <c r="H306" s="109"/>
      <c r="I306" s="109"/>
      <c r="J306" s="109"/>
      <c r="K306" s="109"/>
      <c r="L306" s="109"/>
      <c r="M306" s="109"/>
      <c r="N306" s="109"/>
    </row>
    <row r="307" spans="2:14">
      <c r="B307" s="108"/>
      <c r="C307" s="108"/>
      <c r="D307" s="108"/>
      <c r="E307" s="108"/>
      <c r="F307" s="108"/>
      <c r="G307" s="108"/>
      <c r="H307" s="109"/>
      <c r="I307" s="109"/>
      <c r="J307" s="109"/>
      <c r="K307" s="109"/>
      <c r="L307" s="109"/>
      <c r="M307" s="109"/>
      <c r="N307" s="109"/>
    </row>
    <row r="308" spans="2:14">
      <c r="B308" s="108"/>
      <c r="C308" s="108"/>
      <c r="D308" s="108"/>
      <c r="E308" s="108"/>
      <c r="F308" s="108"/>
      <c r="G308" s="108"/>
      <c r="H308" s="109"/>
      <c r="I308" s="109"/>
      <c r="J308" s="109"/>
      <c r="K308" s="109"/>
      <c r="L308" s="109"/>
      <c r="M308" s="109"/>
      <c r="N308" s="109"/>
    </row>
    <row r="309" spans="2:14">
      <c r="B309" s="108"/>
      <c r="C309" s="108"/>
      <c r="D309" s="108"/>
      <c r="E309" s="108"/>
      <c r="F309" s="108"/>
      <c r="G309" s="108"/>
      <c r="H309" s="109"/>
      <c r="I309" s="109"/>
      <c r="J309" s="109"/>
      <c r="K309" s="109"/>
      <c r="L309" s="109"/>
      <c r="M309" s="109"/>
      <c r="N309" s="109"/>
    </row>
    <row r="310" spans="2:14">
      <c r="B310" s="108"/>
      <c r="C310" s="108"/>
      <c r="D310" s="108"/>
      <c r="E310" s="108"/>
      <c r="F310" s="108"/>
      <c r="G310" s="108"/>
      <c r="H310" s="109"/>
      <c r="I310" s="109"/>
      <c r="J310" s="109"/>
      <c r="K310" s="109"/>
      <c r="L310" s="109"/>
      <c r="M310" s="109"/>
      <c r="N310" s="109"/>
    </row>
    <row r="311" spans="2:14">
      <c r="B311" s="108"/>
      <c r="C311" s="108"/>
      <c r="D311" s="108"/>
      <c r="E311" s="108"/>
      <c r="F311" s="108"/>
      <c r="G311" s="108"/>
      <c r="H311" s="109"/>
      <c r="I311" s="109"/>
      <c r="J311" s="109"/>
      <c r="K311" s="109"/>
      <c r="L311" s="109"/>
      <c r="M311" s="109"/>
      <c r="N311" s="109"/>
    </row>
    <row r="312" spans="2:14">
      <c r="B312" s="108"/>
      <c r="C312" s="108"/>
      <c r="D312" s="108"/>
      <c r="E312" s="108"/>
      <c r="F312" s="108"/>
      <c r="G312" s="108"/>
      <c r="H312" s="109"/>
      <c r="I312" s="109"/>
      <c r="J312" s="109"/>
      <c r="K312" s="109"/>
      <c r="L312" s="109"/>
      <c r="M312" s="109"/>
      <c r="N312" s="109"/>
    </row>
    <row r="313" spans="2:14">
      <c r="B313" s="108"/>
      <c r="C313" s="108"/>
      <c r="D313" s="108"/>
      <c r="E313" s="108"/>
      <c r="F313" s="108"/>
      <c r="G313" s="108"/>
      <c r="H313" s="109"/>
      <c r="I313" s="109"/>
      <c r="J313" s="109"/>
      <c r="K313" s="109"/>
      <c r="L313" s="109"/>
      <c r="M313" s="109"/>
      <c r="N313" s="109"/>
    </row>
    <row r="314" spans="2:14">
      <c r="B314" s="108"/>
      <c r="C314" s="108"/>
      <c r="D314" s="108"/>
      <c r="E314" s="108"/>
      <c r="F314" s="108"/>
      <c r="G314" s="108"/>
      <c r="H314" s="109"/>
      <c r="I314" s="109"/>
      <c r="J314" s="109"/>
      <c r="K314" s="109"/>
      <c r="L314" s="109"/>
      <c r="M314" s="109"/>
      <c r="N314" s="109"/>
    </row>
    <row r="315" spans="2:14">
      <c r="B315" s="108"/>
      <c r="C315" s="108"/>
      <c r="D315" s="108"/>
      <c r="E315" s="108"/>
      <c r="F315" s="108"/>
      <c r="G315" s="108"/>
      <c r="H315" s="109"/>
      <c r="I315" s="109"/>
      <c r="J315" s="109"/>
      <c r="K315" s="109"/>
      <c r="L315" s="109"/>
      <c r="M315" s="109"/>
      <c r="N315" s="109"/>
    </row>
    <row r="316" spans="2:14">
      <c r="B316" s="108"/>
      <c r="C316" s="108"/>
      <c r="D316" s="108"/>
      <c r="E316" s="108"/>
      <c r="F316" s="108"/>
      <c r="G316" s="108"/>
      <c r="H316" s="109"/>
      <c r="I316" s="109"/>
      <c r="J316" s="109"/>
      <c r="K316" s="109"/>
      <c r="L316" s="109"/>
      <c r="M316" s="109"/>
      <c r="N316" s="109"/>
    </row>
    <row r="317" spans="2:14">
      <c r="B317" s="108"/>
      <c r="C317" s="108"/>
      <c r="D317" s="108"/>
      <c r="E317" s="108"/>
      <c r="F317" s="108"/>
      <c r="G317" s="108"/>
      <c r="H317" s="109"/>
      <c r="I317" s="109"/>
      <c r="J317" s="109"/>
      <c r="K317" s="109"/>
      <c r="L317" s="109"/>
      <c r="M317" s="109"/>
      <c r="N317" s="109"/>
    </row>
    <row r="318" spans="2:14">
      <c r="B318" s="108"/>
      <c r="C318" s="108"/>
      <c r="D318" s="108"/>
      <c r="E318" s="108"/>
      <c r="F318" s="108"/>
      <c r="G318" s="108"/>
      <c r="H318" s="109"/>
      <c r="I318" s="109"/>
      <c r="J318" s="109"/>
      <c r="K318" s="109"/>
      <c r="L318" s="109"/>
      <c r="M318" s="109"/>
      <c r="N318" s="109"/>
    </row>
    <row r="319" spans="2:14">
      <c r="B319" s="108"/>
      <c r="C319" s="108"/>
      <c r="D319" s="108"/>
      <c r="E319" s="108"/>
      <c r="F319" s="108"/>
      <c r="G319" s="108"/>
      <c r="H319" s="109"/>
      <c r="I319" s="109"/>
      <c r="J319" s="109"/>
      <c r="K319" s="109"/>
      <c r="L319" s="109"/>
      <c r="M319" s="109"/>
      <c r="N319" s="109"/>
    </row>
    <row r="320" spans="2:14">
      <c r="B320" s="108"/>
      <c r="C320" s="108"/>
      <c r="D320" s="108"/>
      <c r="E320" s="108"/>
      <c r="F320" s="108"/>
      <c r="G320" s="108"/>
      <c r="H320" s="109"/>
      <c r="I320" s="109"/>
      <c r="J320" s="109"/>
      <c r="K320" s="109"/>
      <c r="L320" s="109"/>
      <c r="M320" s="109"/>
      <c r="N320" s="109"/>
    </row>
    <row r="321" spans="2:14">
      <c r="B321" s="108"/>
      <c r="C321" s="108"/>
      <c r="D321" s="108"/>
      <c r="E321" s="108"/>
      <c r="F321" s="108"/>
      <c r="G321" s="108"/>
      <c r="H321" s="109"/>
      <c r="I321" s="109"/>
      <c r="J321" s="109"/>
      <c r="K321" s="109"/>
      <c r="L321" s="109"/>
      <c r="M321" s="109"/>
      <c r="N321" s="109"/>
    </row>
    <row r="322" spans="2:14">
      <c r="B322" s="108"/>
      <c r="C322" s="108"/>
      <c r="D322" s="108"/>
      <c r="E322" s="108"/>
      <c r="F322" s="108"/>
      <c r="G322" s="108"/>
      <c r="H322" s="109"/>
      <c r="I322" s="109"/>
      <c r="J322" s="109"/>
      <c r="K322" s="109"/>
      <c r="L322" s="109"/>
      <c r="M322" s="109"/>
      <c r="N322" s="109"/>
    </row>
    <row r="323" spans="2:14">
      <c r="B323" s="108"/>
      <c r="C323" s="108"/>
      <c r="D323" s="108"/>
      <c r="E323" s="108"/>
      <c r="F323" s="108"/>
      <c r="G323" s="108"/>
      <c r="H323" s="109"/>
      <c r="I323" s="109"/>
      <c r="J323" s="109"/>
      <c r="K323" s="109"/>
      <c r="L323" s="109"/>
      <c r="M323" s="109"/>
      <c r="N323" s="109"/>
    </row>
    <row r="324" spans="2:14">
      <c r="B324" s="108"/>
      <c r="C324" s="108"/>
      <c r="D324" s="108"/>
      <c r="E324" s="108"/>
      <c r="F324" s="108"/>
      <c r="G324" s="108"/>
      <c r="H324" s="109"/>
      <c r="I324" s="109"/>
      <c r="J324" s="109"/>
      <c r="K324" s="109"/>
      <c r="L324" s="109"/>
      <c r="M324" s="109"/>
      <c r="N324" s="109"/>
    </row>
    <row r="325" spans="2:14">
      <c r="B325" s="108"/>
      <c r="C325" s="108"/>
      <c r="D325" s="108"/>
      <c r="E325" s="108"/>
      <c r="F325" s="108"/>
      <c r="G325" s="108"/>
      <c r="H325" s="109"/>
      <c r="I325" s="109"/>
      <c r="J325" s="109"/>
      <c r="K325" s="109"/>
      <c r="L325" s="109"/>
      <c r="M325" s="109"/>
      <c r="N325" s="109"/>
    </row>
    <row r="326" spans="2:14">
      <c r="B326" s="108"/>
      <c r="C326" s="108"/>
      <c r="D326" s="108"/>
      <c r="E326" s="108"/>
      <c r="F326" s="108"/>
      <c r="G326" s="108"/>
      <c r="H326" s="109"/>
      <c r="I326" s="109"/>
      <c r="J326" s="109"/>
      <c r="K326" s="109"/>
      <c r="L326" s="109"/>
      <c r="M326" s="109"/>
      <c r="N326" s="109"/>
    </row>
    <row r="327" spans="2:14">
      <c r="B327" s="108"/>
      <c r="C327" s="108"/>
      <c r="D327" s="108"/>
      <c r="E327" s="108"/>
      <c r="F327" s="108"/>
      <c r="G327" s="108"/>
      <c r="H327" s="109"/>
      <c r="I327" s="109"/>
      <c r="J327" s="109"/>
      <c r="K327" s="109"/>
      <c r="L327" s="109"/>
      <c r="M327" s="109"/>
      <c r="N327" s="109"/>
    </row>
    <row r="328" spans="2:14">
      <c r="B328" s="108"/>
      <c r="C328" s="108"/>
      <c r="D328" s="108"/>
      <c r="E328" s="108"/>
      <c r="F328" s="108"/>
      <c r="G328" s="108"/>
      <c r="H328" s="109"/>
      <c r="I328" s="109"/>
      <c r="J328" s="109"/>
      <c r="K328" s="109"/>
      <c r="L328" s="109"/>
      <c r="M328" s="109"/>
      <c r="N328" s="109"/>
    </row>
    <row r="329" spans="2:14">
      <c r="B329" s="108"/>
      <c r="C329" s="108"/>
      <c r="D329" s="108"/>
      <c r="E329" s="108"/>
      <c r="F329" s="108"/>
      <c r="G329" s="108"/>
      <c r="H329" s="109"/>
      <c r="I329" s="109"/>
      <c r="J329" s="109"/>
      <c r="K329" s="109"/>
      <c r="L329" s="109"/>
      <c r="M329" s="109"/>
      <c r="N329" s="109"/>
    </row>
    <row r="330" spans="2:14">
      <c r="B330" s="108"/>
      <c r="C330" s="108"/>
      <c r="D330" s="108"/>
      <c r="E330" s="108"/>
      <c r="F330" s="108"/>
      <c r="G330" s="108"/>
      <c r="H330" s="109"/>
      <c r="I330" s="109"/>
      <c r="J330" s="109"/>
      <c r="K330" s="109"/>
      <c r="L330" s="109"/>
      <c r="M330" s="109"/>
      <c r="N330" s="109"/>
    </row>
    <row r="331" spans="2:14">
      <c r="B331" s="108"/>
      <c r="C331" s="108"/>
      <c r="D331" s="108"/>
      <c r="E331" s="108"/>
      <c r="F331" s="108"/>
      <c r="G331" s="108"/>
      <c r="H331" s="109"/>
      <c r="I331" s="109"/>
      <c r="J331" s="109"/>
      <c r="K331" s="109"/>
      <c r="L331" s="109"/>
      <c r="M331" s="109"/>
      <c r="N331" s="109"/>
    </row>
    <row r="332" spans="2:14">
      <c r="B332" s="108"/>
      <c r="C332" s="108"/>
      <c r="D332" s="108"/>
      <c r="E332" s="108"/>
      <c r="F332" s="108"/>
      <c r="G332" s="108"/>
      <c r="H332" s="109"/>
      <c r="I332" s="109"/>
      <c r="J332" s="109"/>
      <c r="K332" s="109"/>
      <c r="L332" s="109"/>
      <c r="M332" s="109"/>
      <c r="N332" s="109"/>
    </row>
    <row r="333" spans="2:14">
      <c r="B333" s="108"/>
      <c r="C333" s="108"/>
      <c r="D333" s="108"/>
      <c r="E333" s="108"/>
      <c r="F333" s="108"/>
      <c r="G333" s="108"/>
      <c r="H333" s="109"/>
      <c r="I333" s="109"/>
      <c r="J333" s="109"/>
      <c r="K333" s="109"/>
      <c r="L333" s="109"/>
      <c r="M333" s="109"/>
      <c r="N333" s="109"/>
    </row>
    <row r="334" spans="2:14">
      <c r="B334" s="108"/>
      <c r="C334" s="108"/>
      <c r="D334" s="108"/>
      <c r="E334" s="108"/>
      <c r="F334" s="108"/>
      <c r="G334" s="108"/>
      <c r="H334" s="109"/>
      <c r="I334" s="109"/>
      <c r="J334" s="109"/>
      <c r="K334" s="109"/>
      <c r="L334" s="109"/>
      <c r="M334" s="109"/>
      <c r="N334" s="109"/>
    </row>
    <row r="335" spans="2:14">
      <c r="B335" s="108"/>
      <c r="C335" s="108"/>
      <c r="D335" s="108"/>
      <c r="E335" s="108"/>
      <c r="F335" s="108"/>
      <c r="G335" s="108"/>
      <c r="H335" s="109"/>
      <c r="I335" s="109"/>
      <c r="J335" s="109"/>
      <c r="K335" s="109"/>
      <c r="L335" s="109"/>
      <c r="M335" s="109"/>
      <c r="N335" s="109"/>
    </row>
    <row r="336" spans="2:14">
      <c r="B336" s="108"/>
      <c r="C336" s="108"/>
      <c r="D336" s="108"/>
      <c r="E336" s="108"/>
      <c r="F336" s="108"/>
      <c r="G336" s="108"/>
      <c r="H336" s="109"/>
      <c r="I336" s="109"/>
      <c r="J336" s="109"/>
      <c r="K336" s="109"/>
      <c r="L336" s="109"/>
      <c r="M336" s="109"/>
      <c r="N336" s="109"/>
    </row>
    <row r="337" spans="2:14">
      <c r="B337" s="108"/>
      <c r="C337" s="108"/>
      <c r="D337" s="108"/>
      <c r="E337" s="108"/>
      <c r="F337" s="108"/>
      <c r="G337" s="108"/>
      <c r="H337" s="109"/>
      <c r="I337" s="109"/>
      <c r="J337" s="109"/>
      <c r="K337" s="109"/>
      <c r="L337" s="109"/>
      <c r="M337" s="109"/>
      <c r="N337" s="109"/>
    </row>
    <row r="338" spans="2:14">
      <c r="B338" s="108"/>
      <c r="C338" s="108"/>
      <c r="D338" s="108"/>
      <c r="E338" s="108"/>
      <c r="F338" s="108"/>
      <c r="G338" s="108"/>
      <c r="H338" s="109"/>
      <c r="I338" s="109"/>
      <c r="J338" s="109"/>
      <c r="K338" s="109"/>
      <c r="L338" s="109"/>
      <c r="M338" s="109"/>
      <c r="N338" s="109"/>
    </row>
    <row r="339" spans="2:14">
      <c r="B339" s="108"/>
      <c r="C339" s="108"/>
      <c r="D339" s="108"/>
      <c r="E339" s="108"/>
      <c r="F339" s="108"/>
      <c r="G339" s="108"/>
      <c r="H339" s="109"/>
      <c r="I339" s="109"/>
      <c r="J339" s="109"/>
      <c r="K339" s="109"/>
      <c r="L339" s="109"/>
      <c r="M339" s="109"/>
      <c r="N339" s="109"/>
    </row>
    <row r="340" spans="2:14">
      <c r="B340" s="108"/>
      <c r="C340" s="108"/>
      <c r="D340" s="108"/>
      <c r="E340" s="108"/>
      <c r="F340" s="108"/>
      <c r="G340" s="108"/>
      <c r="H340" s="109"/>
      <c r="I340" s="109"/>
      <c r="J340" s="109"/>
      <c r="K340" s="109"/>
      <c r="L340" s="109"/>
      <c r="M340" s="109"/>
      <c r="N340" s="109"/>
    </row>
    <row r="341" spans="2:14">
      <c r="B341" s="108"/>
      <c r="C341" s="108"/>
      <c r="D341" s="108"/>
      <c r="E341" s="108"/>
      <c r="F341" s="108"/>
      <c r="G341" s="108"/>
      <c r="H341" s="109"/>
      <c r="I341" s="109"/>
      <c r="J341" s="109"/>
      <c r="K341" s="109"/>
      <c r="L341" s="109"/>
      <c r="M341" s="109"/>
      <c r="N341" s="109"/>
    </row>
    <row r="342" spans="2:14">
      <c r="B342" s="108"/>
      <c r="C342" s="108"/>
      <c r="D342" s="108"/>
      <c r="E342" s="108"/>
      <c r="F342" s="108"/>
      <c r="G342" s="108"/>
      <c r="H342" s="109"/>
      <c r="I342" s="109"/>
      <c r="J342" s="109"/>
      <c r="K342" s="109"/>
      <c r="L342" s="109"/>
      <c r="M342" s="109"/>
      <c r="N342" s="109"/>
    </row>
    <row r="343" spans="2:14">
      <c r="B343" s="108"/>
      <c r="C343" s="108"/>
      <c r="D343" s="108"/>
      <c r="E343" s="108"/>
      <c r="F343" s="108"/>
      <c r="G343" s="108"/>
      <c r="H343" s="109"/>
      <c r="I343" s="109"/>
      <c r="J343" s="109"/>
      <c r="K343" s="109"/>
      <c r="L343" s="109"/>
      <c r="M343" s="109"/>
      <c r="N343" s="109"/>
    </row>
    <row r="344" spans="2:14">
      <c r="B344" s="108"/>
      <c r="C344" s="108"/>
      <c r="D344" s="108"/>
      <c r="E344" s="108"/>
      <c r="F344" s="108"/>
      <c r="G344" s="108"/>
      <c r="H344" s="109"/>
      <c r="I344" s="109"/>
      <c r="J344" s="109"/>
      <c r="K344" s="109"/>
      <c r="L344" s="109"/>
      <c r="M344" s="109"/>
      <c r="N344" s="109"/>
    </row>
    <row r="345" spans="2:14">
      <c r="B345" s="108"/>
      <c r="C345" s="108"/>
      <c r="D345" s="108"/>
      <c r="E345" s="108"/>
      <c r="F345" s="108"/>
      <c r="G345" s="108"/>
      <c r="H345" s="109"/>
      <c r="I345" s="109"/>
      <c r="J345" s="109"/>
      <c r="K345" s="109"/>
      <c r="L345" s="109"/>
      <c r="M345" s="109"/>
      <c r="N345" s="109"/>
    </row>
    <row r="346" spans="2:14">
      <c r="B346" s="108"/>
      <c r="C346" s="108"/>
      <c r="D346" s="108"/>
      <c r="E346" s="108"/>
      <c r="F346" s="108"/>
      <c r="G346" s="108"/>
      <c r="H346" s="109"/>
      <c r="I346" s="109"/>
      <c r="J346" s="109"/>
      <c r="K346" s="109"/>
      <c r="L346" s="109"/>
      <c r="M346" s="109"/>
      <c r="N346" s="109"/>
    </row>
    <row r="347" spans="2:14">
      <c r="B347" s="108"/>
      <c r="C347" s="108"/>
      <c r="D347" s="108"/>
      <c r="E347" s="108"/>
      <c r="F347" s="108"/>
      <c r="G347" s="108"/>
      <c r="H347" s="109"/>
      <c r="I347" s="109"/>
      <c r="J347" s="109"/>
      <c r="K347" s="109"/>
      <c r="L347" s="109"/>
      <c r="M347" s="109"/>
      <c r="N347" s="109"/>
    </row>
    <row r="348" spans="2:14">
      <c r="B348" s="108"/>
      <c r="C348" s="108"/>
      <c r="D348" s="108"/>
      <c r="E348" s="108"/>
      <c r="F348" s="108"/>
      <c r="G348" s="108"/>
      <c r="H348" s="109"/>
      <c r="I348" s="109"/>
      <c r="J348" s="109"/>
      <c r="K348" s="109"/>
      <c r="L348" s="109"/>
      <c r="M348" s="109"/>
      <c r="N348" s="109"/>
    </row>
    <row r="349" spans="2:14">
      <c r="B349" s="108"/>
      <c r="C349" s="108"/>
      <c r="D349" s="108"/>
      <c r="E349" s="108"/>
      <c r="F349" s="108"/>
      <c r="G349" s="108"/>
      <c r="H349" s="109"/>
      <c r="I349" s="109"/>
      <c r="J349" s="109"/>
      <c r="K349" s="109"/>
      <c r="L349" s="109"/>
      <c r="M349" s="109"/>
      <c r="N349" s="109"/>
    </row>
    <row r="350" spans="2:14">
      <c r="B350" s="108"/>
      <c r="C350" s="108"/>
      <c r="D350" s="108"/>
      <c r="E350" s="108"/>
      <c r="F350" s="108"/>
      <c r="G350" s="108"/>
      <c r="H350" s="109"/>
      <c r="I350" s="109"/>
      <c r="J350" s="109"/>
      <c r="K350" s="109"/>
      <c r="L350" s="109"/>
      <c r="M350" s="109"/>
      <c r="N350" s="109"/>
    </row>
    <row r="351" spans="2:14">
      <c r="B351" s="108"/>
      <c r="C351" s="108"/>
      <c r="D351" s="108"/>
      <c r="E351" s="108"/>
      <c r="F351" s="108"/>
      <c r="G351" s="108"/>
      <c r="H351" s="109"/>
      <c r="I351" s="109"/>
      <c r="J351" s="109"/>
      <c r="K351" s="109"/>
      <c r="L351" s="109"/>
      <c r="M351" s="109"/>
      <c r="N351" s="109"/>
    </row>
    <row r="352" spans="2:14">
      <c r="B352" s="108"/>
      <c r="C352" s="108"/>
      <c r="D352" s="108"/>
      <c r="E352" s="108"/>
      <c r="F352" s="108"/>
      <c r="G352" s="108"/>
      <c r="H352" s="109"/>
      <c r="I352" s="109"/>
      <c r="J352" s="109"/>
      <c r="K352" s="109"/>
      <c r="L352" s="109"/>
      <c r="M352" s="109"/>
      <c r="N352" s="109"/>
    </row>
    <row r="353" spans="2:14">
      <c r="B353" s="108"/>
      <c r="C353" s="108"/>
      <c r="D353" s="108"/>
      <c r="E353" s="108"/>
      <c r="F353" s="108"/>
      <c r="G353" s="108"/>
      <c r="H353" s="109"/>
      <c r="I353" s="109"/>
      <c r="J353" s="109"/>
      <c r="K353" s="109"/>
      <c r="L353" s="109"/>
      <c r="M353" s="109"/>
      <c r="N353" s="109"/>
    </row>
    <row r="354" spans="2:14">
      <c r="B354" s="108"/>
      <c r="C354" s="108"/>
      <c r="D354" s="108"/>
      <c r="E354" s="108"/>
      <c r="F354" s="108"/>
      <c r="G354" s="108"/>
      <c r="H354" s="109"/>
      <c r="I354" s="109"/>
      <c r="J354" s="109"/>
      <c r="K354" s="109"/>
      <c r="L354" s="109"/>
      <c r="M354" s="109"/>
      <c r="N354" s="109"/>
    </row>
    <row r="355" spans="2:14">
      <c r="B355" s="108"/>
      <c r="C355" s="108"/>
      <c r="D355" s="108"/>
      <c r="E355" s="108"/>
      <c r="F355" s="108"/>
      <c r="G355" s="108"/>
      <c r="H355" s="109"/>
      <c r="I355" s="109"/>
      <c r="J355" s="109"/>
      <c r="K355" s="109"/>
      <c r="L355" s="109"/>
      <c r="M355" s="109"/>
      <c r="N355" s="109"/>
    </row>
    <row r="356" spans="2:14">
      <c r="B356" s="108"/>
      <c r="C356" s="108"/>
      <c r="D356" s="108"/>
      <c r="E356" s="108"/>
      <c r="F356" s="108"/>
      <c r="G356" s="108"/>
      <c r="H356" s="109"/>
      <c r="I356" s="109"/>
      <c r="J356" s="109"/>
      <c r="K356" s="109"/>
      <c r="L356" s="109"/>
      <c r="M356" s="109"/>
      <c r="N356" s="109"/>
    </row>
    <row r="357" spans="2:14">
      <c r="B357" s="108"/>
      <c r="C357" s="108"/>
      <c r="D357" s="108"/>
      <c r="E357" s="108"/>
      <c r="F357" s="108"/>
      <c r="G357" s="108"/>
      <c r="H357" s="109"/>
      <c r="I357" s="109"/>
      <c r="J357" s="109"/>
      <c r="K357" s="109"/>
      <c r="L357" s="109"/>
      <c r="M357" s="109"/>
      <c r="N357" s="109"/>
    </row>
    <row r="358" spans="2:14">
      <c r="B358" s="108"/>
      <c r="C358" s="108"/>
      <c r="D358" s="108"/>
      <c r="E358" s="108"/>
      <c r="F358" s="108"/>
      <c r="G358" s="108"/>
      <c r="H358" s="109"/>
      <c r="I358" s="109"/>
      <c r="J358" s="109"/>
      <c r="K358" s="109"/>
      <c r="L358" s="109"/>
      <c r="M358" s="109"/>
      <c r="N358" s="109"/>
    </row>
    <row r="359" spans="2:14">
      <c r="B359" s="108"/>
      <c r="C359" s="108"/>
      <c r="D359" s="108"/>
      <c r="E359" s="108"/>
      <c r="F359" s="108"/>
      <c r="G359" s="108"/>
      <c r="H359" s="109"/>
      <c r="I359" s="109"/>
      <c r="J359" s="109"/>
      <c r="K359" s="109"/>
      <c r="L359" s="109"/>
      <c r="M359" s="109"/>
      <c r="N359" s="109"/>
    </row>
    <row r="360" spans="2:14">
      <c r="B360" s="108"/>
      <c r="C360" s="108"/>
      <c r="D360" s="108"/>
      <c r="E360" s="108"/>
      <c r="F360" s="108"/>
      <c r="G360" s="108"/>
      <c r="H360" s="109"/>
      <c r="I360" s="109"/>
      <c r="J360" s="109"/>
      <c r="K360" s="109"/>
      <c r="L360" s="109"/>
      <c r="M360" s="109"/>
      <c r="N360" s="109"/>
    </row>
    <row r="361" spans="2:14">
      <c r="B361" s="108"/>
      <c r="C361" s="108"/>
      <c r="D361" s="108"/>
      <c r="E361" s="108"/>
      <c r="F361" s="108"/>
      <c r="G361" s="108"/>
      <c r="H361" s="109"/>
      <c r="I361" s="109"/>
      <c r="J361" s="109"/>
      <c r="K361" s="109"/>
      <c r="L361" s="109"/>
      <c r="M361" s="109"/>
      <c r="N361" s="109"/>
    </row>
    <row r="362" spans="2:14">
      <c r="B362" s="108"/>
      <c r="C362" s="108"/>
      <c r="D362" s="108"/>
      <c r="E362" s="108"/>
      <c r="F362" s="108"/>
      <c r="G362" s="108"/>
      <c r="H362" s="109"/>
      <c r="I362" s="109"/>
      <c r="J362" s="109"/>
      <c r="K362" s="109"/>
      <c r="L362" s="109"/>
      <c r="M362" s="109"/>
      <c r="N362" s="109"/>
    </row>
    <row r="363" spans="2:14">
      <c r="B363" s="108"/>
      <c r="C363" s="108"/>
      <c r="D363" s="108"/>
      <c r="E363" s="108"/>
      <c r="F363" s="108"/>
      <c r="G363" s="108"/>
      <c r="H363" s="109"/>
      <c r="I363" s="109"/>
      <c r="J363" s="109"/>
      <c r="K363" s="109"/>
      <c r="L363" s="109"/>
      <c r="M363" s="109"/>
      <c r="N363" s="109"/>
    </row>
    <row r="364" spans="2:14">
      <c r="B364" s="108"/>
      <c r="C364" s="108"/>
      <c r="D364" s="108"/>
      <c r="E364" s="108"/>
      <c r="F364" s="108"/>
      <c r="G364" s="108"/>
      <c r="H364" s="109"/>
      <c r="I364" s="109"/>
      <c r="J364" s="109"/>
      <c r="K364" s="109"/>
      <c r="L364" s="109"/>
      <c r="M364" s="109"/>
      <c r="N364" s="109"/>
    </row>
    <row r="365" spans="2:14">
      <c r="B365" s="108"/>
      <c r="C365" s="108"/>
      <c r="D365" s="108"/>
      <c r="E365" s="108"/>
      <c r="F365" s="108"/>
      <c r="G365" s="108"/>
      <c r="H365" s="109"/>
      <c r="I365" s="109"/>
      <c r="J365" s="109"/>
      <c r="K365" s="109"/>
      <c r="L365" s="109"/>
      <c r="M365" s="109"/>
      <c r="N365" s="109"/>
    </row>
    <row r="366" spans="2:14">
      <c r="B366" s="108"/>
      <c r="C366" s="108"/>
      <c r="D366" s="108"/>
      <c r="E366" s="108"/>
      <c r="F366" s="108"/>
      <c r="G366" s="108"/>
      <c r="H366" s="109"/>
      <c r="I366" s="109"/>
      <c r="J366" s="109"/>
      <c r="K366" s="109"/>
      <c r="L366" s="109"/>
      <c r="M366" s="109"/>
      <c r="N366" s="109"/>
    </row>
    <row r="367" spans="2:14">
      <c r="B367" s="108"/>
      <c r="C367" s="108"/>
      <c r="D367" s="108"/>
      <c r="E367" s="108"/>
      <c r="F367" s="108"/>
      <c r="G367" s="108"/>
      <c r="H367" s="109"/>
      <c r="I367" s="109"/>
      <c r="J367" s="109"/>
      <c r="K367" s="109"/>
      <c r="L367" s="109"/>
      <c r="M367" s="109"/>
      <c r="N367" s="109"/>
    </row>
    <row r="368" spans="2:14">
      <c r="B368" s="108"/>
      <c r="C368" s="108"/>
      <c r="D368" s="108"/>
      <c r="E368" s="108"/>
      <c r="F368" s="108"/>
      <c r="G368" s="108"/>
      <c r="H368" s="109"/>
      <c r="I368" s="109"/>
      <c r="J368" s="109"/>
      <c r="K368" s="109"/>
      <c r="L368" s="109"/>
      <c r="M368" s="109"/>
      <c r="N368" s="109"/>
    </row>
    <row r="369" spans="2:14">
      <c r="B369" s="108"/>
      <c r="C369" s="108"/>
      <c r="D369" s="108"/>
      <c r="E369" s="108"/>
      <c r="F369" s="108"/>
      <c r="G369" s="108"/>
      <c r="H369" s="109"/>
      <c r="I369" s="109"/>
      <c r="J369" s="109"/>
      <c r="K369" s="109"/>
      <c r="L369" s="109"/>
      <c r="M369" s="109"/>
      <c r="N369" s="109"/>
    </row>
    <row r="370" spans="2:14">
      <c r="B370" s="108"/>
      <c r="C370" s="108"/>
      <c r="D370" s="108"/>
      <c r="E370" s="108"/>
      <c r="F370" s="108"/>
      <c r="G370" s="108"/>
      <c r="H370" s="109"/>
      <c r="I370" s="109"/>
      <c r="J370" s="109"/>
      <c r="K370" s="109"/>
      <c r="L370" s="109"/>
      <c r="M370" s="109"/>
      <c r="N370" s="109"/>
    </row>
    <row r="371" spans="2:14">
      <c r="B371" s="108"/>
      <c r="C371" s="108"/>
      <c r="D371" s="108"/>
      <c r="E371" s="108"/>
      <c r="F371" s="108"/>
      <c r="G371" s="108"/>
      <c r="H371" s="109"/>
      <c r="I371" s="109"/>
      <c r="J371" s="109"/>
      <c r="K371" s="109"/>
      <c r="L371" s="109"/>
      <c r="M371" s="109"/>
      <c r="N371" s="109"/>
    </row>
    <row r="372" spans="2:14">
      <c r="B372" s="108"/>
      <c r="C372" s="108"/>
      <c r="D372" s="108"/>
      <c r="E372" s="108"/>
      <c r="F372" s="108"/>
      <c r="G372" s="108"/>
      <c r="H372" s="109"/>
      <c r="I372" s="109"/>
      <c r="J372" s="109"/>
      <c r="K372" s="109"/>
      <c r="L372" s="109"/>
      <c r="M372" s="109"/>
      <c r="N372" s="109"/>
    </row>
    <row r="373" spans="2:14">
      <c r="B373" s="108"/>
      <c r="C373" s="108"/>
      <c r="D373" s="108"/>
      <c r="E373" s="108"/>
      <c r="F373" s="108"/>
      <c r="G373" s="108"/>
      <c r="H373" s="109"/>
      <c r="I373" s="109"/>
      <c r="J373" s="109"/>
      <c r="K373" s="109"/>
      <c r="L373" s="109"/>
      <c r="M373" s="109"/>
      <c r="N373" s="109"/>
    </row>
    <row r="374" spans="2:14">
      <c r="B374" s="108"/>
      <c r="C374" s="108"/>
      <c r="D374" s="108"/>
      <c r="E374" s="108"/>
      <c r="F374" s="108"/>
      <c r="G374" s="108"/>
      <c r="H374" s="109"/>
      <c r="I374" s="109"/>
      <c r="J374" s="109"/>
      <c r="K374" s="109"/>
      <c r="L374" s="109"/>
      <c r="M374" s="109"/>
      <c r="N374" s="109"/>
    </row>
    <row r="375" spans="2:14">
      <c r="B375" s="108"/>
      <c r="C375" s="108"/>
      <c r="D375" s="108"/>
      <c r="E375" s="108"/>
      <c r="F375" s="108"/>
      <c r="G375" s="108"/>
      <c r="H375" s="109"/>
      <c r="I375" s="109"/>
      <c r="J375" s="109"/>
      <c r="K375" s="109"/>
      <c r="L375" s="109"/>
      <c r="M375" s="109"/>
      <c r="N375" s="109"/>
    </row>
    <row r="376" spans="2:14">
      <c r="B376" s="108"/>
      <c r="C376" s="108"/>
      <c r="D376" s="108"/>
      <c r="E376" s="108"/>
      <c r="F376" s="108"/>
      <c r="G376" s="108"/>
      <c r="H376" s="109"/>
      <c r="I376" s="109"/>
      <c r="J376" s="109"/>
      <c r="K376" s="109"/>
      <c r="L376" s="109"/>
      <c r="M376" s="109"/>
      <c r="N376" s="109"/>
    </row>
    <row r="377" spans="2:14">
      <c r="B377" s="108"/>
      <c r="C377" s="108"/>
      <c r="D377" s="108"/>
      <c r="E377" s="108"/>
      <c r="F377" s="108"/>
      <c r="G377" s="108"/>
      <c r="H377" s="109"/>
      <c r="I377" s="109"/>
      <c r="J377" s="109"/>
      <c r="K377" s="109"/>
      <c r="L377" s="109"/>
      <c r="M377" s="109"/>
      <c r="N377" s="109"/>
    </row>
    <row r="378" spans="2:14">
      <c r="B378" s="108"/>
      <c r="C378" s="108"/>
      <c r="D378" s="108"/>
      <c r="E378" s="108"/>
      <c r="F378" s="108"/>
      <c r="G378" s="108"/>
      <c r="H378" s="109"/>
      <c r="I378" s="109"/>
      <c r="J378" s="109"/>
      <c r="K378" s="109"/>
      <c r="L378" s="109"/>
      <c r="M378" s="109"/>
      <c r="N378" s="109"/>
    </row>
    <row r="379" spans="2:14">
      <c r="B379" s="108"/>
      <c r="C379" s="108"/>
      <c r="D379" s="108"/>
      <c r="E379" s="108"/>
      <c r="F379" s="108"/>
      <c r="G379" s="108"/>
      <c r="H379" s="109"/>
      <c r="I379" s="109"/>
      <c r="J379" s="109"/>
      <c r="K379" s="109"/>
      <c r="L379" s="109"/>
      <c r="M379" s="109"/>
      <c r="N379" s="109"/>
    </row>
    <row r="380" spans="2:14">
      <c r="B380" s="108"/>
      <c r="C380" s="108"/>
      <c r="D380" s="108"/>
      <c r="E380" s="108"/>
      <c r="F380" s="108"/>
      <c r="G380" s="108"/>
      <c r="H380" s="109"/>
      <c r="I380" s="109"/>
      <c r="J380" s="109"/>
      <c r="K380" s="109"/>
      <c r="L380" s="109"/>
      <c r="M380" s="109"/>
      <c r="N380" s="109"/>
    </row>
    <row r="381" spans="2:14">
      <c r="B381" s="108"/>
      <c r="C381" s="108"/>
      <c r="D381" s="108"/>
      <c r="E381" s="108"/>
      <c r="F381" s="108"/>
      <c r="G381" s="108"/>
      <c r="H381" s="109"/>
      <c r="I381" s="109"/>
      <c r="J381" s="109"/>
      <c r="K381" s="109"/>
      <c r="L381" s="109"/>
      <c r="M381" s="109"/>
      <c r="N381" s="109"/>
    </row>
    <row r="382" spans="2:14">
      <c r="B382" s="108"/>
      <c r="C382" s="108"/>
      <c r="D382" s="108"/>
      <c r="E382" s="108"/>
      <c r="F382" s="108"/>
      <c r="G382" s="108"/>
      <c r="H382" s="109"/>
      <c r="I382" s="109"/>
      <c r="J382" s="109"/>
      <c r="K382" s="109"/>
      <c r="L382" s="109"/>
      <c r="M382" s="109"/>
      <c r="N382" s="109"/>
    </row>
    <row r="383" spans="2:14">
      <c r="B383" s="108"/>
      <c r="C383" s="108"/>
      <c r="D383" s="108"/>
      <c r="E383" s="108"/>
      <c r="F383" s="108"/>
      <c r="G383" s="108"/>
      <c r="H383" s="109"/>
      <c r="I383" s="109"/>
      <c r="J383" s="109"/>
      <c r="K383" s="109"/>
      <c r="L383" s="109"/>
      <c r="M383" s="109"/>
      <c r="N383" s="109"/>
    </row>
    <row r="384" spans="2:14">
      <c r="B384" s="108"/>
      <c r="C384" s="108"/>
      <c r="D384" s="108"/>
      <c r="E384" s="108"/>
      <c r="F384" s="108"/>
      <c r="G384" s="108"/>
      <c r="H384" s="109"/>
      <c r="I384" s="109"/>
      <c r="J384" s="109"/>
      <c r="K384" s="109"/>
      <c r="L384" s="109"/>
      <c r="M384" s="109"/>
      <c r="N384" s="109"/>
    </row>
    <row r="385" spans="2:14">
      <c r="B385" s="108"/>
      <c r="C385" s="108"/>
      <c r="D385" s="108"/>
      <c r="E385" s="108"/>
      <c r="F385" s="108"/>
      <c r="G385" s="108"/>
      <c r="H385" s="109"/>
      <c r="I385" s="109"/>
      <c r="J385" s="109"/>
      <c r="K385" s="109"/>
      <c r="L385" s="109"/>
      <c r="M385" s="109"/>
      <c r="N385" s="109"/>
    </row>
    <row r="386" spans="2:14">
      <c r="B386" s="108"/>
      <c r="C386" s="108"/>
      <c r="D386" s="108"/>
      <c r="E386" s="108"/>
      <c r="F386" s="108"/>
      <c r="G386" s="108"/>
      <c r="H386" s="109"/>
      <c r="I386" s="109"/>
      <c r="J386" s="109"/>
      <c r="K386" s="109"/>
      <c r="L386" s="109"/>
      <c r="M386" s="109"/>
      <c r="N386" s="109"/>
    </row>
    <row r="387" spans="2:14">
      <c r="B387" s="108"/>
      <c r="C387" s="108"/>
      <c r="D387" s="108"/>
      <c r="E387" s="108"/>
      <c r="F387" s="108"/>
      <c r="G387" s="108"/>
      <c r="H387" s="109"/>
      <c r="I387" s="109"/>
      <c r="J387" s="109"/>
      <c r="K387" s="109"/>
      <c r="L387" s="109"/>
      <c r="M387" s="109"/>
      <c r="N387" s="109"/>
    </row>
    <row r="388" spans="2:14">
      <c r="B388" s="108"/>
      <c r="C388" s="108"/>
      <c r="D388" s="108"/>
      <c r="E388" s="108"/>
      <c r="F388" s="108"/>
      <c r="G388" s="108"/>
      <c r="H388" s="109"/>
      <c r="I388" s="109"/>
      <c r="J388" s="109"/>
      <c r="K388" s="109"/>
      <c r="L388" s="109"/>
      <c r="M388" s="109"/>
      <c r="N388" s="109"/>
    </row>
    <row r="389" spans="2:14">
      <c r="B389" s="108"/>
      <c r="C389" s="108"/>
      <c r="D389" s="108"/>
      <c r="E389" s="108"/>
      <c r="F389" s="108"/>
      <c r="G389" s="108"/>
      <c r="H389" s="109"/>
      <c r="I389" s="109"/>
      <c r="J389" s="109"/>
      <c r="K389" s="109"/>
      <c r="L389" s="109"/>
      <c r="M389" s="109"/>
      <c r="N389" s="109"/>
    </row>
    <row r="390" spans="2:14">
      <c r="B390" s="108"/>
      <c r="C390" s="108"/>
      <c r="D390" s="108"/>
      <c r="E390" s="108"/>
      <c r="F390" s="108"/>
      <c r="G390" s="108"/>
      <c r="H390" s="109"/>
      <c r="I390" s="109"/>
      <c r="J390" s="109"/>
      <c r="K390" s="109"/>
      <c r="L390" s="109"/>
      <c r="M390" s="109"/>
      <c r="N390" s="109"/>
    </row>
    <row r="391" spans="2:14">
      <c r="B391" s="108"/>
      <c r="C391" s="108"/>
      <c r="D391" s="108"/>
      <c r="E391" s="108"/>
      <c r="F391" s="108"/>
      <c r="G391" s="108"/>
      <c r="H391" s="109"/>
      <c r="I391" s="109"/>
      <c r="J391" s="109"/>
      <c r="K391" s="109"/>
      <c r="L391" s="109"/>
      <c r="M391" s="109"/>
      <c r="N391" s="109"/>
    </row>
    <row r="392" spans="2:14">
      <c r="B392" s="108"/>
      <c r="C392" s="108"/>
      <c r="D392" s="108"/>
      <c r="E392" s="108"/>
      <c r="F392" s="108"/>
      <c r="G392" s="108"/>
      <c r="H392" s="109"/>
      <c r="I392" s="109"/>
      <c r="J392" s="109"/>
      <c r="K392" s="109"/>
      <c r="L392" s="109"/>
      <c r="M392" s="109"/>
      <c r="N392" s="109"/>
    </row>
    <row r="393" spans="2:14">
      <c r="B393" s="108"/>
      <c r="C393" s="108"/>
      <c r="D393" s="108"/>
      <c r="E393" s="108"/>
      <c r="F393" s="108"/>
      <c r="G393" s="108"/>
      <c r="H393" s="109"/>
      <c r="I393" s="109"/>
      <c r="J393" s="109"/>
      <c r="K393" s="109"/>
      <c r="L393" s="109"/>
      <c r="M393" s="109"/>
      <c r="N393" s="109"/>
    </row>
    <row r="394" spans="2:14">
      <c r="B394" s="108"/>
      <c r="C394" s="108"/>
      <c r="D394" s="108"/>
      <c r="E394" s="108"/>
      <c r="F394" s="108"/>
      <c r="G394" s="108"/>
      <c r="H394" s="109"/>
      <c r="I394" s="109"/>
      <c r="J394" s="109"/>
      <c r="K394" s="109"/>
      <c r="L394" s="109"/>
      <c r="M394" s="109"/>
      <c r="N394" s="109"/>
    </row>
    <row r="395" spans="2:14">
      <c r="B395" s="108"/>
      <c r="C395" s="108"/>
      <c r="D395" s="108"/>
      <c r="E395" s="108"/>
      <c r="F395" s="108"/>
      <c r="G395" s="108"/>
      <c r="H395" s="109"/>
      <c r="I395" s="109"/>
      <c r="J395" s="109"/>
      <c r="K395" s="109"/>
      <c r="L395" s="109"/>
      <c r="M395" s="109"/>
      <c r="N395" s="109"/>
    </row>
    <row r="396" spans="2:14">
      <c r="B396" s="108"/>
      <c r="C396" s="108"/>
      <c r="D396" s="108"/>
      <c r="E396" s="108"/>
      <c r="F396" s="108"/>
      <c r="G396" s="108"/>
      <c r="H396" s="109"/>
      <c r="I396" s="109"/>
      <c r="J396" s="109"/>
      <c r="K396" s="109"/>
      <c r="L396" s="109"/>
      <c r="M396" s="109"/>
      <c r="N396" s="109"/>
    </row>
    <row r="397" spans="2:14">
      <c r="B397" s="108"/>
      <c r="C397" s="108"/>
      <c r="D397" s="108"/>
      <c r="E397" s="108"/>
      <c r="F397" s="108"/>
      <c r="G397" s="108"/>
      <c r="H397" s="109"/>
      <c r="I397" s="109"/>
      <c r="J397" s="109"/>
      <c r="K397" s="109"/>
      <c r="L397" s="109"/>
      <c r="M397" s="109"/>
      <c r="N397" s="109"/>
    </row>
    <row r="398" spans="2:14">
      <c r="B398" s="108"/>
      <c r="C398" s="108"/>
      <c r="D398" s="108"/>
      <c r="E398" s="108"/>
      <c r="F398" s="108"/>
      <c r="G398" s="108"/>
      <c r="H398" s="109"/>
      <c r="I398" s="109"/>
      <c r="J398" s="109"/>
      <c r="K398" s="109"/>
      <c r="L398" s="109"/>
      <c r="M398" s="109"/>
      <c r="N398" s="109"/>
    </row>
    <row r="399" spans="2:14">
      <c r="B399" s="108"/>
      <c r="C399" s="108"/>
      <c r="D399" s="108"/>
      <c r="E399" s="108"/>
      <c r="F399" s="108"/>
      <c r="G399" s="108"/>
      <c r="H399" s="109"/>
      <c r="I399" s="109"/>
      <c r="J399" s="109"/>
      <c r="K399" s="109"/>
      <c r="L399" s="109"/>
      <c r="M399" s="109"/>
      <c r="N399" s="109"/>
    </row>
    <row r="400" spans="2:14">
      <c r="B400" s="108"/>
      <c r="C400" s="108"/>
      <c r="D400" s="108"/>
      <c r="E400" s="108"/>
      <c r="F400" s="108"/>
      <c r="G400" s="108"/>
      <c r="H400" s="109"/>
      <c r="I400" s="109"/>
      <c r="J400" s="109"/>
      <c r="K400" s="109"/>
      <c r="L400" s="109"/>
      <c r="M400" s="109"/>
      <c r="N400" s="109"/>
    </row>
    <row r="401" spans="2:14">
      <c r="B401" s="108"/>
      <c r="C401" s="108"/>
      <c r="D401" s="108"/>
      <c r="E401" s="108"/>
      <c r="F401" s="108"/>
      <c r="G401" s="108"/>
      <c r="H401" s="109"/>
      <c r="I401" s="109"/>
      <c r="J401" s="109"/>
      <c r="K401" s="109"/>
      <c r="L401" s="109"/>
      <c r="M401" s="109"/>
      <c r="N401" s="109"/>
    </row>
    <row r="402" spans="2:14">
      <c r="B402" s="108"/>
      <c r="C402" s="108"/>
      <c r="D402" s="108"/>
      <c r="E402" s="108"/>
      <c r="F402" s="108"/>
      <c r="G402" s="108"/>
      <c r="H402" s="109"/>
      <c r="I402" s="109"/>
      <c r="J402" s="109"/>
      <c r="K402" s="109"/>
      <c r="L402" s="109"/>
      <c r="M402" s="109"/>
      <c r="N402" s="109"/>
    </row>
    <row r="403" spans="2:14">
      <c r="B403" s="108"/>
      <c r="C403" s="108"/>
      <c r="D403" s="108"/>
      <c r="E403" s="108"/>
      <c r="F403" s="108"/>
      <c r="G403" s="108"/>
      <c r="H403" s="109"/>
      <c r="I403" s="109"/>
      <c r="J403" s="109"/>
      <c r="K403" s="109"/>
      <c r="L403" s="109"/>
      <c r="M403" s="109"/>
      <c r="N403" s="109"/>
    </row>
    <row r="404" spans="2:14">
      <c r="B404" s="108"/>
      <c r="C404" s="108"/>
      <c r="D404" s="108"/>
      <c r="E404" s="108"/>
      <c r="F404" s="108"/>
      <c r="G404" s="108"/>
      <c r="H404" s="109"/>
      <c r="I404" s="109"/>
      <c r="J404" s="109"/>
      <c r="K404" s="109"/>
      <c r="L404" s="109"/>
      <c r="M404" s="109"/>
      <c r="N404" s="109"/>
    </row>
    <row r="405" spans="2:14">
      <c r="B405" s="108"/>
      <c r="C405" s="108"/>
      <c r="D405" s="108"/>
      <c r="E405" s="108"/>
      <c r="F405" s="108"/>
      <c r="G405" s="108"/>
      <c r="H405" s="109"/>
      <c r="I405" s="109"/>
      <c r="J405" s="109"/>
      <c r="K405" s="109"/>
      <c r="L405" s="109"/>
      <c r="M405" s="109"/>
      <c r="N405" s="109"/>
    </row>
    <row r="406" spans="2:14">
      <c r="B406" s="108"/>
      <c r="C406" s="108"/>
      <c r="D406" s="108"/>
      <c r="E406" s="108"/>
      <c r="F406" s="108"/>
      <c r="G406" s="108"/>
      <c r="H406" s="109"/>
      <c r="I406" s="109"/>
      <c r="J406" s="109"/>
      <c r="K406" s="109"/>
      <c r="L406" s="109"/>
      <c r="M406" s="109"/>
      <c r="N406" s="109"/>
    </row>
    <row r="407" spans="2:14">
      <c r="B407" s="108"/>
      <c r="C407" s="108"/>
      <c r="D407" s="108"/>
      <c r="E407" s="108"/>
      <c r="F407" s="108"/>
      <c r="G407" s="108"/>
      <c r="H407" s="109"/>
      <c r="I407" s="109"/>
      <c r="J407" s="109"/>
      <c r="K407" s="109"/>
      <c r="L407" s="109"/>
      <c r="M407" s="109"/>
      <c r="N407" s="109"/>
    </row>
    <row r="408" spans="2:14">
      <c r="B408" s="108"/>
      <c r="C408" s="108"/>
      <c r="D408" s="108"/>
      <c r="E408" s="108"/>
      <c r="F408" s="108"/>
      <c r="G408" s="108"/>
      <c r="H408" s="109"/>
      <c r="I408" s="109"/>
      <c r="J408" s="109"/>
      <c r="K408" s="109"/>
      <c r="L408" s="109"/>
      <c r="M408" s="109"/>
      <c r="N408" s="109"/>
    </row>
    <row r="409" spans="2:14">
      <c r="B409" s="108"/>
      <c r="C409" s="108"/>
      <c r="D409" s="108"/>
      <c r="E409" s="108"/>
      <c r="F409" s="108"/>
      <c r="G409" s="108"/>
      <c r="H409" s="109"/>
      <c r="I409" s="109"/>
      <c r="J409" s="109"/>
      <c r="K409" s="109"/>
      <c r="L409" s="109"/>
      <c r="M409" s="109"/>
      <c r="N409" s="109"/>
    </row>
    <row r="410" spans="2:14">
      <c r="B410" s="108"/>
      <c r="C410" s="108"/>
      <c r="D410" s="108"/>
      <c r="E410" s="108"/>
      <c r="F410" s="108"/>
      <c r="G410" s="108"/>
      <c r="H410" s="109"/>
      <c r="I410" s="109"/>
      <c r="J410" s="109"/>
      <c r="K410" s="109"/>
      <c r="L410" s="109"/>
      <c r="M410" s="109"/>
      <c r="N410" s="109"/>
    </row>
    <row r="411" spans="2:14">
      <c r="B411" s="108"/>
      <c r="C411" s="108"/>
      <c r="D411" s="108"/>
      <c r="E411" s="108"/>
      <c r="F411" s="108"/>
      <c r="G411" s="108"/>
      <c r="H411" s="109"/>
      <c r="I411" s="109"/>
      <c r="J411" s="109"/>
      <c r="K411" s="109"/>
      <c r="L411" s="109"/>
      <c r="M411" s="109"/>
      <c r="N411" s="109"/>
    </row>
    <row r="412" spans="2:14">
      <c r="B412" s="108"/>
      <c r="C412" s="108"/>
      <c r="D412" s="108"/>
      <c r="E412" s="108"/>
      <c r="F412" s="108"/>
      <c r="G412" s="108"/>
      <c r="H412" s="109"/>
      <c r="I412" s="109"/>
      <c r="J412" s="109"/>
      <c r="K412" s="109"/>
      <c r="L412" s="109"/>
      <c r="M412" s="109"/>
      <c r="N412" s="109"/>
    </row>
    <row r="413" spans="2:14">
      <c r="B413" s="108"/>
      <c r="C413" s="108"/>
      <c r="D413" s="108"/>
      <c r="E413" s="108"/>
      <c r="F413" s="108"/>
      <c r="G413" s="108"/>
      <c r="H413" s="109"/>
      <c r="I413" s="109"/>
      <c r="J413" s="109"/>
      <c r="K413" s="109"/>
      <c r="L413" s="109"/>
      <c r="M413" s="109"/>
      <c r="N413" s="109"/>
    </row>
    <row r="414" spans="2:14">
      <c r="B414" s="108"/>
      <c r="C414" s="108"/>
      <c r="D414" s="108"/>
      <c r="E414" s="108"/>
      <c r="F414" s="108"/>
      <c r="G414" s="108"/>
      <c r="H414" s="109"/>
      <c r="I414" s="109"/>
      <c r="J414" s="109"/>
      <c r="K414" s="109"/>
      <c r="L414" s="109"/>
      <c r="M414" s="109"/>
      <c r="N414" s="109"/>
    </row>
    <row r="415" spans="2:14">
      <c r="B415" s="108"/>
      <c r="C415" s="108"/>
      <c r="D415" s="108"/>
      <c r="E415" s="108"/>
      <c r="F415" s="108"/>
      <c r="G415" s="108"/>
      <c r="H415" s="109"/>
      <c r="I415" s="109"/>
      <c r="J415" s="109"/>
      <c r="K415" s="109"/>
      <c r="L415" s="109"/>
      <c r="M415" s="109"/>
      <c r="N415" s="109"/>
    </row>
    <row r="416" spans="2:14">
      <c r="B416" s="108"/>
      <c r="C416" s="108"/>
      <c r="D416" s="108"/>
      <c r="E416" s="108"/>
      <c r="F416" s="108"/>
      <c r="G416" s="108"/>
      <c r="H416" s="109"/>
      <c r="I416" s="109"/>
      <c r="J416" s="109"/>
      <c r="K416" s="109"/>
      <c r="L416" s="109"/>
      <c r="M416" s="109"/>
      <c r="N416" s="109"/>
    </row>
    <row r="417" spans="2:14">
      <c r="B417" s="108"/>
      <c r="C417" s="108"/>
      <c r="D417" s="108"/>
      <c r="E417" s="108"/>
      <c r="F417" s="108"/>
      <c r="G417" s="108"/>
      <c r="H417" s="109"/>
      <c r="I417" s="109"/>
      <c r="J417" s="109"/>
      <c r="K417" s="109"/>
      <c r="L417" s="109"/>
      <c r="M417" s="109"/>
      <c r="N417" s="109"/>
    </row>
    <row r="418" spans="2:14">
      <c r="B418" s="108"/>
      <c r="C418" s="108"/>
      <c r="D418" s="108"/>
      <c r="E418" s="108"/>
      <c r="F418" s="108"/>
      <c r="G418" s="108"/>
      <c r="H418" s="109"/>
      <c r="I418" s="109"/>
      <c r="J418" s="109"/>
      <c r="K418" s="109"/>
      <c r="L418" s="109"/>
      <c r="M418" s="109"/>
      <c r="N418" s="109"/>
    </row>
    <row r="419" spans="2:14">
      <c r="B419" s="108"/>
      <c r="C419" s="108"/>
      <c r="D419" s="108"/>
      <c r="E419" s="108"/>
      <c r="F419" s="108"/>
      <c r="G419" s="108"/>
      <c r="H419" s="109"/>
      <c r="I419" s="109"/>
      <c r="J419" s="109"/>
      <c r="K419" s="109"/>
      <c r="L419" s="109"/>
      <c r="M419" s="109"/>
      <c r="N419" s="109"/>
    </row>
    <row r="420" spans="2:14">
      <c r="B420" s="108"/>
      <c r="C420" s="108"/>
      <c r="D420" s="108"/>
      <c r="E420" s="108"/>
      <c r="F420" s="108"/>
      <c r="G420" s="108"/>
      <c r="H420" s="109"/>
      <c r="I420" s="109"/>
      <c r="J420" s="109"/>
      <c r="K420" s="109"/>
      <c r="L420" s="109"/>
      <c r="M420" s="109"/>
      <c r="N420" s="109"/>
    </row>
    <row r="421" spans="2:14">
      <c r="B421" s="108"/>
      <c r="C421" s="108"/>
      <c r="D421" s="108"/>
      <c r="E421" s="108"/>
      <c r="F421" s="108"/>
      <c r="G421" s="108"/>
      <c r="H421" s="109"/>
      <c r="I421" s="109"/>
      <c r="J421" s="109"/>
      <c r="K421" s="109"/>
      <c r="L421" s="109"/>
      <c r="M421" s="109"/>
      <c r="N421" s="109"/>
    </row>
    <row r="422" spans="2:14">
      <c r="B422" s="108"/>
      <c r="C422" s="108"/>
      <c r="D422" s="108"/>
      <c r="E422" s="108"/>
      <c r="F422" s="108"/>
      <c r="G422" s="108"/>
      <c r="H422" s="109"/>
      <c r="I422" s="109"/>
      <c r="J422" s="109"/>
      <c r="K422" s="109"/>
      <c r="L422" s="109"/>
      <c r="M422" s="109"/>
      <c r="N422" s="109"/>
    </row>
    <row r="423" spans="2:14">
      <c r="B423" s="108"/>
      <c r="C423" s="108"/>
      <c r="D423" s="108"/>
      <c r="E423" s="108"/>
      <c r="F423" s="108"/>
      <c r="G423" s="108"/>
      <c r="H423" s="109"/>
      <c r="I423" s="109"/>
      <c r="J423" s="109"/>
      <c r="K423" s="109"/>
      <c r="L423" s="109"/>
      <c r="M423" s="109"/>
      <c r="N423" s="109"/>
    </row>
    <row r="424" spans="2:14">
      <c r="B424" s="108"/>
      <c r="C424" s="108"/>
      <c r="D424" s="108"/>
      <c r="E424" s="108"/>
      <c r="F424" s="108"/>
      <c r="G424" s="108"/>
      <c r="H424" s="109"/>
      <c r="I424" s="109"/>
      <c r="J424" s="109"/>
      <c r="K424" s="109"/>
      <c r="L424" s="109"/>
      <c r="M424" s="109"/>
      <c r="N424" s="109"/>
    </row>
    <row r="425" spans="2:14">
      <c r="B425" s="108"/>
      <c r="C425" s="108"/>
      <c r="D425" s="108"/>
      <c r="E425" s="108"/>
      <c r="F425" s="108"/>
      <c r="G425" s="108"/>
      <c r="H425" s="109"/>
      <c r="I425" s="109"/>
      <c r="J425" s="109"/>
      <c r="K425" s="109"/>
      <c r="L425" s="109"/>
      <c r="M425" s="109"/>
      <c r="N425" s="109"/>
    </row>
    <row r="426" spans="2:14">
      <c r="B426" s="108"/>
      <c r="C426" s="108"/>
      <c r="D426" s="108"/>
      <c r="E426" s="108"/>
      <c r="F426" s="108"/>
      <c r="G426" s="108"/>
      <c r="H426" s="109"/>
      <c r="I426" s="109"/>
      <c r="J426" s="109"/>
      <c r="K426" s="109"/>
      <c r="L426" s="109"/>
      <c r="M426" s="109"/>
      <c r="N426" s="109"/>
    </row>
    <row r="427" spans="2:14">
      <c r="B427" s="108"/>
      <c r="C427" s="108"/>
      <c r="D427" s="108"/>
      <c r="E427" s="108"/>
      <c r="F427" s="108"/>
      <c r="G427" s="108"/>
      <c r="H427" s="109"/>
      <c r="I427" s="109"/>
      <c r="J427" s="109"/>
      <c r="K427" s="109"/>
      <c r="L427" s="109"/>
      <c r="M427" s="109"/>
      <c r="N427" s="109"/>
    </row>
    <row r="428" spans="2:14">
      <c r="B428" s="108"/>
      <c r="C428" s="108"/>
      <c r="D428" s="108"/>
      <c r="E428" s="108"/>
      <c r="F428" s="108"/>
      <c r="G428" s="108"/>
      <c r="H428" s="109"/>
      <c r="I428" s="109"/>
      <c r="J428" s="109"/>
      <c r="K428" s="109"/>
      <c r="L428" s="109"/>
      <c r="M428" s="109"/>
      <c r="N428" s="109"/>
    </row>
    <row r="429" spans="2:14">
      <c r="B429" s="108"/>
      <c r="C429" s="108"/>
      <c r="D429" s="108"/>
      <c r="E429" s="108"/>
      <c r="F429" s="108"/>
      <c r="G429" s="108"/>
      <c r="H429" s="109"/>
      <c r="I429" s="109"/>
      <c r="J429" s="109"/>
      <c r="K429" s="109"/>
      <c r="L429" s="109"/>
      <c r="M429" s="109"/>
      <c r="N429" s="109"/>
    </row>
    <row r="430" spans="2:14">
      <c r="B430" s="108"/>
      <c r="C430" s="108"/>
      <c r="D430" s="108"/>
      <c r="E430" s="108"/>
      <c r="F430" s="108"/>
      <c r="G430" s="108"/>
      <c r="H430" s="109"/>
      <c r="I430" s="109"/>
      <c r="J430" s="109"/>
      <c r="K430" s="109"/>
      <c r="L430" s="109"/>
      <c r="M430" s="109"/>
      <c r="N430" s="109"/>
    </row>
    <row r="431" spans="2:14">
      <c r="B431" s="108"/>
      <c r="C431" s="108"/>
      <c r="D431" s="108"/>
      <c r="E431" s="108"/>
      <c r="F431" s="108"/>
      <c r="G431" s="108"/>
      <c r="H431" s="109"/>
      <c r="I431" s="109"/>
      <c r="J431" s="109"/>
      <c r="K431" s="109"/>
      <c r="L431" s="109"/>
      <c r="M431" s="109"/>
      <c r="N431" s="109"/>
    </row>
    <row r="432" spans="2:14">
      <c r="B432" s="108"/>
      <c r="C432" s="108"/>
      <c r="D432" s="108"/>
      <c r="E432" s="108"/>
      <c r="F432" s="108"/>
      <c r="G432" s="108"/>
      <c r="H432" s="109"/>
      <c r="I432" s="109"/>
      <c r="J432" s="109"/>
      <c r="K432" s="109"/>
      <c r="L432" s="109"/>
      <c r="M432" s="109"/>
      <c r="N432" s="109"/>
    </row>
    <row r="433" spans="2:14">
      <c r="B433" s="108"/>
      <c r="C433" s="108"/>
      <c r="D433" s="108"/>
      <c r="E433" s="108"/>
      <c r="F433" s="108"/>
      <c r="G433" s="108"/>
      <c r="H433" s="109"/>
      <c r="I433" s="109"/>
      <c r="J433" s="109"/>
      <c r="K433" s="109"/>
      <c r="L433" s="109"/>
      <c r="M433" s="109"/>
      <c r="N433" s="109"/>
    </row>
    <row r="434" spans="2:14">
      <c r="B434" s="108"/>
      <c r="C434" s="108"/>
      <c r="D434" s="108"/>
      <c r="E434" s="108"/>
      <c r="F434" s="108"/>
      <c r="G434" s="108"/>
      <c r="H434" s="109"/>
      <c r="I434" s="109"/>
      <c r="J434" s="109"/>
      <c r="K434" s="109"/>
      <c r="L434" s="109"/>
      <c r="M434" s="109"/>
      <c r="N434" s="109"/>
    </row>
    <row r="435" spans="2:14">
      <c r="B435" s="108"/>
      <c r="C435" s="108"/>
      <c r="D435" s="108"/>
      <c r="E435" s="108"/>
      <c r="F435" s="108"/>
      <c r="G435" s="108"/>
      <c r="H435" s="109"/>
      <c r="I435" s="109"/>
      <c r="J435" s="109"/>
      <c r="K435" s="109"/>
      <c r="L435" s="109"/>
      <c r="M435" s="109"/>
      <c r="N435" s="109"/>
    </row>
    <row r="436" spans="2:14">
      <c r="B436" s="108"/>
      <c r="C436" s="108"/>
      <c r="D436" s="108"/>
      <c r="E436" s="108"/>
      <c r="F436" s="108"/>
      <c r="G436" s="108"/>
      <c r="H436" s="109"/>
      <c r="I436" s="109"/>
      <c r="J436" s="109"/>
      <c r="K436" s="109"/>
      <c r="L436" s="109"/>
      <c r="M436" s="109"/>
      <c r="N436" s="109"/>
    </row>
    <row r="437" spans="2:14">
      <c r="B437" s="108"/>
      <c r="C437" s="108"/>
      <c r="D437" s="108"/>
      <c r="E437" s="108"/>
      <c r="F437" s="108"/>
      <c r="G437" s="108"/>
      <c r="H437" s="109"/>
      <c r="I437" s="109"/>
      <c r="J437" s="109"/>
      <c r="K437" s="109"/>
      <c r="L437" s="109"/>
      <c r="M437" s="109"/>
      <c r="N437" s="109"/>
    </row>
    <row r="438" spans="2:14">
      <c r="B438" s="108"/>
      <c r="C438" s="108"/>
      <c r="D438" s="108"/>
      <c r="E438" s="108"/>
      <c r="F438" s="108"/>
      <c r="G438" s="108"/>
      <c r="H438" s="109"/>
      <c r="I438" s="109"/>
      <c r="J438" s="109"/>
      <c r="K438" s="109"/>
      <c r="L438" s="109"/>
      <c r="M438" s="109"/>
      <c r="N438" s="109"/>
    </row>
    <row r="439" spans="2:14">
      <c r="B439" s="108"/>
      <c r="C439" s="108"/>
      <c r="D439" s="108"/>
      <c r="E439" s="108"/>
      <c r="F439" s="108"/>
      <c r="G439" s="108"/>
      <c r="H439" s="109"/>
      <c r="I439" s="109"/>
      <c r="J439" s="109"/>
      <c r="K439" s="109"/>
      <c r="L439" s="109"/>
      <c r="M439" s="109"/>
      <c r="N439" s="109"/>
    </row>
    <row r="440" spans="2:14">
      <c r="B440" s="108"/>
      <c r="C440" s="108"/>
      <c r="D440" s="108"/>
      <c r="E440" s="108"/>
      <c r="F440" s="108"/>
      <c r="G440" s="108"/>
      <c r="H440" s="109"/>
      <c r="I440" s="109"/>
      <c r="J440" s="109"/>
      <c r="K440" s="109"/>
      <c r="L440" s="109"/>
      <c r="M440" s="109"/>
      <c r="N440" s="109"/>
    </row>
    <row r="441" spans="2:14">
      <c r="B441" s="108"/>
      <c r="C441" s="108"/>
      <c r="D441" s="108"/>
      <c r="E441" s="108"/>
      <c r="F441" s="108"/>
      <c r="G441" s="108"/>
      <c r="H441" s="109"/>
      <c r="I441" s="109"/>
      <c r="J441" s="109"/>
      <c r="K441" s="109"/>
      <c r="L441" s="109"/>
      <c r="M441" s="109"/>
      <c r="N441" s="109"/>
    </row>
    <row r="442" spans="2:14">
      <c r="B442" s="108"/>
      <c r="C442" s="108"/>
      <c r="D442" s="108"/>
      <c r="E442" s="108"/>
      <c r="F442" s="108"/>
      <c r="G442" s="108"/>
      <c r="H442" s="109"/>
      <c r="I442" s="109"/>
      <c r="J442" s="109"/>
      <c r="K442" s="109"/>
      <c r="L442" s="109"/>
      <c r="M442" s="109"/>
      <c r="N442" s="109"/>
    </row>
    <row r="443" spans="2:14">
      <c r="B443" s="108"/>
      <c r="C443" s="108"/>
      <c r="D443" s="108"/>
      <c r="E443" s="108"/>
      <c r="F443" s="108"/>
      <c r="G443" s="108"/>
      <c r="H443" s="109"/>
      <c r="I443" s="109"/>
      <c r="J443" s="109"/>
      <c r="K443" s="109"/>
      <c r="L443" s="109"/>
      <c r="M443" s="109"/>
      <c r="N443" s="109"/>
    </row>
    <row r="444" spans="2:14">
      <c r="B444" s="108"/>
      <c r="C444" s="108"/>
      <c r="D444" s="108"/>
      <c r="E444" s="108"/>
      <c r="F444" s="108"/>
      <c r="G444" s="108"/>
      <c r="H444" s="109"/>
      <c r="I444" s="109"/>
      <c r="J444" s="109"/>
      <c r="K444" s="109"/>
      <c r="L444" s="109"/>
      <c r="M444" s="109"/>
      <c r="N444" s="109"/>
    </row>
    <row r="445" spans="2:14">
      <c r="B445" s="108"/>
      <c r="C445" s="108"/>
      <c r="D445" s="108"/>
      <c r="E445" s="108"/>
      <c r="F445" s="108"/>
      <c r="G445" s="108"/>
      <c r="H445" s="109"/>
      <c r="I445" s="109"/>
      <c r="J445" s="109"/>
      <c r="K445" s="109"/>
      <c r="L445" s="109"/>
      <c r="M445" s="109"/>
      <c r="N445" s="109"/>
    </row>
    <row r="446" spans="2:14">
      <c r="B446" s="108"/>
      <c r="C446" s="108"/>
      <c r="D446" s="108"/>
      <c r="E446" s="108"/>
      <c r="F446" s="108"/>
      <c r="G446" s="108"/>
      <c r="H446" s="109"/>
      <c r="I446" s="109"/>
      <c r="J446" s="109"/>
      <c r="K446" s="109"/>
      <c r="L446" s="109"/>
      <c r="M446" s="109"/>
      <c r="N446" s="109"/>
    </row>
    <row r="447" spans="2:14">
      <c r="B447" s="108"/>
      <c r="C447" s="108"/>
      <c r="D447" s="108"/>
      <c r="E447" s="108"/>
      <c r="F447" s="108"/>
      <c r="G447" s="108"/>
      <c r="H447" s="109"/>
      <c r="I447" s="109"/>
      <c r="J447" s="109"/>
      <c r="K447" s="109"/>
      <c r="L447" s="109"/>
      <c r="M447" s="109"/>
      <c r="N447" s="109"/>
    </row>
    <row r="448" spans="2:14">
      <c r="B448" s="108"/>
      <c r="C448" s="108"/>
      <c r="D448" s="108"/>
      <c r="E448" s="108"/>
      <c r="F448" s="108"/>
      <c r="G448" s="108"/>
      <c r="H448" s="109"/>
      <c r="I448" s="109"/>
      <c r="J448" s="109"/>
      <c r="K448" s="109"/>
      <c r="L448" s="109"/>
      <c r="M448" s="109"/>
      <c r="N448" s="109"/>
    </row>
    <row r="449" spans="2:14">
      <c r="B449" s="108"/>
      <c r="C449" s="108"/>
      <c r="D449" s="108"/>
      <c r="E449" s="108"/>
      <c r="F449" s="108"/>
      <c r="G449" s="108"/>
      <c r="H449" s="109"/>
      <c r="I449" s="109"/>
      <c r="J449" s="109"/>
      <c r="K449" s="109"/>
      <c r="L449" s="109"/>
      <c r="M449" s="109"/>
      <c r="N449" s="109"/>
    </row>
    <row r="450" spans="2:14">
      <c r="B450" s="108"/>
      <c r="C450" s="108"/>
      <c r="D450" s="108"/>
      <c r="E450" s="108"/>
      <c r="F450" s="108"/>
      <c r="G450" s="108"/>
      <c r="H450" s="109"/>
      <c r="I450" s="109"/>
      <c r="J450" s="109"/>
      <c r="K450" s="109"/>
      <c r="L450" s="109"/>
      <c r="M450" s="109"/>
      <c r="N450" s="109"/>
    </row>
    <row r="451" spans="2:14">
      <c r="B451" s="108"/>
      <c r="C451" s="108"/>
      <c r="D451" s="108"/>
      <c r="E451" s="108"/>
      <c r="F451" s="108"/>
      <c r="G451" s="108"/>
      <c r="H451" s="109"/>
      <c r="I451" s="109"/>
      <c r="J451" s="109"/>
      <c r="K451" s="109"/>
      <c r="L451" s="109"/>
      <c r="M451" s="109"/>
      <c r="N451" s="109"/>
    </row>
    <row r="452" spans="2:14">
      <c r="B452" s="108"/>
      <c r="C452" s="108"/>
      <c r="D452" s="108"/>
      <c r="E452" s="108"/>
      <c r="F452" s="108"/>
      <c r="G452" s="108"/>
      <c r="H452" s="109"/>
      <c r="I452" s="109"/>
      <c r="J452" s="109"/>
      <c r="K452" s="109"/>
      <c r="L452" s="109"/>
      <c r="M452" s="109"/>
      <c r="N452" s="109"/>
    </row>
    <row r="453" spans="2:14">
      <c r="B453" s="108"/>
      <c r="C453" s="108"/>
      <c r="D453" s="108"/>
      <c r="E453" s="108"/>
      <c r="F453" s="108"/>
      <c r="G453" s="108"/>
      <c r="H453" s="109"/>
      <c r="I453" s="109"/>
      <c r="J453" s="109"/>
      <c r="K453" s="109"/>
      <c r="L453" s="109"/>
      <c r="M453" s="109"/>
      <c r="N453" s="109"/>
    </row>
    <row r="454" spans="2:14">
      <c r="B454" s="108"/>
      <c r="C454" s="108"/>
      <c r="D454" s="108"/>
      <c r="E454" s="108"/>
      <c r="F454" s="108"/>
      <c r="G454" s="108"/>
      <c r="H454" s="109"/>
      <c r="I454" s="109"/>
      <c r="J454" s="109"/>
      <c r="K454" s="109"/>
      <c r="L454" s="109"/>
      <c r="M454" s="109"/>
      <c r="N454" s="109"/>
    </row>
    <row r="455" spans="2:14">
      <c r="B455" s="108"/>
      <c r="C455" s="108"/>
      <c r="D455" s="108"/>
      <c r="E455" s="108"/>
      <c r="F455" s="108"/>
      <c r="G455" s="108"/>
      <c r="H455" s="109"/>
      <c r="I455" s="109"/>
      <c r="J455" s="109"/>
      <c r="K455" s="109"/>
      <c r="L455" s="109"/>
      <c r="M455" s="109"/>
      <c r="N455" s="109"/>
    </row>
    <row r="456" spans="2:14">
      <c r="B456" s="108"/>
      <c r="C456" s="108"/>
      <c r="D456" s="108"/>
      <c r="E456" s="108"/>
      <c r="F456" s="108"/>
      <c r="G456" s="108"/>
      <c r="H456" s="109"/>
      <c r="I456" s="109"/>
      <c r="J456" s="109"/>
      <c r="K456" s="109"/>
      <c r="L456" s="109"/>
      <c r="M456" s="109"/>
      <c r="N456" s="109"/>
    </row>
    <row r="457" spans="2:14">
      <c r="B457" s="108"/>
      <c r="C457" s="108"/>
      <c r="D457" s="108"/>
      <c r="E457" s="108"/>
      <c r="F457" s="108"/>
      <c r="G457" s="108"/>
      <c r="H457" s="109"/>
      <c r="I457" s="109"/>
      <c r="J457" s="109"/>
      <c r="K457" s="109"/>
      <c r="L457" s="109"/>
      <c r="M457" s="109"/>
      <c r="N457" s="109"/>
    </row>
    <row r="458" spans="2:14">
      <c r="B458" s="108"/>
      <c r="C458" s="108"/>
      <c r="D458" s="108"/>
      <c r="E458" s="108"/>
      <c r="F458" s="108"/>
      <c r="G458" s="108"/>
      <c r="H458" s="109"/>
      <c r="I458" s="109"/>
      <c r="J458" s="109"/>
      <c r="K458" s="109"/>
      <c r="L458" s="109"/>
      <c r="M458" s="109"/>
      <c r="N458" s="109"/>
    </row>
    <row r="459" spans="2:14">
      <c r="B459" s="108"/>
      <c r="C459" s="108"/>
      <c r="D459" s="108"/>
      <c r="E459" s="108"/>
      <c r="F459" s="108"/>
      <c r="G459" s="108"/>
      <c r="H459" s="109"/>
      <c r="I459" s="109"/>
      <c r="J459" s="109"/>
      <c r="K459" s="109"/>
      <c r="L459" s="109"/>
      <c r="M459" s="109"/>
      <c r="N459" s="109"/>
    </row>
    <row r="460" spans="2:14">
      <c r="B460" s="108"/>
      <c r="C460" s="108"/>
      <c r="D460" s="108"/>
      <c r="E460" s="108"/>
      <c r="F460" s="108"/>
      <c r="G460" s="108"/>
      <c r="H460" s="109"/>
      <c r="I460" s="109"/>
      <c r="J460" s="109"/>
      <c r="K460" s="109"/>
      <c r="L460" s="109"/>
      <c r="M460" s="109"/>
      <c r="N460" s="109"/>
    </row>
    <row r="461" spans="2:14">
      <c r="B461" s="108"/>
      <c r="C461" s="108"/>
      <c r="D461" s="108"/>
      <c r="E461" s="108"/>
      <c r="F461" s="108"/>
      <c r="G461" s="108"/>
      <c r="H461" s="109"/>
      <c r="I461" s="109"/>
      <c r="J461" s="109"/>
      <c r="K461" s="109"/>
      <c r="L461" s="109"/>
      <c r="M461" s="109"/>
      <c r="N461" s="109"/>
    </row>
    <row r="462" spans="2:14">
      <c r="B462" s="108"/>
      <c r="C462" s="108"/>
      <c r="D462" s="108"/>
      <c r="E462" s="108"/>
      <c r="F462" s="108"/>
      <c r="G462" s="108"/>
      <c r="H462" s="109"/>
      <c r="I462" s="109"/>
      <c r="J462" s="109"/>
      <c r="K462" s="109"/>
      <c r="L462" s="109"/>
      <c r="M462" s="109"/>
      <c r="N462" s="109"/>
    </row>
    <row r="463" spans="2:14">
      <c r="B463" s="108"/>
      <c r="C463" s="108"/>
      <c r="D463" s="108"/>
      <c r="E463" s="108"/>
      <c r="F463" s="108"/>
      <c r="G463" s="108"/>
      <c r="H463" s="109"/>
      <c r="I463" s="109"/>
      <c r="J463" s="109"/>
      <c r="K463" s="109"/>
      <c r="L463" s="109"/>
      <c r="M463" s="109"/>
      <c r="N463" s="109"/>
    </row>
    <row r="464" spans="2:14">
      <c r="B464" s="108"/>
      <c r="C464" s="108"/>
      <c r="D464" s="108"/>
      <c r="E464" s="108"/>
      <c r="F464" s="108"/>
      <c r="G464" s="108"/>
      <c r="H464" s="109"/>
      <c r="I464" s="109"/>
      <c r="J464" s="109"/>
      <c r="K464" s="109"/>
      <c r="L464" s="109"/>
      <c r="M464" s="109"/>
      <c r="N464" s="109"/>
    </row>
    <row r="465" spans="2:14">
      <c r="B465" s="108"/>
      <c r="C465" s="108"/>
      <c r="D465" s="108"/>
      <c r="E465" s="108"/>
      <c r="F465" s="108"/>
      <c r="G465" s="108"/>
      <c r="H465" s="109"/>
      <c r="I465" s="109"/>
      <c r="J465" s="109"/>
      <c r="K465" s="109"/>
      <c r="L465" s="109"/>
      <c r="M465" s="109"/>
      <c r="N465" s="109"/>
    </row>
    <row r="466" spans="2:14">
      <c r="B466" s="108"/>
      <c r="C466" s="108"/>
      <c r="D466" s="108"/>
      <c r="E466" s="108"/>
      <c r="F466" s="108"/>
      <c r="G466" s="108"/>
      <c r="H466" s="109"/>
      <c r="I466" s="109"/>
      <c r="J466" s="109"/>
      <c r="K466" s="109"/>
      <c r="L466" s="109"/>
      <c r="M466" s="109"/>
      <c r="N466" s="109"/>
    </row>
    <row r="467" spans="2:14">
      <c r="B467" s="108"/>
      <c r="C467" s="108"/>
      <c r="D467" s="108"/>
      <c r="E467" s="108"/>
      <c r="F467" s="108"/>
      <c r="G467" s="108"/>
      <c r="H467" s="109"/>
      <c r="I467" s="109"/>
      <c r="J467" s="109"/>
      <c r="K467" s="109"/>
      <c r="L467" s="109"/>
      <c r="M467" s="109"/>
      <c r="N467" s="109"/>
    </row>
    <row r="468" spans="2:14">
      <c r="B468" s="108"/>
      <c r="C468" s="108"/>
      <c r="D468" s="108"/>
      <c r="E468" s="108"/>
      <c r="F468" s="108"/>
      <c r="G468" s="108"/>
      <c r="H468" s="109"/>
      <c r="I468" s="109"/>
      <c r="J468" s="109"/>
      <c r="K468" s="109"/>
      <c r="L468" s="109"/>
      <c r="M468" s="109"/>
      <c r="N468" s="109"/>
    </row>
    <row r="469" spans="2:14">
      <c r="B469" s="108"/>
      <c r="C469" s="108"/>
      <c r="D469" s="108"/>
      <c r="E469" s="108"/>
      <c r="F469" s="108"/>
      <c r="G469" s="108"/>
      <c r="H469" s="109"/>
      <c r="I469" s="109"/>
      <c r="J469" s="109"/>
      <c r="K469" s="109"/>
      <c r="L469" s="109"/>
      <c r="M469" s="109"/>
      <c r="N469" s="109"/>
    </row>
    <row r="470" spans="2:14">
      <c r="B470" s="108"/>
      <c r="C470" s="108"/>
      <c r="D470" s="108"/>
      <c r="E470" s="108"/>
      <c r="F470" s="108"/>
      <c r="G470" s="108"/>
      <c r="H470" s="109"/>
      <c r="I470" s="109"/>
      <c r="J470" s="109"/>
      <c r="K470" s="109"/>
      <c r="L470" s="109"/>
      <c r="M470" s="109"/>
      <c r="N470" s="109"/>
    </row>
    <row r="471" spans="2:14">
      <c r="B471" s="108"/>
      <c r="C471" s="108"/>
      <c r="D471" s="108"/>
      <c r="E471" s="108"/>
      <c r="F471" s="108"/>
      <c r="G471" s="108"/>
      <c r="H471" s="109"/>
      <c r="I471" s="109"/>
      <c r="J471" s="109"/>
      <c r="K471" s="109"/>
      <c r="L471" s="109"/>
      <c r="M471" s="109"/>
      <c r="N471" s="109"/>
    </row>
    <row r="472" spans="2:14">
      <c r="B472" s="108"/>
      <c r="C472" s="108"/>
      <c r="D472" s="108"/>
      <c r="E472" s="108"/>
      <c r="F472" s="108"/>
      <c r="G472" s="108"/>
      <c r="H472" s="109"/>
      <c r="I472" s="109"/>
      <c r="J472" s="109"/>
      <c r="K472" s="109"/>
      <c r="L472" s="109"/>
      <c r="M472" s="109"/>
      <c r="N472" s="109"/>
    </row>
    <row r="473" spans="2:14">
      <c r="B473" s="108"/>
      <c r="C473" s="108"/>
      <c r="D473" s="108"/>
      <c r="E473" s="108"/>
      <c r="F473" s="108"/>
      <c r="G473" s="108"/>
      <c r="H473" s="109"/>
      <c r="I473" s="109"/>
      <c r="J473" s="109"/>
      <c r="K473" s="109"/>
      <c r="L473" s="109"/>
      <c r="M473" s="109"/>
      <c r="N473" s="109"/>
    </row>
    <row r="474" spans="2:14">
      <c r="B474" s="108"/>
      <c r="C474" s="108"/>
      <c r="D474" s="108"/>
      <c r="E474" s="108"/>
      <c r="F474" s="108"/>
      <c r="G474" s="108"/>
      <c r="H474" s="109"/>
      <c r="I474" s="109"/>
      <c r="J474" s="109"/>
      <c r="K474" s="109"/>
      <c r="L474" s="109"/>
      <c r="M474" s="109"/>
      <c r="N474" s="109"/>
    </row>
    <row r="475" spans="2:14">
      <c r="B475" s="108"/>
      <c r="C475" s="108"/>
      <c r="D475" s="108"/>
      <c r="E475" s="108"/>
      <c r="F475" s="108"/>
      <c r="G475" s="108"/>
      <c r="H475" s="109"/>
      <c r="I475" s="109"/>
      <c r="J475" s="109"/>
      <c r="K475" s="109"/>
      <c r="L475" s="109"/>
      <c r="M475" s="109"/>
      <c r="N475" s="109"/>
    </row>
    <row r="476" spans="2:14">
      <c r="B476" s="108"/>
      <c r="C476" s="108"/>
      <c r="D476" s="108"/>
      <c r="E476" s="108"/>
      <c r="F476" s="108"/>
      <c r="G476" s="108"/>
      <c r="H476" s="109"/>
      <c r="I476" s="109"/>
      <c r="J476" s="109"/>
      <c r="K476" s="109"/>
      <c r="L476" s="109"/>
      <c r="M476" s="109"/>
      <c r="N476" s="109"/>
    </row>
    <row r="477" spans="2:14">
      <c r="B477" s="108"/>
      <c r="C477" s="108"/>
      <c r="D477" s="108"/>
      <c r="E477" s="108"/>
      <c r="F477" s="108"/>
      <c r="G477" s="108"/>
      <c r="H477" s="109"/>
      <c r="I477" s="109"/>
      <c r="J477" s="109"/>
      <c r="K477" s="109"/>
      <c r="L477" s="109"/>
      <c r="M477" s="109"/>
      <c r="N477" s="109"/>
    </row>
    <row r="478" spans="2:14">
      <c r="B478" s="108"/>
      <c r="C478" s="108"/>
      <c r="D478" s="108"/>
      <c r="E478" s="108"/>
      <c r="F478" s="108"/>
      <c r="G478" s="108"/>
      <c r="H478" s="109"/>
      <c r="I478" s="109"/>
      <c r="J478" s="109"/>
      <c r="K478" s="109"/>
      <c r="L478" s="109"/>
      <c r="M478" s="109"/>
      <c r="N478" s="109"/>
    </row>
    <row r="479" spans="2:14">
      <c r="B479" s="108"/>
      <c r="C479" s="108"/>
      <c r="D479" s="108"/>
      <c r="E479" s="108"/>
      <c r="F479" s="108"/>
      <c r="G479" s="108"/>
      <c r="H479" s="109"/>
      <c r="I479" s="109"/>
      <c r="J479" s="109"/>
      <c r="K479" s="109"/>
      <c r="L479" s="109"/>
      <c r="M479" s="109"/>
      <c r="N479" s="109"/>
    </row>
    <row r="480" spans="2:14">
      <c r="B480" s="108"/>
      <c r="C480" s="108"/>
      <c r="D480" s="108"/>
      <c r="E480" s="108"/>
      <c r="F480" s="108"/>
      <c r="G480" s="108"/>
      <c r="H480" s="109"/>
      <c r="I480" s="109"/>
      <c r="J480" s="109"/>
      <c r="K480" s="109"/>
      <c r="L480" s="109"/>
      <c r="M480" s="109"/>
      <c r="N480" s="109"/>
    </row>
    <row r="481" spans="2:14">
      <c r="B481" s="108"/>
      <c r="C481" s="108"/>
      <c r="D481" s="108"/>
      <c r="E481" s="108"/>
      <c r="F481" s="108"/>
      <c r="G481" s="108"/>
      <c r="H481" s="109"/>
      <c r="I481" s="109"/>
      <c r="J481" s="109"/>
      <c r="K481" s="109"/>
      <c r="L481" s="109"/>
      <c r="M481" s="109"/>
      <c r="N481" s="109"/>
    </row>
    <row r="482" spans="2:14">
      <c r="B482" s="108"/>
      <c r="C482" s="108"/>
      <c r="D482" s="108"/>
      <c r="E482" s="108"/>
      <c r="F482" s="108"/>
      <c r="G482" s="108"/>
      <c r="H482" s="109"/>
      <c r="I482" s="109"/>
      <c r="J482" s="109"/>
      <c r="K482" s="109"/>
      <c r="L482" s="109"/>
      <c r="M482" s="109"/>
      <c r="N482" s="109"/>
    </row>
    <row r="483" spans="2:14">
      <c r="B483" s="108"/>
      <c r="C483" s="108"/>
      <c r="D483" s="108"/>
      <c r="E483" s="108"/>
      <c r="F483" s="108"/>
      <c r="G483" s="108"/>
      <c r="H483" s="109"/>
      <c r="I483" s="109"/>
      <c r="J483" s="109"/>
      <c r="K483" s="109"/>
      <c r="L483" s="109"/>
      <c r="M483" s="109"/>
      <c r="N483" s="109"/>
    </row>
    <row r="484" spans="2:14">
      <c r="B484" s="108"/>
      <c r="C484" s="108"/>
      <c r="D484" s="108"/>
      <c r="E484" s="108"/>
      <c r="F484" s="108"/>
      <c r="G484" s="108"/>
      <c r="H484" s="109"/>
      <c r="I484" s="109"/>
      <c r="J484" s="109"/>
      <c r="K484" s="109"/>
      <c r="L484" s="109"/>
      <c r="M484" s="109"/>
      <c r="N484" s="109"/>
    </row>
    <row r="485" spans="2:14">
      <c r="B485" s="108"/>
      <c r="C485" s="108"/>
      <c r="D485" s="108"/>
      <c r="E485" s="108"/>
      <c r="F485" s="108"/>
      <c r="G485" s="108"/>
      <c r="H485" s="109"/>
      <c r="I485" s="109"/>
      <c r="J485" s="109"/>
      <c r="K485" s="109"/>
      <c r="L485" s="109"/>
      <c r="M485" s="109"/>
      <c r="N485" s="109"/>
    </row>
    <row r="486" spans="2:14">
      <c r="B486" s="108"/>
      <c r="C486" s="108"/>
      <c r="D486" s="108"/>
      <c r="E486" s="108"/>
      <c r="F486" s="108"/>
      <c r="G486" s="108"/>
      <c r="H486" s="109"/>
      <c r="I486" s="109"/>
      <c r="J486" s="109"/>
      <c r="K486" s="109"/>
      <c r="L486" s="109"/>
      <c r="M486" s="109"/>
      <c r="N486" s="109"/>
    </row>
    <row r="487" spans="2:14">
      <c r="B487" s="108"/>
      <c r="C487" s="108"/>
      <c r="D487" s="108"/>
      <c r="E487" s="108"/>
      <c r="F487" s="108"/>
      <c r="G487" s="108"/>
      <c r="H487" s="109"/>
      <c r="I487" s="109"/>
      <c r="J487" s="109"/>
      <c r="K487" s="109"/>
      <c r="L487" s="109"/>
      <c r="M487" s="109"/>
      <c r="N487" s="109"/>
    </row>
    <row r="488" spans="2:14">
      <c r="B488" s="108"/>
      <c r="C488" s="108"/>
      <c r="D488" s="108"/>
      <c r="E488" s="108"/>
      <c r="F488" s="108"/>
      <c r="G488" s="108"/>
      <c r="H488" s="109"/>
      <c r="I488" s="109"/>
      <c r="J488" s="109"/>
      <c r="K488" s="109"/>
      <c r="L488" s="109"/>
      <c r="M488" s="109"/>
      <c r="N488" s="109"/>
    </row>
    <row r="489" spans="2:14">
      <c r="B489" s="108"/>
      <c r="C489" s="108"/>
      <c r="D489" s="108"/>
      <c r="E489" s="108"/>
      <c r="F489" s="108"/>
      <c r="G489" s="108"/>
      <c r="H489" s="109"/>
      <c r="I489" s="109"/>
      <c r="J489" s="109"/>
      <c r="K489" s="109"/>
      <c r="L489" s="109"/>
      <c r="M489" s="109"/>
      <c r="N489" s="109"/>
    </row>
    <row r="490" spans="2:14">
      <c r="B490" s="108"/>
      <c r="C490" s="108"/>
      <c r="D490" s="108"/>
      <c r="E490" s="108"/>
      <c r="F490" s="108"/>
      <c r="G490" s="108"/>
      <c r="H490" s="109"/>
      <c r="I490" s="109"/>
      <c r="J490" s="109"/>
      <c r="K490" s="109"/>
      <c r="L490" s="109"/>
      <c r="M490" s="109"/>
      <c r="N490" s="109"/>
    </row>
    <row r="491" spans="2:14">
      <c r="B491" s="108"/>
      <c r="C491" s="108"/>
      <c r="D491" s="108"/>
      <c r="E491" s="108"/>
      <c r="F491" s="108"/>
      <c r="G491" s="108"/>
      <c r="H491" s="109"/>
      <c r="I491" s="109"/>
      <c r="J491" s="109"/>
      <c r="K491" s="109"/>
      <c r="L491" s="109"/>
      <c r="M491" s="109"/>
      <c r="N491" s="109"/>
    </row>
    <row r="492" spans="2:14">
      <c r="B492" s="108"/>
      <c r="C492" s="108"/>
      <c r="D492" s="108"/>
      <c r="E492" s="108"/>
      <c r="F492" s="108"/>
      <c r="G492" s="108"/>
      <c r="H492" s="109"/>
      <c r="I492" s="109"/>
      <c r="J492" s="109"/>
      <c r="K492" s="109"/>
      <c r="L492" s="109"/>
      <c r="M492" s="109"/>
      <c r="N492" s="109"/>
    </row>
    <row r="493" spans="2:14">
      <c r="B493" s="108"/>
      <c r="C493" s="108"/>
      <c r="D493" s="108"/>
      <c r="E493" s="108"/>
      <c r="F493" s="108"/>
      <c r="G493" s="108"/>
      <c r="H493" s="109"/>
      <c r="I493" s="109"/>
      <c r="J493" s="109"/>
      <c r="K493" s="109"/>
      <c r="L493" s="109"/>
      <c r="M493" s="109"/>
      <c r="N493" s="109"/>
    </row>
    <row r="494" spans="2:14">
      <c r="B494" s="108"/>
      <c r="C494" s="108"/>
      <c r="D494" s="108"/>
      <c r="E494" s="108"/>
      <c r="F494" s="108"/>
      <c r="G494" s="108"/>
      <c r="H494" s="109"/>
      <c r="I494" s="109"/>
      <c r="J494" s="109"/>
      <c r="K494" s="109"/>
      <c r="L494" s="109"/>
      <c r="M494" s="109"/>
      <c r="N494" s="109"/>
    </row>
    <row r="495" spans="2:14">
      <c r="B495" s="108"/>
      <c r="C495" s="108"/>
      <c r="D495" s="108"/>
      <c r="E495" s="108"/>
      <c r="F495" s="108"/>
      <c r="G495" s="108"/>
      <c r="H495" s="109"/>
      <c r="I495" s="109"/>
      <c r="J495" s="109"/>
      <c r="K495" s="109"/>
      <c r="L495" s="109"/>
      <c r="M495" s="109"/>
      <c r="N495" s="109"/>
    </row>
    <row r="496" spans="2:14">
      <c r="B496" s="108"/>
      <c r="C496" s="108"/>
      <c r="D496" s="108"/>
      <c r="E496" s="108"/>
      <c r="F496" s="108"/>
      <c r="G496" s="108"/>
      <c r="H496" s="109"/>
      <c r="I496" s="109"/>
      <c r="J496" s="109"/>
      <c r="K496" s="109"/>
      <c r="L496" s="109"/>
      <c r="M496" s="109"/>
      <c r="N496" s="109"/>
    </row>
    <row r="497" spans="2:14">
      <c r="B497" s="108"/>
      <c r="C497" s="108"/>
      <c r="D497" s="108"/>
      <c r="E497" s="108"/>
      <c r="F497" s="108"/>
      <c r="G497" s="108"/>
      <c r="H497" s="109"/>
      <c r="I497" s="109"/>
      <c r="J497" s="109"/>
      <c r="K497" s="109"/>
      <c r="L497" s="109"/>
      <c r="M497" s="109"/>
      <c r="N497" s="109"/>
    </row>
    <row r="498" spans="2:14">
      <c r="B498" s="108"/>
      <c r="C498" s="108"/>
      <c r="D498" s="108"/>
      <c r="E498" s="108"/>
      <c r="F498" s="108"/>
      <c r="G498" s="108"/>
      <c r="H498" s="109"/>
      <c r="I498" s="109"/>
      <c r="J498" s="109"/>
      <c r="K498" s="109"/>
      <c r="L498" s="109"/>
      <c r="M498" s="109"/>
      <c r="N498" s="109"/>
    </row>
    <row r="499" spans="2:14">
      <c r="B499" s="108"/>
      <c r="C499" s="108"/>
      <c r="D499" s="108"/>
      <c r="E499" s="108"/>
      <c r="F499" s="108"/>
      <c r="G499" s="108"/>
      <c r="H499" s="109"/>
      <c r="I499" s="109"/>
      <c r="J499" s="109"/>
      <c r="K499" s="109"/>
      <c r="L499" s="109"/>
      <c r="M499" s="109"/>
      <c r="N499" s="109"/>
    </row>
    <row r="500" spans="2:14">
      <c r="B500" s="108"/>
      <c r="C500" s="108"/>
      <c r="D500" s="108"/>
      <c r="E500" s="108"/>
      <c r="F500" s="108"/>
      <c r="G500" s="108"/>
      <c r="H500" s="109"/>
      <c r="I500" s="109"/>
      <c r="J500" s="109"/>
      <c r="K500" s="109"/>
      <c r="L500" s="109"/>
      <c r="M500" s="109"/>
      <c r="N500" s="109"/>
    </row>
    <row r="501" spans="2:14">
      <c r="B501" s="108"/>
      <c r="C501" s="108"/>
      <c r="D501" s="108"/>
      <c r="E501" s="108"/>
      <c r="F501" s="108"/>
      <c r="G501" s="108"/>
      <c r="H501" s="109"/>
      <c r="I501" s="109"/>
      <c r="J501" s="109"/>
      <c r="K501" s="109"/>
      <c r="L501" s="109"/>
      <c r="M501" s="109"/>
      <c r="N501" s="109"/>
    </row>
    <row r="502" spans="2:14">
      <c r="B502" s="108"/>
      <c r="C502" s="108"/>
      <c r="D502" s="108"/>
      <c r="E502" s="108"/>
      <c r="F502" s="108"/>
      <c r="G502" s="108"/>
      <c r="H502" s="109"/>
      <c r="I502" s="109"/>
      <c r="J502" s="109"/>
      <c r="K502" s="109"/>
      <c r="L502" s="109"/>
      <c r="M502" s="109"/>
      <c r="N502" s="109"/>
    </row>
    <row r="503" spans="2:14">
      <c r="B503" s="108"/>
      <c r="C503" s="108"/>
      <c r="D503" s="108"/>
      <c r="E503" s="108"/>
      <c r="F503" s="108"/>
      <c r="G503" s="108"/>
      <c r="H503" s="109"/>
      <c r="I503" s="109"/>
      <c r="J503" s="109"/>
      <c r="K503" s="109"/>
      <c r="L503" s="109"/>
      <c r="M503" s="109"/>
      <c r="N503" s="109"/>
    </row>
    <row r="504" spans="2:14">
      <c r="B504" s="108"/>
      <c r="C504" s="108"/>
      <c r="D504" s="108"/>
      <c r="E504" s="108"/>
      <c r="F504" s="108"/>
      <c r="G504" s="108"/>
      <c r="H504" s="109"/>
      <c r="I504" s="109"/>
      <c r="J504" s="109"/>
      <c r="K504" s="109"/>
      <c r="L504" s="109"/>
      <c r="M504" s="109"/>
      <c r="N504" s="109"/>
    </row>
    <row r="505" spans="2:14">
      <c r="B505" s="108"/>
      <c r="C505" s="108"/>
      <c r="D505" s="108"/>
      <c r="E505" s="108"/>
      <c r="F505" s="108"/>
      <c r="G505" s="108"/>
      <c r="H505" s="109"/>
      <c r="I505" s="109"/>
      <c r="J505" s="109"/>
      <c r="K505" s="109"/>
      <c r="L505" s="109"/>
      <c r="M505" s="109"/>
      <c r="N505" s="109"/>
    </row>
    <row r="506" spans="2:14">
      <c r="B506" s="108"/>
      <c r="C506" s="108"/>
      <c r="D506" s="108"/>
      <c r="E506" s="108"/>
      <c r="F506" s="108"/>
      <c r="G506" s="108"/>
      <c r="H506" s="109"/>
      <c r="I506" s="109"/>
      <c r="J506" s="109"/>
      <c r="K506" s="109"/>
      <c r="L506" s="109"/>
      <c r="M506" s="109"/>
      <c r="N506" s="109"/>
    </row>
    <row r="507" spans="2:14">
      <c r="B507" s="108"/>
      <c r="C507" s="108"/>
      <c r="D507" s="108"/>
      <c r="E507" s="108"/>
      <c r="F507" s="108"/>
      <c r="G507" s="108"/>
      <c r="H507" s="109"/>
      <c r="I507" s="109"/>
      <c r="J507" s="109"/>
      <c r="K507" s="109"/>
      <c r="L507" s="109"/>
      <c r="M507" s="109"/>
      <c r="N507" s="109"/>
    </row>
    <row r="508" spans="2:14">
      <c r="B508" s="108"/>
      <c r="C508" s="108"/>
      <c r="D508" s="108"/>
      <c r="E508" s="108"/>
      <c r="F508" s="108"/>
      <c r="G508" s="108"/>
      <c r="H508" s="109"/>
      <c r="I508" s="109"/>
      <c r="J508" s="109"/>
      <c r="K508" s="109"/>
      <c r="L508" s="109"/>
      <c r="M508" s="109"/>
      <c r="N508" s="109"/>
    </row>
    <row r="509" spans="2:14">
      <c r="B509" s="108"/>
      <c r="C509" s="108"/>
      <c r="D509" s="108"/>
      <c r="E509" s="108"/>
      <c r="F509" s="108"/>
      <c r="G509" s="108"/>
      <c r="H509" s="109"/>
      <c r="I509" s="109"/>
      <c r="J509" s="109"/>
      <c r="K509" s="109"/>
      <c r="L509" s="109"/>
      <c r="M509" s="109"/>
      <c r="N509" s="109"/>
    </row>
    <row r="510" spans="2:14">
      <c r="B510" s="108"/>
      <c r="C510" s="108"/>
      <c r="D510" s="108"/>
      <c r="E510" s="108"/>
      <c r="F510" s="108"/>
      <c r="G510" s="108"/>
      <c r="H510" s="109"/>
      <c r="I510" s="109"/>
      <c r="J510" s="109"/>
      <c r="K510" s="109"/>
      <c r="L510" s="109"/>
      <c r="M510" s="109"/>
      <c r="N510" s="109"/>
    </row>
    <row r="511" spans="2:14">
      <c r="B511" s="108"/>
      <c r="C511" s="108"/>
      <c r="D511" s="108"/>
      <c r="E511" s="108"/>
      <c r="F511" s="108"/>
      <c r="G511" s="108"/>
      <c r="H511" s="109"/>
      <c r="I511" s="109"/>
      <c r="J511" s="109"/>
      <c r="K511" s="109"/>
      <c r="L511" s="109"/>
      <c r="M511" s="109"/>
      <c r="N511" s="109"/>
    </row>
    <row r="512" spans="2:14">
      <c r="B512" s="108"/>
      <c r="C512" s="108"/>
      <c r="D512" s="108"/>
      <c r="E512" s="108"/>
      <c r="F512" s="108"/>
      <c r="G512" s="108"/>
      <c r="H512" s="109"/>
      <c r="I512" s="109"/>
      <c r="J512" s="109"/>
      <c r="K512" s="109"/>
      <c r="L512" s="109"/>
      <c r="M512" s="109"/>
      <c r="N512" s="109"/>
    </row>
    <row r="513" spans="2:14">
      <c r="B513" s="108"/>
      <c r="C513" s="108"/>
      <c r="D513" s="108"/>
      <c r="E513" s="108"/>
      <c r="F513" s="108"/>
      <c r="G513" s="108"/>
      <c r="H513" s="109"/>
      <c r="I513" s="109"/>
      <c r="J513" s="109"/>
      <c r="K513" s="109"/>
      <c r="L513" s="109"/>
      <c r="M513" s="109"/>
      <c r="N513" s="109"/>
    </row>
    <row r="514" spans="2:14">
      <c r="B514" s="108"/>
      <c r="C514" s="108"/>
      <c r="D514" s="108"/>
      <c r="E514" s="108"/>
      <c r="F514" s="108"/>
      <c r="G514" s="108"/>
      <c r="H514" s="109"/>
      <c r="I514" s="109"/>
      <c r="J514" s="109"/>
      <c r="K514" s="109"/>
      <c r="L514" s="109"/>
      <c r="M514" s="109"/>
      <c r="N514" s="109"/>
    </row>
    <row r="515" spans="2:14">
      <c r="B515" s="108"/>
      <c r="C515" s="108"/>
      <c r="D515" s="108"/>
      <c r="E515" s="108"/>
      <c r="F515" s="108"/>
      <c r="G515" s="108"/>
      <c r="H515" s="109"/>
      <c r="I515" s="109"/>
      <c r="J515" s="109"/>
      <c r="K515" s="109"/>
      <c r="L515" s="109"/>
      <c r="M515" s="109"/>
      <c r="N515" s="109"/>
    </row>
    <row r="516" spans="2:14">
      <c r="B516" s="108"/>
      <c r="C516" s="108"/>
      <c r="D516" s="108"/>
      <c r="E516" s="108"/>
      <c r="F516" s="108"/>
      <c r="G516" s="108"/>
      <c r="H516" s="109"/>
      <c r="I516" s="109"/>
      <c r="J516" s="109"/>
      <c r="K516" s="109"/>
      <c r="L516" s="109"/>
      <c r="M516" s="109"/>
      <c r="N516" s="109"/>
    </row>
    <row r="517" spans="2:14">
      <c r="B517" s="108"/>
      <c r="C517" s="108"/>
      <c r="D517" s="108"/>
      <c r="E517" s="108"/>
      <c r="F517" s="108"/>
      <c r="G517" s="108"/>
      <c r="H517" s="109"/>
      <c r="I517" s="109"/>
      <c r="J517" s="109"/>
      <c r="K517" s="109"/>
      <c r="L517" s="109"/>
      <c r="M517" s="109"/>
      <c r="N517" s="109"/>
    </row>
    <row r="518" spans="2:14">
      <c r="B518" s="108"/>
      <c r="C518" s="108"/>
      <c r="D518" s="108"/>
      <c r="E518" s="108"/>
      <c r="F518" s="108"/>
      <c r="G518" s="108"/>
      <c r="H518" s="109"/>
      <c r="I518" s="109"/>
      <c r="J518" s="109"/>
      <c r="K518" s="109"/>
      <c r="L518" s="109"/>
      <c r="M518" s="109"/>
      <c r="N518" s="109"/>
    </row>
    <row r="519" spans="2:14">
      <c r="B519" s="108"/>
      <c r="C519" s="108"/>
      <c r="D519" s="108"/>
      <c r="E519" s="108"/>
      <c r="F519" s="108"/>
      <c r="G519" s="108"/>
      <c r="H519" s="109"/>
      <c r="I519" s="109"/>
      <c r="J519" s="109"/>
      <c r="K519" s="109"/>
      <c r="L519" s="109"/>
      <c r="M519" s="109"/>
      <c r="N519" s="109"/>
    </row>
    <row r="520" spans="2:14">
      <c r="B520" s="108"/>
      <c r="C520" s="108"/>
      <c r="D520" s="108"/>
      <c r="E520" s="108"/>
      <c r="F520" s="108"/>
      <c r="G520" s="108"/>
      <c r="H520" s="109"/>
      <c r="I520" s="109"/>
      <c r="J520" s="109"/>
      <c r="K520" s="109"/>
      <c r="L520" s="109"/>
      <c r="M520" s="109"/>
      <c r="N520" s="109"/>
    </row>
    <row r="521" spans="2:14">
      <c r="B521" s="108"/>
      <c r="C521" s="108"/>
      <c r="D521" s="108"/>
      <c r="E521" s="108"/>
      <c r="F521" s="108"/>
      <c r="G521" s="108"/>
      <c r="H521" s="109"/>
      <c r="I521" s="109"/>
      <c r="J521" s="109"/>
      <c r="K521" s="109"/>
      <c r="L521" s="109"/>
      <c r="M521" s="109"/>
      <c r="N521" s="109"/>
    </row>
    <row r="522" spans="2:14">
      <c r="B522" s="108"/>
      <c r="C522" s="108"/>
      <c r="D522" s="108"/>
      <c r="E522" s="108"/>
      <c r="F522" s="108"/>
      <c r="G522" s="108"/>
      <c r="H522" s="109"/>
      <c r="I522" s="109"/>
      <c r="J522" s="109"/>
      <c r="K522" s="109"/>
      <c r="L522" s="109"/>
      <c r="M522" s="109"/>
      <c r="N522" s="109"/>
    </row>
    <row r="523" spans="2:14">
      <c r="B523" s="108"/>
      <c r="C523" s="108"/>
      <c r="D523" s="108"/>
      <c r="E523" s="108"/>
      <c r="F523" s="108"/>
      <c r="G523" s="108"/>
      <c r="H523" s="109"/>
      <c r="I523" s="109"/>
      <c r="J523" s="109"/>
      <c r="K523" s="109"/>
      <c r="L523" s="109"/>
      <c r="M523" s="109"/>
      <c r="N523" s="109"/>
    </row>
    <row r="524" spans="2:14">
      <c r="B524" s="108"/>
      <c r="C524" s="108"/>
      <c r="D524" s="108"/>
      <c r="E524" s="108"/>
      <c r="F524" s="108"/>
      <c r="G524" s="108"/>
      <c r="H524" s="109"/>
      <c r="I524" s="109"/>
      <c r="J524" s="109"/>
      <c r="K524" s="109"/>
      <c r="L524" s="109"/>
      <c r="M524" s="109"/>
      <c r="N524" s="109"/>
    </row>
    <row r="525" spans="2:14">
      <c r="B525" s="108"/>
      <c r="C525" s="108"/>
      <c r="D525" s="108"/>
      <c r="E525" s="108"/>
      <c r="F525" s="108"/>
      <c r="G525" s="108"/>
      <c r="H525" s="109"/>
      <c r="I525" s="109"/>
      <c r="J525" s="109"/>
      <c r="K525" s="109"/>
      <c r="L525" s="109"/>
      <c r="M525" s="109"/>
      <c r="N525" s="109"/>
    </row>
    <row r="526" spans="2:14">
      <c r="B526" s="108"/>
      <c r="C526" s="108"/>
      <c r="D526" s="108"/>
      <c r="E526" s="108"/>
      <c r="F526" s="108"/>
      <c r="G526" s="108"/>
      <c r="H526" s="109"/>
      <c r="I526" s="109"/>
      <c r="J526" s="109"/>
      <c r="K526" s="109"/>
      <c r="L526" s="109"/>
      <c r="M526" s="109"/>
      <c r="N526" s="109"/>
    </row>
    <row r="527" spans="2:14">
      <c r="B527" s="108"/>
      <c r="C527" s="108"/>
      <c r="D527" s="108"/>
      <c r="E527" s="108"/>
      <c r="F527" s="108"/>
      <c r="G527" s="108"/>
      <c r="H527" s="109"/>
      <c r="I527" s="109"/>
      <c r="J527" s="109"/>
      <c r="K527" s="109"/>
      <c r="L527" s="109"/>
      <c r="M527" s="109"/>
      <c r="N527" s="109"/>
    </row>
    <row r="528" spans="2:14">
      <c r="B528" s="108"/>
      <c r="C528" s="108"/>
      <c r="D528" s="108"/>
      <c r="E528" s="108"/>
      <c r="F528" s="108"/>
      <c r="G528" s="108"/>
      <c r="H528" s="109"/>
      <c r="I528" s="109"/>
      <c r="J528" s="109"/>
      <c r="K528" s="109"/>
      <c r="L528" s="109"/>
      <c r="M528" s="109"/>
      <c r="N528" s="109"/>
    </row>
    <row r="529" spans="2:14">
      <c r="B529" s="108"/>
      <c r="C529" s="108"/>
      <c r="D529" s="108"/>
      <c r="E529" s="108"/>
      <c r="F529" s="108"/>
      <c r="G529" s="108"/>
      <c r="H529" s="109"/>
      <c r="I529" s="109"/>
      <c r="J529" s="109"/>
      <c r="K529" s="109"/>
      <c r="L529" s="109"/>
      <c r="M529" s="109"/>
      <c r="N529" s="109"/>
    </row>
    <row r="530" spans="2:14">
      <c r="B530" s="108"/>
      <c r="C530" s="108"/>
      <c r="D530" s="108"/>
      <c r="E530" s="108"/>
      <c r="F530" s="108"/>
      <c r="G530" s="108"/>
      <c r="H530" s="109"/>
      <c r="I530" s="109"/>
      <c r="J530" s="109"/>
      <c r="K530" s="109"/>
      <c r="L530" s="109"/>
      <c r="M530" s="109"/>
      <c r="N530" s="109"/>
    </row>
    <row r="531" spans="2:14">
      <c r="B531" s="108"/>
      <c r="C531" s="108"/>
      <c r="D531" s="108"/>
      <c r="E531" s="108"/>
      <c r="F531" s="108"/>
      <c r="G531" s="108"/>
      <c r="H531" s="109"/>
      <c r="I531" s="109"/>
      <c r="J531" s="109"/>
      <c r="K531" s="109"/>
      <c r="L531" s="109"/>
      <c r="M531" s="109"/>
      <c r="N531" s="109"/>
    </row>
    <row r="532" spans="2:14">
      <c r="B532" s="108"/>
      <c r="C532" s="108"/>
      <c r="D532" s="108"/>
      <c r="E532" s="108"/>
      <c r="F532" s="108"/>
      <c r="G532" s="108"/>
      <c r="H532" s="109"/>
      <c r="I532" s="109"/>
      <c r="J532" s="109"/>
      <c r="K532" s="109"/>
      <c r="L532" s="109"/>
      <c r="M532" s="109"/>
      <c r="N532" s="109"/>
    </row>
    <row r="533" spans="2:14">
      <c r="B533" s="108"/>
      <c r="C533" s="108"/>
      <c r="D533" s="108"/>
      <c r="E533" s="108"/>
      <c r="F533" s="108"/>
      <c r="G533" s="108"/>
      <c r="H533" s="109"/>
      <c r="I533" s="109"/>
      <c r="J533" s="109"/>
      <c r="K533" s="109"/>
      <c r="L533" s="109"/>
      <c r="M533" s="109"/>
      <c r="N533" s="109"/>
    </row>
    <row r="534" spans="2:14">
      <c r="B534" s="108"/>
      <c r="C534" s="108"/>
      <c r="D534" s="108"/>
      <c r="E534" s="108"/>
      <c r="F534" s="108"/>
      <c r="G534" s="108"/>
      <c r="H534" s="109"/>
      <c r="I534" s="109"/>
      <c r="J534" s="109"/>
      <c r="K534" s="109"/>
      <c r="L534" s="109"/>
      <c r="M534" s="109"/>
      <c r="N534" s="109"/>
    </row>
    <row r="535" spans="2:14">
      <c r="B535" s="108"/>
      <c r="C535" s="108"/>
      <c r="D535" s="108"/>
      <c r="E535" s="108"/>
      <c r="F535" s="108"/>
      <c r="G535" s="108"/>
      <c r="H535" s="109"/>
      <c r="I535" s="109"/>
      <c r="J535" s="109"/>
      <c r="K535" s="109"/>
      <c r="L535" s="109"/>
      <c r="M535" s="109"/>
      <c r="N535" s="109"/>
    </row>
    <row r="536" spans="2:14">
      <c r="B536" s="108"/>
      <c r="C536" s="108"/>
      <c r="D536" s="108"/>
      <c r="E536" s="108"/>
      <c r="F536" s="108"/>
      <c r="G536" s="108"/>
      <c r="H536" s="109"/>
      <c r="I536" s="109"/>
      <c r="J536" s="109"/>
      <c r="K536" s="109"/>
      <c r="L536" s="109"/>
      <c r="M536" s="109"/>
      <c r="N536" s="109"/>
    </row>
    <row r="537" spans="2:14">
      <c r="B537" s="108"/>
      <c r="C537" s="108"/>
      <c r="D537" s="108"/>
      <c r="E537" s="108"/>
      <c r="F537" s="108"/>
      <c r="G537" s="108"/>
      <c r="H537" s="109"/>
      <c r="I537" s="109"/>
      <c r="J537" s="109"/>
      <c r="K537" s="109"/>
      <c r="L537" s="109"/>
      <c r="M537" s="109"/>
      <c r="N537" s="109"/>
    </row>
    <row r="538" spans="2:14">
      <c r="B538" s="108"/>
      <c r="C538" s="108"/>
      <c r="D538" s="108"/>
      <c r="E538" s="108"/>
      <c r="F538" s="108"/>
      <c r="G538" s="108"/>
      <c r="H538" s="109"/>
      <c r="I538" s="109"/>
      <c r="J538" s="109"/>
      <c r="K538" s="109"/>
      <c r="L538" s="109"/>
      <c r="M538" s="109"/>
      <c r="N538" s="109"/>
    </row>
    <row r="539" spans="2:14">
      <c r="B539" s="108"/>
      <c r="C539" s="108"/>
      <c r="D539" s="108"/>
      <c r="E539" s="108"/>
      <c r="F539" s="108"/>
      <c r="G539" s="108"/>
      <c r="H539" s="109"/>
      <c r="I539" s="109"/>
      <c r="J539" s="109"/>
      <c r="K539" s="109"/>
      <c r="L539" s="109"/>
      <c r="M539" s="109"/>
      <c r="N539" s="109"/>
    </row>
    <row r="540" spans="2:14">
      <c r="B540" s="108"/>
      <c r="C540" s="108"/>
      <c r="D540" s="108"/>
      <c r="E540" s="108"/>
      <c r="F540" s="108"/>
      <c r="G540" s="108"/>
      <c r="H540" s="109"/>
      <c r="I540" s="109"/>
      <c r="J540" s="109"/>
      <c r="K540" s="109"/>
      <c r="L540" s="109"/>
      <c r="M540" s="109"/>
      <c r="N540" s="109"/>
    </row>
    <row r="541" spans="2:14">
      <c r="B541" s="108"/>
      <c r="C541" s="108"/>
      <c r="D541" s="108"/>
      <c r="E541" s="108"/>
      <c r="F541" s="108"/>
      <c r="G541" s="108"/>
      <c r="H541" s="109"/>
      <c r="I541" s="109"/>
      <c r="J541" s="109"/>
      <c r="K541" s="109"/>
      <c r="L541" s="109"/>
      <c r="M541" s="109"/>
      <c r="N541" s="109"/>
    </row>
    <row r="542" spans="2:14">
      <c r="B542" s="108"/>
      <c r="C542" s="108"/>
      <c r="D542" s="108"/>
      <c r="E542" s="108"/>
      <c r="F542" s="108"/>
      <c r="G542" s="108"/>
      <c r="H542" s="109"/>
      <c r="I542" s="109"/>
      <c r="J542" s="109"/>
      <c r="K542" s="109"/>
      <c r="L542" s="109"/>
      <c r="M542" s="109"/>
      <c r="N542" s="109"/>
    </row>
    <row r="543" spans="2:14">
      <c r="B543" s="108"/>
      <c r="C543" s="108"/>
      <c r="D543" s="108"/>
      <c r="E543" s="108"/>
      <c r="F543" s="108"/>
      <c r="G543" s="108"/>
      <c r="H543" s="109"/>
      <c r="I543" s="109"/>
      <c r="J543" s="109"/>
      <c r="K543" s="109"/>
      <c r="L543" s="109"/>
      <c r="M543" s="109"/>
      <c r="N543" s="109"/>
    </row>
    <row r="544" spans="2:14">
      <c r="B544" s="108"/>
      <c r="C544" s="108"/>
      <c r="D544" s="108"/>
      <c r="E544" s="108"/>
      <c r="F544" s="108"/>
      <c r="G544" s="108"/>
      <c r="H544" s="109"/>
      <c r="I544" s="109"/>
      <c r="J544" s="109"/>
      <c r="K544" s="109"/>
      <c r="L544" s="109"/>
      <c r="M544" s="109"/>
      <c r="N544" s="109"/>
    </row>
    <row r="545" spans="2:14">
      <c r="B545" s="108"/>
      <c r="C545" s="108"/>
      <c r="D545" s="108"/>
      <c r="E545" s="108"/>
      <c r="F545" s="108"/>
      <c r="G545" s="108"/>
      <c r="H545" s="109"/>
      <c r="I545" s="109"/>
      <c r="J545" s="109"/>
      <c r="K545" s="109"/>
      <c r="L545" s="109"/>
      <c r="M545" s="109"/>
      <c r="N545" s="109"/>
    </row>
    <row r="546" spans="2:14">
      <c r="B546" s="108"/>
      <c r="C546" s="108"/>
      <c r="D546" s="108"/>
      <c r="E546" s="108"/>
      <c r="F546" s="108"/>
      <c r="G546" s="108"/>
      <c r="H546" s="109"/>
      <c r="I546" s="109"/>
      <c r="J546" s="109"/>
      <c r="K546" s="109"/>
      <c r="L546" s="109"/>
      <c r="M546" s="109"/>
      <c r="N546" s="109"/>
    </row>
    <row r="547" spans="2:14">
      <c r="B547" s="108"/>
      <c r="C547" s="108"/>
      <c r="D547" s="108"/>
      <c r="E547" s="108"/>
      <c r="F547" s="108"/>
      <c r="G547" s="108"/>
      <c r="H547" s="109"/>
      <c r="I547" s="109"/>
      <c r="J547" s="109"/>
      <c r="K547" s="109"/>
      <c r="L547" s="109"/>
      <c r="M547" s="109"/>
      <c r="N547" s="109"/>
    </row>
    <row r="548" spans="2:14">
      <c r="B548" s="108"/>
      <c r="C548" s="108"/>
      <c r="D548" s="108"/>
      <c r="E548" s="108"/>
      <c r="F548" s="108"/>
      <c r="G548" s="108"/>
      <c r="H548" s="109"/>
      <c r="I548" s="109"/>
      <c r="J548" s="109"/>
      <c r="K548" s="109"/>
      <c r="L548" s="109"/>
      <c r="M548" s="109"/>
      <c r="N548" s="109"/>
    </row>
    <row r="549" spans="2:14">
      <c r="B549" s="108"/>
      <c r="C549" s="108"/>
      <c r="D549" s="108"/>
      <c r="E549" s="108"/>
      <c r="F549" s="108"/>
      <c r="G549" s="108"/>
      <c r="H549" s="109"/>
      <c r="I549" s="109"/>
      <c r="J549" s="109"/>
      <c r="K549" s="109"/>
      <c r="L549" s="109"/>
      <c r="M549" s="109"/>
      <c r="N549" s="109"/>
    </row>
    <row r="550" spans="2:14">
      <c r="B550" s="108"/>
      <c r="C550" s="108"/>
      <c r="D550" s="108"/>
      <c r="E550" s="108"/>
      <c r="F550" s="108"/>
      <c r="G550" s="108"/>
      <c r="H550" s="109"/>
      <c r="I550" s="109"/>
      <c r="J550" s="109"/>
      <c r="K550" s="109"/>
      <c r="L550" s="109"/>
      <c r="M550" s="109"/>
      <c r="N550" s="109"/>
    </row>
    <row r="551" spans="2:14">
      <c r="B551" s="108"/>
      <c r="C551" s="108"/>
      <c r="D551" s="108"/>
      <c r="E551" s="108"/>
      <c r="F551" s="108"/>
      <c r="G551" s="108"/>
      <c r="H551" s="109"/>
      <c r="I551" s="109"/>
      <c r="J551" s="109"/>
      <c r="K551" s="109"/>
      <c r="L551" s="109"/>
      <c r="M551" s="109"/>
      <c r="N551" s="109"/>
    </row>
    <row r="552" spans="2:14">
      <c r="B552" s="108"/>
      <c r="C552" s="108"/>
      <c r="D552" s="108"/>
      <c r="E552" s="108"/>
      <c r="F552" s="108"/>
      <c r="G552" s="108"/>
      <c r="H552" s="109"/>
      <c r="I552" s="109"/>
      <c r="J552" s="109"/>
      <c r="K552" s="109"/>
      <c r="L552" s="109"/>
      <c r="M552" s="109"/>
      <c r="N552" s="109"/>
    </row>
    <row r="553" spans="2:14">
      <c r="B553" s="108"/>
      <c r="C553" s="108"/>
      <c r="D553" s="108"/>
      <c r="E553" s="108"/>
      <c r="F553" s="108"/>
      <c r="G553" s="108"/>
      <c r="H553" s="109"/>
      <c r="I553" s="109"/>
      <c r="J553" s="109"/>
      <c r="K553" s="109"/>
      <c r="L553" s="109"/>
      <c r="M553" s="109"/>
      <c r="N553" s="109"/>
    </row>
    <row r="554" spans="2:14">
      <c r="B554" s="108"/>
      <c r="C554" s="108"/>
      <c r="D554" s="108"/>
      <c r="E554" s="108"/>
      <c r="F554" s="108"/>
      <c r="G554" s="108"/>
      <c r="H554" s="109"/>
      <c r="I554" s="109"/>
      <c r="J554" s="109"/>
      <c r="K554" s="109"/>
      <c r="L554" s="109"/>
      <c r="M554" s="109"/>
      <c r="N554" s="109"/>
    </row>
    <row r="555" spans="2:14">
      <c r="B555" s="108"/>
      <c r="C555" s="108"/>
      <c r="D555" s="108"/>
      <c r="E555" s="108"/>
      <c r="F555" s="108"/>
      <c r="G555" s="108"/>
      <c r="H555" s="109"/>
      <c r="I555" s="109"/>
      <c r="J555" s="109"/>
      <c r="K555" s="109"/>
      <c r="L555" s="109"/>
      <c r="M555" s="109"/>
      <c r="N555" s="109"/>
    </row>
    <row r="556" spans="2:14">
      <c r="B556" s="108"/>
      <c r="C556" s="108"/>
      <c r="D556" s="108"/>
      <c r="E556" s="108"/>
      <c r="F556" s="108"/>
      <c r="G556" s="108"/>
      <c r="H556" s="109"/>
      <c r="I556" s="109"/>
      <c r="J556" s="109"/>
      <c r="K556" s="109"/>
      <c r="L556" s="109"/>
      <c r="M556" s="109"/>
      <c r="N556" s="109"/>
    </row>
    <row r="557" spans="2:14">
      <c r="B557" s="108"/>
      <c r="C557" s="108"/>
      <c r="D557" s="108"/>
      <c r="E557" s="108"/>
      <c r="F557" s="108"/>
      <c r="G557" s="108"/>
      <c r="H557" s="109"/>
      <c r="I557" s="109"/>
      <c r="J557" s="109"/>
      <c r="K557" s="109"/>
      <c r="L557" s="109"/>
      <c r="M557" s="109"/>
      <c r="N557" s="109"/>
    </row>
    <row r="558" spans="2:14">
      <c r="B558" s="108"/>
      <c r="C558" s="108"/>
      <c r="D558" s="108"/>
      <c r="E558" s="108"/>
      <c r="F558" s="108"/>
      <c r="G558" s="108"/>
      <c r="H558" s="109"/>
      <c r="I558" s="109"/>
      <c r="J558" s="109"/>
      <c r="K558" s="109"/>
      <c r="L558" s="109"/>
      <c r="M558" s="109"/>
      <c r="N558" s="109"/>
    </row>
    <row r="559" spans="2:14">
      <c r="B559" s="108"/>
      <c r="C559" s="108"/>
      <c r="D559" s="108"/>
      <c r="E559" s="108"/>
      <c r="F559" s="108"/>
      <c r="G559" s="108"/>
      <c r="H559" s="109"/>
      <c r="I559" s="109"/>
      <c r="J559" s="109"/>
      <c r="K559" s="109"/>
      <c r="L559" s="109"/>
      <c r="M559" s="109"/>
      <c r="N559" s="109"/>
    </row>
    <row r="560" spans="2:14">
      <c r="B560" s="108"/>
      <c r="C560" s="108"/>
      <c r="D560" s="108"/>
      <c r="E560" s="108"/>
      <c r="F560" s="108"/>
      <c r="G560" s="108"/>
      <c r="H560" s="109"/>
      <c r="I560" s="109"/>
      <c r="J560" s="109"/>
      <c r="K560" s="109"/>
      <c r="L560" s="109"/>
      <c r="M560" s="109"/>
      <c r="N560" s="109"/>
    </row>
    <row r="561" spans="2:14">
      <c r="B561" s="108"/>
      <c r="C561" s="108"/>
      <c r="D561" s="108"/>
      <c r="E561" s="108"/>
      <c r="F561" s="108"/>
      <c r="G561" s="108"/>
      <c r="H561" s="109"/>
      <c r="I561" s="109"/>
      <c r="J561" s="109"/>
      <c r="K561" s="109"/>
      <c r="L561" s="109"/>
      <c r="M561" s="109"/>
      <c r="N561" s="109"/>
    </row>
    <row r="562" spans="2:14">
      <c r="B562" s="108"/>
      <c r="C562" s="108"/>
      <c r="D562" s="108"/>
      <c r="E562" s="108"/>
      <c r="F562" s="108"/>
      <c r="G562" s="108"/>
      <c r="H562" s="109"/>
      <c r="I562" s="109"/>
      <c r="J562" s="109"/>
      <c r="K562" s="109"/>
      <c r="L562" s="109"/>
      <c r="M562" s="109"/>
      <c r="N562" s="109"/>
    </row>
    <row r="563" spans="2:14">
      <c r="B563" s="108"/>
      <c r="C563" s="108"/>
      <c r="D563" s="108"/>
      <c r="E563" s="108"/>
      <c r="F563" s="108"/>
      <c r="G563" s="108"/>
      <c r="H563" s="109"/>
      <c r="I563" s="109"/>
      <c r="J563" s="109"/>
      <c r="K563" s="109"/>
      <c r="L563" s="109"/>
      <c r="M563" s="109"/>
      <c r="N563" s="109"/>
    </row>
    <row r="564" spans="2:14">
      <c r="B564" s="108"/>
      <c r="C564" s="108"/>
      <c r="D564" s="108"/>
      <c r="E564" s="108"/>
      <c r="F564" s="108"/>
      <c r="G564" s="108"/>
      <c r="H564" s="109"/>
      <c r="I564" s="109"/>
      <c r="J564" s="109"/>
      <c r="K564" s="109"/>
      <c r="L564" s="109"/>
      <c r="M564" s="109"/>
      <c r="N564" s="109"/>
    </row>
    <row r="565" spans="2:14">
      <c r="B565" s="108"/>
      <c r="C565" s="108"/>
      <c r="D565" s="108"/>
      <c r="E565" s="108"/>
      <c r="F565" s="108"/>
      <c r="G565" s="108"/>
      <c r="H565" s="109"/>
      <c r="I565" s="109"/>
      <c r="J565" s="109"/>
      <c r="K565" s="109"/>
      <c r="L565" s="109"/>
      <c r="M565" s="109"/>
      <c r="N565" s="109"/>
    </row>
    <row r="566" spans="2:14">
      <c r="B566" s="108"/>
      <c r="C566" s="108"/>
      <c r="D566" s="108"/>
      <c r="E566" s="108"/>
      <c r="F566" s="108"/>
      <c r="G566" s="108"/>
      <c r="H566" s="109"/>
      <c r="I566" s="109"/>
      <c r="J566" s="109"/>
      <c r="K566" s="109"/>
      <c r="L566" s="109"/>
      <c r="M566" s="109"/>
      <c r="N566" s="109"/>
    </row>
    <row r="567" spans="2:14">
      <c r="B567" s="108"/>
      <c r="C567" s="108"/>
      <c r="D567" s="108"/>
      <c r="E567" s="108"/>
      <c r="F567" s="108"/>
      <c r="G567" s="108"/>
      <c r="H567" s="109"/>
      <c r="I567" s="109"/>
      <c r="J567" s="109"/>
      <c r="K567" s="109"/>
      <c r="L567" s="109"/>
      <c r="M567" s="109"/>
      <c r="N567" s="109"/>
    </row>
    <row r="568" spans="2:14">
      <c r="B568" s="108"/>
      <c r="C568" s="108"/>
      <c r="D568" s="108"/>
      <c r="E568" s="108"/>
      <c r="F568" s="108"/>
      <c r="G568" s="108"/>
      <c r="H568" s="109"/>
      <c r="I568" s="109"/>
      <c r="J568" s="109"/>
      <c r="K568" s="109"/>
      <c r="L568" s="109"/>
      <c r="M568" s="109"/>
      <c r="N568" s="109"/>
    </row>
    <row r="569" spans="2:14">
      <c r="B569" s="108"/>
      <c r="C569" s="108"/>
      <c r="D569" s="108"/>
      <c r="E569" s="108"/>
      <c r="F569" s="108"/>
      <c r="G569" s="108"/>
      <c r="H569" s="109"/>
      <c r="I569" s="109"/>
      <c r="J569" s="109"/>
      <c r="K569" s="109"/>
      <c r="L569" s="109"/>
      <c r="M569" s="109"/>
      <c r="N569" s="109"/>
    </row>
    <row r="570" spans="2:14">
      <c r="B570" s="108"/>
      <c r="C570" s="108"/>
      <c r="D570" s="108"/>
      <c r="E570" s="108"/>
      <c r="F570" s="108"/>
      <c r="G570" s="108"/>
      <c r="H570" s="109"/>
      <c r="I570" s="109"/>
      <c r="J570" s="109"/>
      <c r="K570" s="109"/>
      <c r="L570" s="109"/>
      <c r="M570" s="109"/>
      <c r="N570" s="109"/>
    </row>
    <row r="571" spans="2:14">
      <c r="B571" s="108"/>
      <c r="C571" s="108"/>
      <c r="D571" s="108"/>
      <c r="E571" s="108"/>
      <c r="F571" s="108"/>
      <c r="G571" s="108"/>
      <c r="H571" s="109"/>
      <c r="I571" s="109"/>
      <c r="J571" s="109"/>
      <c r="K571" s="109"/>
      <c r="L571" s="109"/>
      <c r="M571" s="109"/>
      <c r="N571" s="109"/>
    </row>
    <row r="572" spans="2:14">
      <c r="B572" s="108"/>
      <c r="C572" s="108"/>
      <c r="D572" s="108"/>
      <c r="E572" s="108"/>
      <c r="F572" s="108"/>
      <c r="G572" s="108"/>
      <c r="H572" s="109"/>
      <c r="I572" s="109"/>
      <c r="J572" s="109"/>
      <c r="K572" s="109"/>
      <c r="L572" s="109"/>
      <c r="M572" s="109"/>
      <c r="N572" s="109"/>
    </row>
    <row r="573" spans="2:14">
      <c r="B573" s="108"/>
      <c r="C573" s="108"/>
      <c r="D573" s="108"/>
      <c r="E573" s="108"/>
      <c r="F573" s="108"/>
      <c r="G573" s="108"/>
      <c r="H573" s="109"/>
      <c r="I573" s="109"/>
      <c r="J573" s="109"/>
      <c r="K573" s="109"/>
      <c r="L573" s="109"/>
      <c r="M573" s="109"/>
      <c r="N573" s="109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7 B89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71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7.28515625" style="1" bestFit="1" customWidth="1"/>
    <col min="11" max="11" width="11.85546875" style="1" bestFit="1" customWidth="1"/>
    <col min="12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139</v>
      </c>
      <c r="C1" s="67" t="s" vm="1">
        <v>220</v>
      </c>
    </row>
    <row r="2" spans="2:15">
      <c r="B2" s="46" t="s">
        <v>138</v>
      </c>
      <c r="C2" s="67" t="s">
        <v>221</v>
      </c>
    </row>
    <row r="3" spans="2:15">
      <c r="B3" s="46" t="s">
        <v>140</v>
      </c>
      <c r="C3" s="67" t="s">
        <v>222</v>
      </c>
    </row>
    <row r="4" spans="2:15">
      <c r="B4" s="46" t="s">
        <v>141</v>
      </c>
      <c r="C4" s="67">
        <v>2208</v>
      </c>
    </row>
    <row r="6" spans="2:15" ht="26.25" customHeight="1">
      <c r="B6" s="122" t="s">
        <v>167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2:15" ht="26.25" customHeight="1">
      <c r="B7" s="122" t="s">
        <v>86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</row>
    <row r="8" spans="2:15" s="3" customFormat="1" ht="78.75">
      <c r="B8" s="21" t="s">
        <v>108</v>
      </c>
      <c r="C8" s="29" t="s">
        <v>42</v>
      </c>
      <c r="D8" s="29" t="s">
        <v>112</v>
      </c>
      <c r="E8" s="29" t="s">
        <v>110</v>
      </c>
      <c r="F8" s="29" t="s">
        <v>62</v>
      </c>
      <c r="G8" s="29" t="s">
        <v>14</v>
      </c>
      <c r="H8" s="29" t="s">
        <v>63</v>
      </c>
      <c r="I8" s="29" t="s">
        <v>96</v>
      </c>
      <c r="J8" s="29" t="s">
        <v>197</v>
      </c>
      <c r="K8" s="29" t="s">
        <v>196</v>
      </c>
      <c r="L8" s="29" t="s">
        <v>59</v>
      </c>
      <c r="M8" s="29" t="s">
        <v>56</v>
      </c>
      <c r="N8" s="29" t="s">
        <v>142</v>
      </c>
      <c r="O8" s="19" t="s">
        <v>144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204</v>
      </c>
      <c r="K9" s="31"/>
      <c r="L9" s="31" t="s">
        <v>200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29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67.952970356000023</v>
      </c>
      <c r="M11" s="69"/>
      <c r="N11" s="77">
        <f>L11/$L$11</f>
        <v>1</v>
      </c>
      <c r="O11" s="77">
        <f>L11/'סכום נכסי הקרן'!$C$42</f>
        <v>5.7569469759347612E-4</v>
      </c>
    </row>
    <row r="12" spans="2:15" s="4" customFormat="1" ht="18" customHeight="1">
      <c r="B12" s="92" t="s">
        <v>190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67.952970356000023</v>
      </c>
      <c r="M12" s="69"/>
      <c r="N12" s="77">
        <f t="shared" ref="N12:N20" si="0">L12/$L$11</f>
        <v>1</v>
      </c>
      <c r="O12" s="77">
        <f>L12/'סכום נכסי הקרן'!$C$42</f>
        <v>5.7569469759347612E-4</v>
      </c>
    </row>
    <row r="13" spans="2:15">
      <c r="B13" s="86" t="s">
        <v>28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67.952970356000023</v>
      </c>
      <c r="M13" s="71"/>
      <c r="N13" s="80">
        <f t="shared" si="0"/>
        <v>1</v>
      </c>
      <c r="O13" s="80">
        <f>L13/'סכום נכסי הקרן'!$C$42</f>
        <v>5.7569469759347612E-4</v>
      </c>
    </row>
    <row r="14" spans="2:15">
      <c r="B14" s="75" t="s">
        <v>1553</v>
      </c>
      <c r="C14" s="69" t="s">
        <v>1554</v>
      </c>
      <c r="D14" s="82" t="s">
        <v>26</v>
      </c>
      <c r="E14" s="69"/>
      <c r="F14" s="82" t="s">
        <v>1418</v>
      </c>
      <c r="G14" s="69" t="s">
        <v>582</v>
      </c>
      <c r="H14" s="69"/>
      <c r="I14" s="82" t="s">
        <v>125</v>
      </c>
      <c r="J14" s="76">
        <v>1.083531</v>
      </c>
      <c r="K14" s="78">
        <v>73753</v>
      </c>
      <c r="L14" s="76">
        <v>2.7498278350000001</v>
      </c>
      <c r="M14" s="77">
        <v>6.0612671397800375E-7</v>
      </c>
      <c r="N14" s="77">
        <f t="shared" si="0"/>
        <v>4.046663185720769E-2</v>
      </c>
      <c r="O14" s="77">
        <f>L14/'סכום נכסי הקרן'!$C$42</f>
        <v>2.3296425389661706E-5</v>
      </c>
    </row>
    <row r="15" spans="2:15">
      <c r="B15" s="75" t="s">
        <v>1555</v>
      </c>
      <c r="C15" s="69" t="s">
        <v>1556</v>
      </c>
      <c r="D15" s="82" t="s">
        <v>117</v>
      </c>
      <c r="E15" s="69"/>
      <c r="F15" s="82" t="s">
        <v>1418</v>
      </c>
      <c r="G15" s="69" t="s">
        <v>582</v>
      </c>
      <c r="H15" s="69"/>
      <c r="I15" s="82" t="s">
        <v>127</v>
      </c>
      <c r="J15" s="76">
        <v>20.790906000000003</v>
      </c>
      <c r="K15" s="78">
        <v>3114</v>
      </c>
      <c r="L15" s="76">
        <v>2.6064187850000007</v>
      </c>
      <c r="M15" s="77">
        <v>1.6343417147431396E-7</v>
      </c>
      <c r="N15" s="77">
        <f t="shared" si="0"/>
        <v>3.8356215649517411E-2</v>
      </c>
      <c r="O15" s="77">
        <f>L15/'סכום נכסי הקרן'!$C$42</f>
        <v>2.208146996917908E-5</v>
      </c>
    </row>
    <row r="16" spans="2:15">
      <c r="B16" s="75" t="s">
        <v>1557</v>
      </c>
      <c r="C16" s="69" t="s">
        <v>1558</v>
      </c>
      <c r="D16" s="82" t="s">
        <v>117</v>
      </c>
      <c r="E16" s="69"/>
      <c r="F16" s="82" t="s">
        <v>1418</v>
      </c>
      <c r="G16" s="69" t="s">
        <v>582</v>
      </c>
      <c r="H16" s="69"/>
      <c r="I16" s="82" t="s">
        <v>134</v>
      </c>
      <c r="J16" s="76">
        <v>92.03922</v>
      </c>
      <c r="K16" s="78">
        <f>167300/100</f>
        <v>1673</v>
      </c>
      <c r="L16" s="76">
        <v>5.0114856440000013</v>
      </c>
      <c r="M16" s="77">
        <v>3.9929875168876882E-7</v>
      </c>
      <c r="N16" s="77">
        <f t="shared" si="0"/>
        <v>7.3749324242122757E-2</v>
      </c>
      <c r="O16" s="77">
        <f>L16/'סכום נכסי הקרן'!$C$42</f>
        <v>4.2457094917292074E-5</v>
      </c>
    </row>
    <row r="17" spans="2:15">
      <c r="B17" s="75" t="s">
        <v>1559</v>
      </c>
      <c r="C17" s="69" t="s">
        <v>1560</v>
      </c>
      <c r="D17" s="82" t="s">
        <v>117</v>
      </c>
      <c r="E17" s="69"/>
      <c r="F17" s="82" t="s">
        <v>1418</v>
      </c>
      <c r="G17" s="69" t="s">
        <v>582</v>
      </c>
      <c r="H17" s="69"/>
      <c r="I17" s="82" t="s">
        <v>125</v>
      </c>
      <c r="J17" s="76">
        <v>403.84560299999998</v>
      </c>
      <c r="K17" s="78">
        <v>1536.7</v>
      </c>
      <c r="L17" s="76">
        <v>21.354486009000006</v>
      </c>
      <c r="M17" s="77">
        <v>5.3523506684218402E-7</v>
      </c>
      <c r="N17" s="77">
        <f t="shared" si="0"/>
        <v>0.31425390085415855</v>
      </c>
      <c r="O17" s="77">
        <f>L17/'סכום נכסי הקרן'!$C$42</f>
        <v>1.8091430441980502E-4</v>
      </c>
    </row>
    <row r="18" spans="2:15">
      <c r="B18" s="75" t="s">
        <v>1561</v>
      </c>
      <c r="C18" s="69" t="s">
        <v>1562</v>
      </c>
      <c r="D18" s="82" t="s">
        <v>26</v>
      </c>
      <c r="E18" s="69"/>
      <c r="F18" s="82" t="s">
        <v>1418</v>
      </c>
      <c r="G18" s="69" t="s">
        <v>582</v>
      </c>
      <c r="H18" s="69"/>
      <c r="I18" s="82" t="s">
        <v>125</v>
      </c>
      <c r="J18" s="76">
        <v>11.931010000000001</v>
      </c>
      <c r="K18" s="78">
        <v>6417</v>
      </c>
      <c r="L18" s="76">
        <v>2.6344740290000006</v>
      </c>
      <c r="M18" s="77">
        <v>5.5671464758258533E-7</v>
      </c>
      <c r="N18" s="77">
        <f t="shared" si="0"/>
        <v>3.87690783081035E-2</v>
      </c>
      <c r="O18" s="77">
        <f>L18/'סכום נכסי הקרן'!$C$42</f>
        <v>2.2319152812561437E-5</v>
      </c>
    </row>
    <row r="19" spans="2:15">
      <c r="B19" s="75" t="s">
        <v>1563</v>
      </c>
      <c r="C19" s="69" t="s">
        <v>1564</v>
      </c>
      <c r="D19" s="82" t="s">
        <v>26</v>
      </c>
      <c r="E19" s="69"/>
      <c r="F19" s="82" t="s">
        <v>1418</v>
      </c>
      <c r="G19" s="69" t="s">
        <v>582</v>
      </c>
      <c r="H19" s="69"/>
      <c r="I19" s="82" t="s">
        <v>134</v>
      </c>
      <c r="J19" s="76">
        <v>10.483991000000001</v>
      </c>
      <c r="K19" s="78">
        <f>1264978/100</f>
        <v>12649.78</v>
      </c>
      <c r="L19" s="76">
        <v>4.3162563000000009</v>
      </c>
      <c r="M19" s="77">
        <v>2.8383868521576713E-6</v>
      </c>
      <c r="N19" s="77">
        <f t="shared" si="0"/>
        <v>6.3518287388873357E-2</v>
      </c>
      <c r="O19" s="77">
        <f>L19/'סכום נכסי הקרן'!$C$42</f>
        <v>3.6567141249992948E-5</v>
      </c>
    </row>
    <row r="20" spans="2:15">
      <c r="B20" s="75" t="s">
        <v>1565</v>
      </c>
      <c r="C20" s="69" t="s">
        <v>1566</v>
      </c>
      <c r="D20" s="82" t="s">
        <v>117</v>
      </c>
      <c r="E20" s="69"/>
      <c r="F20" s="82" t="s">
        <v>1418</v>
      </c>
      <c r="G20" s="69" t="s">
        <v>582</v>
      </c>
      <c r="H20" s="69"/>
      <c r="I20" s="82" t="s">
        <v>125</v>
      </c>
      <c r="J20" s="76">
        <v>67.566857999999996</v>
      </c>
      <c r="K20" s="78">
        <v>12593.69</v>
      </c>
      <c r="L20" s="76">
        <v>29.280021754000003</v>
      </c>
      <c r="M20" s="77">
        <v>8.2311375060630567E-7</v>
      </c>
      <c r="N20" s="77">
        <f t="shared" si="0"/>
        <v>0.4308865617000166</v>
      </c>
      <c r="O20" s="77">
        <f>L20/'סכום נכסי הקרן'!$C$42</f>
        <v>2.4805910883498374E-4</v>
      </c>
    </row>
    <row r="21" spans="2:15">
      <c r="B21" s="72"/>
      <c r="C21" s="69"/>
      <c r="D21" s="69"/>
      <c r="E21" s="69"/>
      <c r="F21" s="69"/>
      <c r="G21" s="69"/>
      <c r="H21" s="69"/>
      <c r="I21" s="69"/>
      <c r="J21" s="76"/>
      <c r="K21" s="78"/>
      <c r="L21" s="69"/>
      <c r="M21" s="69"/>
      <c r="N21" s="77"/>
      <c r="O21" s="69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110" t="s">
        <v>212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110" t="s">
        <v>105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110" t="s">
        <v>195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110" t="s">
        <v>203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2:1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2:15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</row>
    <row r="202" spans="2:15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2:15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2:15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2:15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2:15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2:15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2:15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2:15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2:15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2:15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</row>
    <row r="212" spans="2:15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2:15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</row>
    <row r="214" spans="2:15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</row>
    <row r="215" spans="2:15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2:15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2:15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2:15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2:15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</row>
    <row r="220" spans="2:15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2:15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</row>
    <row r="222" spans="2:15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</row>
    <row r="223" spans="2:15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</row>
    <row r="224" spans="2:15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2:15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2:15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</row>
    <row r="227" spans="2:15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2:15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</row>
    <row r="229" spans="2:15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</row>
    <row r="230" spans="2:15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</row>
    <row r="231" spans="2:15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</row>
    <row r="232" spans="2:15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2:15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2:15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2:15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2:15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2:15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2:15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2:15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</row>
    <row r="241" spans="2:15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2:15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</row>
    <row r="243" spans="2:15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2:15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2:15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2:15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2:15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2:15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</row>
    <row r="249" spans="2:15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</row>
    <row r="250" spans="2:15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</row>
    <row r="251" spans="2:15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</row>
    <row r="252" spans="2:15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</row>
    <row r="253" spans="2:15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2:15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</row>
    <row r="255" spans="2:15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</row>
    <row r="256" spans="2:15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</row>
    <row r="257" spans="2:15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</row>
    <row r="258" spans="2:15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</row>
    <row r="259" spans="2:15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2:15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2:15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2:15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2:15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2:15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  <row r="301" spans="2:15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</row>
    <row r="302" spans="2:15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</row>
    <row r="303" spans="2:15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</row>
    <row r="304" spans="2:15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</row>
    <row r="305" spans="2:15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</row>
    <row r="306" spans="2:15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</row>
    <row r="307" spans="2:15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</row>
    <row r="308" spans="2:15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</row>
    <row r="309" spans="2:15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</row>
    <row r="310" spans="2:15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</row>
    <row r="311" spans="2:15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2:15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2:15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</row>
    <row r="314" spans="2:15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</row>
    <row r="315" spans="2:15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</row>
    <row r="316" spans="2:15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</row>
    <row r="317" spans="2:15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</row>
    <row r="318" spans="2:15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</row>
    <row r="319" spans="2:15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2:15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2:15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</row>
    <row r="322" spans="2:15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</row>
    <row r="323" spans="2:15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</row>
    <row r="324" spans="2:15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</row>
    <row r="325" spans="2:15">
      <c r="B325" s="116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</row>
    <row r="326" spans="2:15">
      <c r="B326" s="116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</row>
    <row r="327" spans="2:15">
      <c r="B327" s="117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</row>
    <row r="328" spans="2:15">
      <c r="B328" s="108"/>
      <c r="C328" s="108"/>
      <c r="D328" s="108"/>
      <c r="E328" s="108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</row>
    <row r="329" spans="2:15">
      <c r="B329" s="108"/>
      <c r="C329" s="108"/>
      <c r="D329" s="108"/>
      <c r="E329" s="108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</row>
    <row r="330" spans="2:15">
      <c r="B330" s="108"/>
      <c r="C330" s="108"/>
      <c r="D330" s="108"/>
      <c r="E330" s="108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</row>
    <row r="331" spans="2:15">
      <c r="B331" s="108"/>
      <c r="C331" s="108"/>
      <c r="D331" s="108"/>
      <c r="E331" s="108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</row>
    <row r="332" spans="2:15">
      <c r="B332" s="108"/>
      <c r="C332" s="108"/>
      <c r="D332" s="108"/>
      <c r="E332" s="108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</row>
    <row r="333" spans="2:15">
      <c r="B333" s="108"/>
      <c r="C333" s="108"/>
      <c r="D333" s="108"/>
      <c r="E333" s="108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</row>
    <row r="334" spans="2:15">
      <c r="B334" s="108"/>
      <c r="C334" s="108"/>
      <c r="D334" s="108"/>
      <c r="E334" s="108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</row>
    <row r="335" spans="2:15">
      <c r="B335" s="108"/>
      <c r="C335" s="108"/>
      <c r="D335" s="108"/>
      <c r="E335" s="108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</row>
    <row r="336" spans="2:15">
      <c r="B336" s="108"/>
      <c r="C336" s="108"/>
      <c r="D336" s="108"/>
      <c r="E336" s="108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</row>
    <row r="337" spans="2:15">
      <c r="B337" s="108"/>
      <c r="C337" s="108"/>
      <c r="D337" s="108"/>
      <c r="E337" s="108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</row>
    <row r="338" spans="2:15">
      <c r="B338" s="108"/>
      <c r="C338" s="108"/>
      <c r="D338" s="108"/>
      <c r="E338" s="108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</row>
    <row r="339" spans="2:15">
      <c r="B339" s="108"/>
      <c r="C339" s="108"/>
      <c r="D339" s="108"/>
      <c r="E339" s="108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</row>
    <row r="340" spans="2:15">
      <c r="B340" s="108"/>
      <c r="C340" s="108"/>
      <c r="D340" s="108"/>
      <c r="E340" s="108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</row>
    <row r="341" spans="2:15">
      <c r="B341" s="108"/>
      <c r="C341" s="108"/>
      <c r="D341" s="108"/>
      <c r="E341" s="108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</row>
    <row r="342" spans="2:15">
      <c r="B342" s="108"/>
      <c r="C342" s="108"/>
      <c r="D342" s="108"/>
      <c r="E342" s="108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</row>
    <row r="343" spans="2:15">
      <c r="B343" s="108"/>
      <c r="C343" s="108"/>
      <c r="D343" s="108"/>
      <c r="E343" s="108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</row>
    <row r="344" spans="2:15">
      <c r="B344" s="108"/>
      <c r="C344" s="108"/>
      <c r="D344" s="108"/>
      <c r="E344" s="108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</row>
    <row r="345" spans="2:15">
      <c r="B345" s="108"/>
      <c r="C345" s="108"/>
      <c r="D345" s="108"/>
      <c r="E345" s="108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</row>
    <row r="346" spans="2:15">
      <c r="B346" s="108"/>
      <c r="C346" s="108"/>
      <c r="D346" s="108"/>
      <c r="E346" s="108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</row>
    <row r="347" spans="2:15">
      <c r="B347" s="108"/>
      <c r="C347" s="108"/>
      <c r="D347" s="108"/>
      <c r="E347" s="108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</row>
    <row r="348" spans="2:15">
      <c r="B348" s="108"/>
      <c r="C348" s="108"/>
      <c r="D348" s="108"/>
      <c r="E348" s="108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</row>
    <row r="349" spans="2:15">
      <c r="B349" s="108"/>
      <c r="C349" s="108"/>
      <c r="D349" s="108"/>
      <c r="E349" s="108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</row>
    <row r="350" spans="2:15">
      <c r="B350" s="108"/>
      <c r="C350" s="108"/>
      <c r="D350" s="108"/>
      <c r="E350" s="108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</row>
    <row r="351" spans="2:15">
      <c r="B351" s="108"/>
      <c r="C351" s="108"/>
      <c r="D351" s="108"/>
      <c r="E351" s="108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</row>
    <row r="352" spans="2:15">
      <c r="B352" s="108"/>
      <c r="C352" s="108"/>
      <c r="D352" s="108"/>
      <c r="E352" s="108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</row>
    <row r="353" spans="2:15">
      <c r="B353" s="108"/>
      <c r="C353" s="108"/>
      <c r="D353" s="108"/>
      <c r="E353" s="108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</row>
    <row r="354" spans="2:15">
      <c r="B354" s="108"/>
      <c r="C354" s="108"/>
      <c r="D354" s="108"/>
      <c r="E354" s="108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</row>
    <row r="355" spans="2:15">
      <c r="B355" s="108"/>
      <c r="C355" s="108"/>
      <c r="D355" s="108"/>
      <c r="E355" s="108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</row>
    <row r="356" spans="2:15">
      <c r="B356" s="108"/>
      <c r="C356" s="108"/>
      <c r="D356" s="108"/>
      <c r="E356" s="108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</row>
    <row r="357" spans="2:15">
      <c r="B357" s="108"/>
      <c r="C357" s="108"/>
      <c r="D357" s="108"/>
      <c r="E357" s="108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</row>
    <row r="358" spans="2:15">
      <c r="B358" s="108"/>
      <c r="C358" s="108"/>
      <c r="D358" s="108"/>
      <c r="E358" s="108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</row>
    <row r="359" spans="2:15">
      <c r="B359" s="108"/>
      <c r="C359" s="108"/>
      <c r="D359" s="108"/>
      <c r="E359" s="108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</row>
    <row r="360" spans="2:15">
      <c r="B360" s="108"/>
      <c r="C360" s="108"/>
      <c r="D360" s="108"/>
      <c r="E360" s="108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</row>
    <row r="361" spans="2:15">
      <c r="B361" s="108"/>
      <c r="C361" s="108"/>
      <c r="D361" s="108"/>
      <c r="E361" s="108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</row>
    <row r="362" spans="2:15">
      <c r="B362" s="108"/>
      <c r="C362" s="108"/>
      <c r="D362" s="108"/>
      <c r="E362" s="108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</row>
    <row r="363" spans="2:15">
      <c r="B363" s="108"/>
      <c r="C363" s="108"/>
      <c r="D363" s="108"/>
      <c r="E363" s="108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</row>
    <row r="364" spans="2:15">
      <c r="B364" s="108"/>
      <c r="C364" s="108"/>
      <c r="D364" s="108"/>
      <c r="E364" s="108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</row>
    <row r="365" spans="2:15">
      <c r="B365" s="108"/>
      <c r="C365" s="108"/>
      <c r="D365" s="108"/>
      <c r="E365" s="108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</row>
    <row r="366" spans="2:15">
      <c r="B366" s="108"/>
      <c r="C366" s="108"/>
      <c r="D366" s="108"/>
      <c r="E366" s="108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</row>
    <row r="367" spans="2:15">
      <c r="B367" s="108"/>
      <c r="C367" s="108"/>
      <c r="D367" s="108"/>
      <c r="E367" s="108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</row>
    <row r="368" spans="2:15">
      <c r="B368" s="108"/>
      <c r="C368" s="108"/>
      <c r="D368" s="108"/>
      <c r="E368" s="108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</row>
    <row r="369" spans="2:15">
      <c r="B369" s="108"/>
      <c r="C369" s="108"/>
      <c r="D369" s="108"/>
      <c r="E369" s="108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</row>
    <row r="370" spans="2:15">
      <c r="B370" s="108"/>
      <c r="C370" s="108"/>
      <c r="D370" s="108"/>
      <c r="E370" s="108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</row>
    <row r="371" spans="2:15">
      <c r="B371" s="108"/>
      <c r="C371" s="108"/>
      <c r="D371" s="108"/>
      <c r="E371" s="108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</row>
    <row r="372" spans="2:15">
      <c r="B372" s="108"/>
      <c r="C372" s="108"/>
      <c r="D372" s="108"/>
      <c r="E372" s="108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</row>
    <row r="373" spans="2:15">
      <c r="B373" s="108"/>
      <c r="C373" s="108"/>
      <c r="D373" s="108"/>
      <c r="E373" s="108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</row>
    <row r="374" spans="2:15">
      <c r="B374" s="108"/>
      <c r="C374" s="108"/>
      <c r="D374" s="108"/>
      <c r="E374" s="108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</row>
    <row r="375" spans="2:15">
      <c r="B375" s="108"/>
      <c r="C375" s="108"/>
      <c r="D375" s="108"/>
      <c r="E375" s="108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</row>
    <row r="376" spans="2:15">
      <c r="B376" s="108"/>
      <c r="C376" s="108"/>
      <c r="D376" s="108"/>
      <c r="E376" s="108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</row>
    <row r="377" spans="2:15">
      <c r="B377" s="108"/>
      <c r="C377" s="108"/>
      <c r="D377" s="108"/>
      <c r="E377" s="108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</row>
    <row r="378" spans="2:15">
      <c r="B378" s="108"/>
      <c r="C378" s="108"/>
      <c r="D378" s="108"/>
      <c r="E378" s="108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</row>
    <row r="379" spans="2:15">
      <c r="B379" s="108"/>
      <c r="C379" s="108"/>
      <c r="D379" s="108"/>
      <c r="E379" s="108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</row>
    <row r="380" spans="2:15">
      <c r="B380" s="108"/>
      <c r="C380" s="108"/>
      <c r="D380" s="108"/>
      <c r="E380" s="108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</row>
    <row r="381" spans="2:15">
      <c r="B381" s="108"/>
      <c r="C381" s="108"/>
      <c r="D381" s="108"/>
      <c r="E381" s="108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</row>
    <row r="382" spans="2:15">
      <c r="B382" s="108"/>
      <c r="C382" s="108"/>
      <c r="D382" s="108"/>
      <c r="E382" s="108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</row>
    <row r="383" spans="2:15">
      <c r="B383" s="108"/>
      <c r="C383" s="108"/>
      <c r="D383" s="108"/>
      <c r="E383" s="108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</row>
    <row r="384" spans="2:15">
      <c r="B384" s="108"/>
      <c r="C384" s="108"/>
      <c r="D384" s="108"/>
      <c r="E384" s="108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</row>
    <row r="385" spans="2:15">
      <c r="B385" s="108"/>
      <c r="C385" s="108"/>
      <c r="D385" s="108"/>
      <c r="E385" s="108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</row>
    <row r="386" spans="2:15">
      <c r="B386" s="108"/>
      <c r="C386" s="108"/>
      <c r="D386" s="108"/>
      <c r="E386" s="108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</row>
    <row r="387" spans="2:15">
      <c r="B387" s="108"/>
      <c r="C387" s="108"/>
      <c r="D387" s="108"/>
      <c r="E387" s="108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</row>
    <row r="388" spans="2:15">
      <c r="B388" s="108"/>
      <c r="C388" s="108"/>
      <c r="D388" s="108"/>
      <c r="E388" s="108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</row>
    <row r="389" spans="2:15">
      <c r="B389" s="108"/>
      <c r="C389" s="108"/>
      <c r="D389" s="108"/>
      <c r="E389" s="108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</row>
    <row r="390" spans="2:15">
      <c r="B390" s="108"/>
      <c r="C390" s="108"/>
      <c r="D390" s="108"/>
      <c r="E390" s="108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</row>
    <row r="391" spans="2:15">
      <c r="B391" s="108"/>
      <c r="C391" s="108"/>
      <c r="D391" s="108"/>
      <c r="E391" s="108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</row>
    <row r="392" spans="2:15">
      <c r="B392" s="108"/>
      <c r="C392" s="108"/>
      <c r="D392" s="108"/>
      <c r="E392" s="108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</row>
    <row r="393" spans="2:15">
      <c r="B393" s="108"/>
      <c r="C393" s="108"/>
      <c r="D393" s="108"/>
      <c r="E393" s="108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</row>
    <row r="394" spans="2:15">
      <c r="B394" s="108"/>
      <c r="C394" s="108"/>
      <c r="D394" s="108"/>
      <c r="E394" s="108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</row>
    <row r="395" spans="2:15">
      <c r="B395" s="108"/>
      <c r="C395" s="108"/>
      <c r="D395" s="108"/>
      <c r="E395" s="108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</row>
    <row r="396" spans="2:15">
      <c r="B396" s="108"/>
      <c r="C396" s="108"/>
      <c r="D396" s="108"/>
      <c r="E396" s="108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</row>
    <row r="397" spans="2:15">
      <c r="B397" s="108"/>
      <c r="C397" s="108"/>
      <c r="D397" s="108"/>
      <c r="E397" s="108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</row>
    <row r="398" spans="2:15">
      <c r="B398" s="108"/>
      <c r="C398" s="108"/>
      <c r="D398" s="108"/>
      <c r="E398" s="108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</row>
    <row r="399" spans="2:15">
      <c r="B399" s="108"/>
      <c r="C399" s="108"/>
      <c r="D399" s="108"/>
      <c r="E399" s="108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</row>
    <row r="400" spans="2:15">
      <c r="B400" s="108"/>
      <c r="C400" s="108"/>
      <c r="D400" s="108"/>
      <c r="E400" s="108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</row>
    <row r="401" spans="2:15">
      <c r="B401" s="108"/>
      <c r="C401" s="108"/>
      <c r="D401" s="108"/>
      <c r="E401" s="108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</row>
    <row r="402" spans="2:15">
      <c r="B402" s="108"/>
      <c r="C402" s="108"/>
      <c r="D402" s="108"/>
      <c r="E402" s="108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</row>
    <row r="403" spans="2:15">
      <c r="B403" s="108"/>
      <c r="C403" s="108"/>
      <c r="D403" s="108"/>
      <c r="E403" s="108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</row>
    <row r="404" spans="2:15">
      <c r="B404" s="108"/>
      <c r="C404" s="108"/>
      <c r="D404" s="108"/>
      <c r="E404" s="108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</row>
    <row r="405" spans="2:15">
      <c r="B405" s="108"/>
      <c r="C405" s="108"/>
      <c r="D405" s="108"/>
      <c r="E405" s="108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</row>
    <row r="406" spans="2:15">
      <c r="B406" s="108"/>
      <c r="C406" s="108"/>
      <c r="D406" s="108"/>
      <c r="E406" s="108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</row>
    <row r="407" spans="2:15">
      <c r="B407" s="108"/>
      <c r="C407" s="108"/>
      <c r="D407" s="108"/>
      <c r="E407" s="108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</row>
    <row r="408" spans="2:15">
      <c r="B408" s="108"/>
      <c r="C408" s="108"/>
      <c r="D408" s="108"/>
      <c r="E408" s="108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</row>
    <row r="409" spans="2:15">
      <c r="B409" s="108"/>
      <c r="C409" s="108"/>
      <c r="D409" s="108"/>
      <c r="E409" s="108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</row>
    <row r="410" spans="2:15">
      <c r="B410" s="108"/>
      <c r="C410" s="108"/>
      <c r="D410" s="108"/>
      <c r="E410" s="108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</row>
    <row r="411" spans="2:15">
      <c r="B411" s="108"/>
      <c r="C411" s="108"/>
      <c r="D411" s="108"/>
      <c r="E411" s="108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</row>
    <row r="412" spans="2:15">
      <c r="B412" s="108"/>
      <c r="C412" s="108"/>
      <c r="D412" s="108"/>
      <c r="E412" s="108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</row>
    <row r="413" spans="2:15">
      <c r="B413" s="108"/>
      <c r="C413" s="108"/>
      <c r="D413" s="108"/>
      <c r="E413" s="108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</row>
    <row r="414" spans="2:15">
      <c r="B414" s="108"/>
      <c r="C414" s="108"/>
      <c r="D414" s="108"/>
      <c r="E414" s="108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</row>
    <row r="415" spans="2:15">
      <c r="B415" s="108"/>
      <c r="C415" s="108"/>
      <c r="D415" s="108"/>
      <c r="E415" s="108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</row>
    <row r="416" spans="2:15">
      <c r="B416" s="108"/>
      <c r="C416" s="108"/>
      <c r="D416" s="108"/>
      <c r="E416" s="108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</row>
    <row r="417" spans="2:15">
      <c r="B417" s="108"/>
      <c r="C417" s="108"/>
      <c r="D417" s="108"/>
      <c r="E417" s="108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</row>
    <row r="418" spans="2:15">
      <c r="B418" s="108"/>
      <c r="C418" s="108"/>
      <c r="D418" s="108"/>
      <c r="E418" s="108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</row>
    <row r="419" spans="2:15">
      <c r="B419" s="108"/>
      <c r="C419" s="108"/>
      <c r="D419" s="108"/>
      <c r="E419" s="108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</row>
    <row r="420" spans="2:15">
      <c r="B420" s="108"/>
      <c r="C420" s="108"/>
      <c r="D420" s="108"/>
      <c r="E420" s="108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</row>
    <row r="421" spans="2:15">
      <c r="B421" s="108"/>
      <c r="C421" s="108"/>
      <c r="D421" s="108"/>
      <c r="E421" s="108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</row>
    <row r="422" spans="2:15">
      <c r="B422" s="108"/>
      <c r="C422" s="108"/>
      <c r="D422" s="108"/>
      <c r="E422" s="108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</row>
    <row r="423" spans="2:15">
      <c r="B423" s="108"/>
      <c r="C423" s="108"/>
      <c r="D423" s="108"/>
      <c r="E423" s="108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</row>
    <row r="424" spans="2:15">
      <c r="B424" s="108"/>
      <c r="C424" s="108"/>
      <c r="D424" s="108"/>
      <c r="E424" s="108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</row>
    <row r="425" spans="2:15">
      <c r="B425" s="108"/>
      <c r="C425" s="108"/>
      <c r="D425" s="108"/>
      <c r="E425" s="108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</row>
    <row r="426" spans="2:15">
      <c r="B426" s="108"/>
      <c r="C426" s="108"/>
      <c r="D426" s="108"/>
      <c r="E426" s="108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</row>
    <row r="427" spans="2:15">
      <c r="B427" s="108"/>
      <c r="C427" s="108"/>
      <c r="D427" s="108"/>
      <c r="E427" s="108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</row>
    <row r="428" spans="2:15">
      <c r="B428" s="108"/>
      <c r="C428" s="108"/>
      <c r="D428" s="108"/>
      <c r="E428" s="108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</row>
    <row r="429" spans="2:15">
      <c r="B429" s="108"/>
      <c r="C429" s="108"/>
      <c r="D429" s="108"/>
      <c r="E429" s="108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</row>
    <row r="430" spans="2:15">
      <c r="B430" s="108"/>
      <c r="C430" s="108"/>
      <c r="D430" s="108"/>
      <c r="E430" s="108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</row>
    <row r="431" spans="2:15">
      <c r="B431" s="108"/>
      <c r="C431" s="108"/>
      <c r="D431" s="108"/>
      <c r="E431" s="108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</row>
    <row r="432" spans="2:15">
      <c r="B432" s="108"/>
      <c r="C432" s="108"/>
      <c r="D432" s="108"/>
      <c r="E432" s="108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</row>
    <row r="433" spans="2:15">
      <c r="B433" s="108"/>
      <c r="C433" s="108"/>
      <c r="D433" s="108"/>
      <c r="E433" s="108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</row>
    <row r="434" spans="2:15">
      <c r="B434" s="108"/>
      <c r="C434" s="108"/>
      <c r="D434" s="108"/>
      <c r="E434" s="108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</row>
    <row r="435" spans="2:15">
      <c r="B435" s="108"/>
      <c r="C435" s="108"/>
      <c r="D435" s="108"/>
      <c r="E435" s="108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</row>
    <row r="436" spans="2:15">
      <c r="B436" s="108"/>
      <c r="C436" s="108"/>
      <c r="D436" s="108"/>
      <c r="E436" s="108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</row>
    <row r="437" spans="2:15">
      <c r="B437" s="108"/>
      <c r="C437" s="108"/>
      <c r="D437" s="108"/>
      <c r="E437" s="108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</row>
    <row r="438" spans="2:15">
      <c r="B438" s="108"/>
      <c r="C438" s="108"/>
      <c r="D438" s="108"/>
      <c r="E438" s="108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</row>
    <row r="439" spans="2:15">
      <c r="B439" s="108"/>
      <c r="C439" s="108"/>
      <c r="D439" s="108"/>
      <c r="E439" s="108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</row>
    <row r="440" spans="2:15">
      <c r="B440" s="108"/>
      <c r="C440" s="108"/>
      <c r="D440" s="108"/>
      <c r="E440" s="108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</row>
    <row r="441" spans="2:15">
      <c r="B441" s="108"/>
      <c r="C441" s="108"/>
      <c r="D441" s="108"/>
      <c r="E441" s="108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</row>
    <row r="442" spans="2:15">
      <c r="B442" s="108"/>
      <c r="C442" s="108"/>
      <c r="D442" s="108"/>
      <c r="E442" s="108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</row>
    <row r="443" spans="2:15">
      <c r="B443" s="108"/>
      <c r="C443" s="108"/>
      <c r="D443" s="108"/>
      <c r="E443" s="108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</row>
    <row r="444" spans="2:15">
      <c r="B444" s="108"/>
      <c r="C444" s="108"/>
      <c r="D444" s="108"/>
      <c r="E444" s="108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</row>
    <row r="445" spans="2:15">
      <c r="B445" s="108"/>
      <c r="C445" s="108"/>
      <c r="D445" s="108"/>
      <c r="E445" s="108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</row>
    <row r="446" spans="2:15">
      <c r="B446" s="108"/>
      <c r="C446" s="108"/>
      <c r="D446" s="108"/>
      <c r="E446" s="108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</row>
    <row r="447" spans="2:15">
      <c r="B447" s="108"/>
      <c r="C447" s="108"/>
      <c r="D447" s="108"/>
      <c r="E447" s="108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</row>
    <row r="448" spans="2:15">
      <c r="B448" s="108"/>
      <c r="C448" s="108"/>
      <c r="D448" s="108"/>
      <c r="E448" s="108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</row>
    <row r="449" spans="2:15">
      <c r="B449" s="108"/>
      <c r="C449" s="108"/>
      <c r="D449" s="108"/>
      <c r="E449" s="108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</row>
    <row r="450" spans="2:15">
      <c r="B450" s="108"/>
      <c r="C450" s="108"/>
      <c r="D450" s="108"/>
      <c r="E450" s="108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</row>
    <row r="451" spans="2:15">
      <c r="B451" s="108"/>
      <c r="C451" s="108"/>
      <c r="D451" s="108"/>
      <c r="E451" s="108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</row>
    <row r="452" spans="2:15">
      <c r="B452" s="108"/>
      <c r="C452" s="108"/>
      <c r="D452" s="108"/>
      <c r="E452" s="108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</row>
    <row r="453" spans="2:15">
      <c r="B453" s="108"/>
      <c r="C453" s="108"/>
      <c r="D453" s="108"/>
      <c r="E453" s="108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</row>
    <row r="454" spans="2:15">
      <c r="B454" s="108"/>
      <c r="C454" s="108"/>
      <c r="D454" s="108"/>
      <c r="E454" s="108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</row>
    <row r="455" spans="2:15">
      <c r="B455" s="108"/>
      <c r="C455" s="108"/>
      <c r="D455" s="108"/>
      <c r="E455" s="108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</row>
    <row r="456" spans="2:15">
      <c r="B456" s="108"/>
      <c r="C456" s="108"/>
      <c r="D456" s="108"/>
      <c r="E456" s="108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</row>
    <row r="457" spans="2:15">
      <c r="B457" s="108"/>
      <c r="C457" s="108"/>
      <c r="D457" s="108"/>
      <c r="E457" s="108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</row>
    <row r="458" spans="2:15">
      <c r="B458" s="108"/>
      <c r="C458" s="108"/>
      <c r="D458" s="108"/>
      <c r="E458" s="108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</row>
    <row r="459" spans="2:15">
      <c r="B459" s="108"/>
      <c r="C459" s="108"/>
      <c r="D459" s="108"/>
      <c r="E459" s="108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</row>
    <row r="460" spans="2:15">
      <c r="B460" s="108"/>
      <c r="C460" s="108"/>
      <c r="D460" s="108"/>
      <c r="E460" s="108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</row>
    <row r="461" spans="2:15">
      <c r="B461" s="108"/>
      <c r="C461" s="108"/>
      <c r="D461" s="108"/>
      <c r="E461" s="108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</row>
    <row r="462" spans="2:15">
      <c r="B462" s="108"/>
      <c r="C462" s="108"/>
      <c r="D462" s="108"/>
      <c r="E462" s="108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</row>
    <row r="463" spans="2:15">
      <c r="B463" s="108"/>
      <c r="C463" s="108"/>
      <c r="D463" s="108"/>
      <c r="E463" s="108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</row>
    <row r="464" spans="2:15">
      <c r="B464" s="108"/>
      <c r="C464" s="108"/>
      <c r="D464" s="108"/>
      <c r="E464" s="108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</row>
    <row r="465" spans="2:15">
      <c r="B465" s="108"/>
      <c r="C465" s="108"/>
      <c r="D465" s="108"/>
      <c r="E465" s="108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</row>
    <row r="466" spans="2:15">
      <c r="B466" s="108"/>
      <c r="C466" s="108"/>
      <c r="D466" s="108"/>
      <c r="E466" s="108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</row>
    <row r="467" spans="2:15">
      <c r="B467" s="108"/>
      <c r="C467" s="108"/>
      <c r="D467" s="108"/>
      <c r="E467" s="108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</row>
    <row r="468" spans="2:15">
      <c r="B468" s="108"/>
      <c r="C468" s="108"/>
      <c r="D468" s="108"/>
      <c r="E468" s="108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</row>
    <row r="469" spans="2:15">
      <c r="B469" s="108"/>
      <c r="C469" s="108"/>
      <c r="D469" s="108"/>
      <c r="E469" s="108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</row>
    <row r="470" spans="2:15">
      <c r="B470" s="108"/>
      <c r="C470" s="108"/>
      <c r="D470" s="108"/>
      <c r="E470" s="108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</row>
    <row r="471" spans="2:15">
      <c r="B471" s="108"/>
      <c r="C471" s="108"/>
      <c r="D471" s="108"/>
      <c r="E471" s="108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</row>
    <row r="472" spans="2:15">
      <c r="B472" s="108"/>
      <c r="C472" s="108"/>
      <c r="D472" s="108"/>
      <c r="E472" s="108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</row>
    <row r="473" spans="2:15">
      <c r="B473" s="108"/>
      <c r="C473" s="108"/>
      <c r="D473" s="108"/>
      <c r="E473" s="108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</row>
    <row r="474" spans="2:15">
      <c r="B474" s="108"/>
      <c r="C474" s="108"/>
      <c r="D474" s="108"/>
      <c r="E474" s="108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</row>
    <row r="475" spans="2:15">
      <c r="B475" s="108"/>
      <c r="C475" s="108"/>
      <c r="D475" s="108"/>
      <c r="E475" s="108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</row>
    <row r="476" spans="2:15">
      <c r="B476" s="108"/>
      <c r="C476" s="108"/>
      <c r="D476" s="108"/>
      <c r="E476" s="108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</row>
    <row r="477" spans="2:15">
      <c r="B477" s="108"/>
      <c r="C477" s="108"/>
      <c r="D477" s="108"/>
      <c r="E477" s="108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</row>
    <row r="478" spans="2:15">
      <c r="B478" s="108"/>
      <c r="C478" s="108"/>
      <c r="D478" s="108"/>
      <c r="E478" s="108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</row>
    <row r="479" spans="2:15">
      <c r="B479" s="108"/>
      <c r="C479" s="108"/>
      <c r="D479" s="108"/>
      <c r="E479" s="108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</row>
    <row r="480" spans="2:15">
      <c r="B480" s="108"/>
      <c r="C480" s="108"/>
      <c r="D480" s="108"/>
      <c r="E480" s="108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</row>
    <row r="481" spans="2:15">
      <c r="B481" s="108"/>
      <c r="C481" s="108"/>
      <c r="D481" s="108"/>
      <c r="E481" s="108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</row>
    <row r="482" spans="2:15">
      <c r="B482" s="108"/>
      <c r="C482" s="108"/>
      <c r="D482" s="108"/>
      <c r="E482" s="108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</row>
    <row r="483" spans="2:15">
      <c r="B483" s="108"/>
      <c r="C483" s="108"/>
      <c r="D483" s="108"/>
      <c r="E483" s="108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</row>
    <row r="484" spans="2:15">
      <c r="B484" s="108"/>
      <c r="C484" s="108"/>
      <c r="D484" s="108"/>
      <c r="E484" s="108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</row>
    <row r="485" spans="2:15">
      <c r="B485" s="108"/>
      <c r="C485" s="108"/>
      <c r="D485" s="108"/>
      <c r="E485" s="108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</row>
    <row r="486" spans="2:15">
      <c r="B486" s="108"/>
      <c r="C486" s="108"/>
      <c r="D486" s="108"/>
      <c r="E486" s="108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</row>
    <row r="487" spans="2:15">
      <c r="B487" s="108"/>
      <c r="C487" s="108"/>
      <c r="D487" s="108"/>
      <c r="E487" s="108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</row>
    <row r="488" spans="2:15">
      <c r="B488" s="108"/>
      <c r="C488" s="108"/>
      <c r="D488" s="108"/>
      <c r="E488" s="108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</row>
    <row r="489" spans="2:15">
      <c r="B489" s="108"/>
      <c r="C489" s="108"/>
      <c r="D489" s="108"/>
      <c r="E489" s="108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</row>
    <row r="490" spans="2:15">
      <c r="B490" s="108"/>
      <c r="C490" s="108"/>
      <c r="D490" s="108"/>
      <c r="E490" s="108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</row>
    <row r="491" spans="2:15">
      <c r="B491" s="108"/>
      <c r="C491" s="108"/>
      <c r="D491" s="108"/>
      <c r="E491" s="108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</row>
    <row r="492" spans="2:15">
      <c r="B492" s="108"/>
      <c r="C492" s="108"/>
      <c r="D492" s="108"/>
      <c r="E492" s="108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</row>
    <row r="493" spans="2:15">
      <c r="B493" s="108"/>
      <c r="C493" s="108"/>
      <c r="D493" s="108"/>
      <c r="E493" s="108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</row>
    <row r="494" spans="2:15">
      <c r="B494" s="108"/>
      <c r="C494" s="108"/>
      <c r="D494" s="108"/>
      <c r="E494" s="108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</row>
    <row r="495" spans="2:15">
      <c r="B495" s="108"/>
      <c r="C495" s="108"/>
      <c r="D495" s="108"/>
      <c r="E495" s="108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</row>
    <row r="496" spans="2:15">
      <c r="B496" s="108"/>
      <c r="C496" s="108"/>
      <c r="D496" s="108"/>
      <c r="E496" s="108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</row>
    <row r="497" spans="2:15">
      <c r="B497" s="108"/>
      <c r="C497" s="108"/>
      <c r="D497" s="108"/>
      <c r="E497" s="108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</row>
    <row r="498" spans="2:15">
      <c r="B498" s="108"/>
      <c r="C498" s="108"/>
      <c r="D498" s="108"/>
      <c r="E498" s="108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</row>
    <row r="499" spans="2:15">
      <c r="B499" s="108"/>
      <c r="C499" s="108"/>
      <c r="D499" s="108"/>
      <c r="E499" s="108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</row>
    <row r="500" spans="2:15">
      <c r="B500" s="108"/>
      <c r="C500" s="108"/>
      <c r="D500" s="108"/>
      <c r="E500" s="108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</row>
    <row r="501" spans="2:15">
      <c r="B501" s="108"/>
      <c r="C501" s="108"/>
      <c r="D501" s="108"/>
      <c r="E501" s="108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</row>
    <row r="502" spans="2:15">
      <c r="B502" s="108"/>
      <c r="C502" s="108"/>
      <c r="D502" s="108"/>
      <c r="E502" s="108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</row>
    <row r="503" spans="2:15">
      <c r="B503" s="108"/>
      <c r="C503" s="108"/>
      <c r="D503" s="108"/>
      <c r="E503" s="108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</row>
    <row r="504" spans="2:15">
      <c r="B504" s="108"/>
      <c r="C504" s="108"/>
      <c r="D504" s="108"/>
      <c r="E504" s="108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</row>
    <row r="505" spans="2:15">
      <c r="B505" s="108"/>
      <c r="C505" s="108"/>
      <c r="D505" s="108"/>
      <c r="E505" s="108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</row>
    <row r="506" spans="2:15">
      <c r="B506" s="108"/>
      <c r="C506" s="108"/>
      <c r="D506" s="108"/>
      <c r="E506" s="108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</row>
    <row r="507" spans="2:15">
      <c r="B507" s="108"/>
      <c r="C507" s="108"/>
      <c r="D507" s="108"/>
      <c r="E507" s="108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</row>
    <row r="508" spans="2:15">
      <c r="B508" s="108"/>
      <c r="C508" s="108"/>
      <c r="D508" s="108"/>
      <c r="E508" s="108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</row>
    <row r="509" spans="2:15">
      <c r="B509" s="108"/>
      <c r="C509" s="108"/>
      <c r="D509" s="108"/>
      <c r="E509" s="108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</row>
    <row r="510" spans="2:15">
      <c r="B510" s="108"/>
      <c r="C510" s="108"/>
      <c r="D510" s="108"/>
      <c r="E510" s="108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</row>
    <row r="511" spans="2:15">
      <c r="B511" s="108"/>
      <c r="C511" s="108"/>
      <c r="D511" s="108"/>
      <c r="E511" s="108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</row>
    <row r="512" spans="2:15">
      <c r="B512" s="108"/>
      <c r="C512" s="108"/>
      <c r="D512" s="108"/>
      <c r="E512" s="108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</row>
    <row r="513" spans="2:15">
      <c r="B513" s="108"/>
      <c r="C513" s="108"/>
      <c r="D513" s="108"/>
      <c r="E513" s="108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</row>
    <row r="514" spans="2:15">
      <c r="B514" s="108"/>
      <c r="C514" s="108"/>
      <c r="D514" s="108"/>
      <c r="E514" s="108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</row>
    <row r="515" spans="2:15">
      <c r="B515" s="108"/>
      <c r="C515" s="108"/>
      <c r="D515" s="108"/>
      <c r="E515" s="108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</row>
    <row r="516" spans="2:15">
      <c r="B516" s="108"/>
      <c r="C516" s="108"/>
      <c r="D516" s="108"/>
      <c r="E516" s="108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</row>
    <row r="517" spans="2:15">
      <c r="B517" s="108"/>
      <c r="C517" s="108"/>
      <c r="D517" s="108"/>
      <c r="E517" s="108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</row>
    <row r="518" spans="2:15">
      <c r="B518" s="108"/>
      <c r="C518" s="108"/>
      <c r="D518" s="108"/>
      <c r="E518" s="108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</row>
    <row r="519" spans="2:15">
      <c r="B519" s="108"/>
      <c r="C519" s="108"/>
      <c r="D519" s="108"/>
      <c r="E519" s="108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</row>
    <row r="520" spans="2:15">
      <c r="B520" s="108"/>
      <c r="C520" s="108"/>
      <c r="D520" s="108"/>
      <c r="E520" s="108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</row>
    <row r="521" spans="2:15">
      <c r="B521" s="108"/>
      <c r="C521" s="108"/>
      <c r="D521" s="108"/>
      <c r="E521" s="108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</row>
    <row r="522" spans="2:15">
      <c r="B522" s="108"/>
      <c r="C522" s="108"/>
      <c r="D522" s="108"/>
      <c r="E522" s="108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</row>
    <row r="523" spans="2:15">
      <c r="B523" s="108"/>
      <c r="C523" s="108"/>
      <c r="D523" s="108"/>
      <c r="E523" s="108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</row>
    <row r="524" spans="2:15">
      <c r="B524" s="108"/>
      <c r="C524" s="108"/>
      <c r="D524" s="108"/>
      <c r="E524" s="108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</row>
    <row r="525" spans="2:15">
      <c r="B525" s="108"/>
      <c r="C525" s="108"/>
      <c r="D525" s="108"/>
      <c r="E525" s="108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3 B25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71.42578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7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139</v>
      </c>
      <c r="C1" s="67" t="s" vm="1">
        <v>220</v>
      </c>
    </row>
    <row r="2" spans="2:12">
      <c r="B2" s="46" t="s">
        <v>138</v>
      </c>
      <c r="C2" s="67" t="s">
        <v>221</v>
      </c>
    </row>
    <row r="3" spans="2:12">
      <c r="B3" s="46" t="s">
        <v>140</v>
      </c>
      <c r="C3" s="67" t="s">
        <v>222</v>
      </c>
    </row>
    <row r="4" spans="2:12">
      <c r="B4" s="46" t="s">
        <v>141</v>
      </c>
      <c r="C4" s="67">
        <v>2208</v>
      </c>
    </row>
    <row r="6" spans="2:12" ht="26.25" customHeight="1">
      <c r="B6" s="122" t="s">
        <v>167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12" ht="26.25" customHeight="1">
      <c r="B7" s="122" t="s">
        <v>87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2:12" s="3" customFormat="1" ht="78.75">
      <c r="B8" s="21" t="s">
        <v>109</v>
      </c>
      <c r="C8" s="29" t="s">
        <v>42</v>
      </c>
      <c r="D8" s="29" t="s">
        <v>112</v>
      </c>
      <c r="E8" s="29" t="s">
        <v>62</v>
      </c>
      <c r="F8" s="29" t="s">
        <v>96</v>
      </c>
      <c r="G8" s="29" t="s">
        <v>197</v>
      </c>
      <c r="H8" s="29" t="s">
        <v>196</v>
      </c>
      <c r="I8" s="29" t="s">
        <v>59</v>
      </c>
      <c r="J8" s="29" t="s">
        <v>56</v>
      </c>
      <c r="K8" s="29" t="s">
        <v>142</v>
      </c>
      <c r="L8" s="65" t="s">
        <v>144</v>
      </c>
    </row>
    <row r="9" spans="2:12" s="3" customFormat="1" ht="25.5">
      <c r="B9" s="14"/>
      <c r="C9" s="15"/>
      <c r="D9" s="15"/>
      <c r="E9" s="15"/>
      <c r="F9" s="15"/>
      <c r="G9" s="15" t="s">
        <v>204</v>
      </c>
      <c r="H9" s="15"/>
      <c r="I9" s="15" t="s">
        <v>200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8" t="s">
        <v>45</v>
      </c>
      <c r="C11" s="69"/>
      <c r="D11" s="69"/>
      <c r="E11" s="69"/>
      <c r="F11" s="69"/>
      <c r="G11" s="76"/>
      <c r="H11" s="78"/>
      <c r="I11" s="76">
        <v>0.22537926200000005</v>
      </c>
      <c r="J11" s="69"/>
      <c r="K11" s="77">
        <f>I11/$I$11</f>
        <v>1</v>
      </c>
      <c r="L11" s="77">
        <f>I11/'סכום נכסי הקרן'!$C$42</f>
        <v>1.9094035978292505E-6</v>
      </c>
    </row>
    <row r="12" spans="2:12" s="4" customFormat="1" ht="18" customHeight="1">
      <c r="B12" s="92" t="s">
        <v>24</v>
      </c>
      <c r="C12" s="69"/>
      <c r="D12" s="69"/>
      <c r="E12" s="69"/>
      <c r="F12" s="69"/>
      <c r="G12" s="76"/>
      <c r="H12" s="78"/>
      <c r="I12" s="76">
        <v>0.22537926200000005</v>
      </c>
      <c r="J12" s="69"/>
      <c r="K12" s="77">
        <f t="shared" ref="K12:K14" si="0">I12/$I$11</f>
        <v>1</v>
      </c>
      <c r="L12" s="77">
        <f>I12/'סכום נכסי הקרן'!$C$42</f>
        <v>1.9094035978292505E-6</v>
      </c>
    </row>
    <row r="13" spans="2:12">
      <c r="B13" s="86" t="s">
        <v>1567</v>
      </c>
      <c r="C13" s="71"/>
      <c r="D13" s="71"/>
      <c r="E13" s="71"/>
      <c r="F13" s="71"/>
      <c r="G13" s="79"/>
      <c r="H13" s="81"/>
      <c r="I13" s="79">
        <v>0.22537926200000005</v>
      </c>
      <c r="J13" s="71"/>
      <c r="K13" s="80">
        <f t="shared" si="0"/>
        <v>1</v>
      </c>
      <c r="L13" s="80">
        <f>I13/'סכום נכסי הקרן'!$C$42</f>
        <v>1.9094035978292505E-6</v>
      </c>
    </row>
    <row r="14" spans="2:12">
      <c r="B14" s="75" t="s">
        <v>1568</v>
      </c>
      <c r="C14" s="69" t="s">
        <v>1569</v>
      </c>
      <c r="D14" s="82" t="s">
        <v>113</v>
      </c>
      <c r="E14" s="82" t="s">
        <v>149</v>
      </c>
      <c r="F14" s="82" t="s">
        <v>126</v>
      </c>
      <c r="G14" s="76">
        <v>44.122800000000005</v>
      </c>
      <c r="H14" s="78">
        <v>510.8</v>
      </c>
      <c r="I14" s="76">
        <v>0.22537926200000005</v>
      </c>
      <c r="J14" s="77">
        <v>5.2489244372961671E-6</v>
      </c>
      <c r="K14" s="77">
        <f t="shared" si="0"/>
        <v>1</v>
      </c>
      <c r="L14" s="77">
        <f>I14/'סכום נכסי הקרן'!$C$42</f>
        <v>1.9094035978292505E-6</v>
      </c>
    </row>
    <row r="15" spans="2:12">
      <c r="B15" s="72"/>
      <c r="C15" s="69"/>
      <c r="D15" s="69"/>
      <c r="E15" s="69"/>
      <c r="F15" s="69"/>
      <c r="G15" s="76"/>
      <c r="H15" s="78"/>
      <c r="I15" s="69"/>
      <c r="J15" s="69"/>
      <c r="K15" s="77"/>
      <c r="L15" s="69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110" t="s">
        <v>212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10" t="s">
        <v>105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10" t="s">
        <v>195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0" t="s">
        <v>203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8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8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8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8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8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8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8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sharepoint/v3"/>
    <ds:schemaRef ds:uri="http://schemas.microsoft.com/office/infopath/2007/PartnerControls"/>
    <ds:schemaRef ds:uri="http://purl.org/dc/elements/1.1/"/>
    <ds:schemaRef ds:uri="http://www.w3.org/XML/1998/namespace"/>
    <ds:schemaRef ds:uri="a46656d4-8850-49b3-aebd-68bd05f7f43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2020-12-02T15:03:40Z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