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K15" i="74" l="1"/>
  <c r="K14" i="74"/>
  <c r="K13" i="74"/>
  <c r="K12" i="74"/>
  <c r="K11" i="74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I10" i="81"/>
  <c r="J12" i="81" s="1"/>
  <c r="I11" i="81"/>
  <c r="J11" i="81" s="1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K19" i="64"/>
  <c r="K16" i="64"/>
  <c r="N20" i="64"/>
  <c r="N19" i="64"/>
  <c r="N18" i="64"/>
  <c r="N17" i="64"/>
  <c r="N16" i="64"/>
  <c r="N15" i="64"/>
  <c r="N14" i="64"/>
  <c r="N13" i="64"/>
  <c r="N12" i="64"/>
  <c r="N11" i="64"/>
  <c r="I61" i="63"/>
  <c r="I45" i="63"/>
  <c r="I34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37" i="62"/>
  <c r="L94" i="62"/>
  <c r="L13" i="62"/>
  <c r="L165" i="62"/>
  <c r="Q21" i="59"/>
  <c r="Q20" i="59"/>
  <c r="Q19" i="59"/>
  <c r="Q18" i="59"/>
  <c r="Q17" i="59"/>
  <c r="Q16" i="59"/>
  <c r="Q15" i="59"/>
  <c r="Q14" i="59"/>
  <c r="Q13" i="59"/>
  <c r="Q12" i="59"/>
  <c r="Q11" i="59"/>
  <c r="J19" i="58"/>
  <c r="J11" i="58" s="1"/>
  <c r="J10" i="81" l="1"/>
  <c r="C37" i="88"/>
  <c r="L136" i="62"/>
  <c r="L12" i="62"/>
  <c r="J10" i="58"/>
  <c r="L11" i="62" l="1"/>
  <c r="N162" i="62" s="1"/>
  <c r="K41" i="58"/>
  <c r="K37" i="58"/>
  <c r="K32" i="58"/>
  <c r="K28" i="58"/>
  <c r="K24" i="58"/>
  <c r="K20" i="58"/>
  <c r="K16" i="58"/>
  <c r="K12" i="58"/>
  <c r="K21" i="58"/>
  <c r="K40" i="58"/>
  <c r="K36" i="58"/>
  <c r="K31" i="58"/>
  <c r="K27" i="58"/>
  <c r="K23" i="58"/>
  <c r="K35" i="58"/>
  <c r="K15" i="58"/>
  <c r="K10" i="58"/>
  <c r="K42" i="58"/>
  <c r="K29" i="58"/>
  <c r="K17" i="58"/>
  <c r="C11" i="88"/>
  <c r="K39" i="58"/>
  <c r="K34" i="58"/>
  <c r="K30" i="58"/>
  <c r="K26" i="58"/>
  <c r="K22" i="58"/>
  <c r="K14" i="58"/>
  <c r="K38" i="58"/>
  <c r="K33" i="58"/>
  <c r="K25" i="58"/>
  <c r="K13" i="58"/>
  <c r="K19" i="58"/>
  <c r="K11" i="58"/>
  <c r="N43" i="62" l="1"/>
  <c r="N192" i="62"/>
  <c r="N166" i="62"/>
  <c r="C10" i="88"/>
  <c r="N23" i="62"/>
  <c r="N184" i="62"/>
  <c r="N129" i="62"/>
  <c r="N238" i="62"/>
  <c r="N240" i="62"/>
  <c r="N109" i="62"/>
  <c r="N258" i="62"/>
  <c r="N41" i="62"/>
  <c r="N209" i="62"/>
  <c r="N85" i="62"/>
  <c r="N104" i="62"/>
  <c r="N99" i="62"/>
  <c r="N17" i="62"/>
  <c r="N105" i="62"/>
  <c r="N188" i="62"/>
  <c r="N101" i="62"/>
  <c r="N25" i="62"/>
  <c r="N49" i="62"/>
  <c r="N218" i="62"/>
  <c r="N146" i="62"/>
  <c r="N110" i="62"/>
  <c r="N127" i="62"/>
  <c r="N186" i="62"/>
  <c r="N46" i="62"/>
  <c r="N97" i="62"/>
  <c r="N67" i="62"/>
  <c r="N124" i="62"/>
  <c r="N33" i="62"/>
  <c r="N137" i="62"/>
  <c r="N29" i="62"/>
  <c r="N32" i="62"/>
  <c r="N140" i="62"/>
  <c r="N197" i="62"/>
  <c r="N158" i="62"/>
  <c r="N217" i="62"/>
  <c r="N39" i="62"/>
  <c r="N154" i="62"/>
  <c r="N219" i="62"/>
  <c r="N113" i="62"/>
  <c r="N121" i="62"/>
  <c r="N51" i="62"/>
  <c r="N228" i="62"/>
  <c r="N214" i="62"/>
  <c r="N242" i="62"/>
  <c r="N92" i="62"/>
  <c r="N239" i="62"/>
  <c r="N50" i="62"/>
  <c r="N199" i="62"/>
  <c r="N88" i="62"/>
  <c r="N241" i="62"/>
  <c r="N126" i="62"/>
  <c r="N213" i="62"/>
  <c r="N35" i="62"/>
  <c r="N122" i="62"/>
  <c r="N208" i="62"/>
  <c r="N31" i="62"/>
  <c r="N81" i="62"/>
  <c r="N157" i="62"/>
  <c r="N252" i="62"/>
  <c r="N100" i="62"/>
  <c r="N177" i="62"/>
  <c r="N20" i="62"/>
  <c r="N148" i="62"/>
  <c r="N38" i="62"/>
  <c r="N173" i="62"/>
  <c r="N180" i="62"/>
  <c r="N118" i="62"/>
  <c r="N223" i="62"/>
  <c r="N111" i="62"/>
  <c r="N178" i="62"/>
  <c r="N19" i="62"/>
  <c r="N107" i="62"/>
  <c r="N174" i="62"/>
  <c r="N15" i="62"/>
  <c r="N89" i="62"/>
  <c r="N175" i="62"/>
  <c r="N18" i="62"/>
  <c r="N108" i="62"/>
  <c r="N194" i="62"/>
  <c r="N44" i="62"/>
  <c r="N171" i="62"/>
  <c r="N63" i="62"/>
  <c r="N198" i="62"/>
  <c r="N141" i="62"/>
  <c r="N27" i="62"/>
  <c r="N215" i="62"/>
  <c r="N153" i="62"/>
  <c r="N76" i="62"/>
  <c r="N11" i="62"/>
  <c r="N115" i="62"/>
  <c r="N60" i="62"/>
  <c r="N103" i="62"/>
  <c r="C16" i="88"/>
  <c r="N224" i="62"/>
  <c r="N189" i="62"/>
  <c r="N155" i="62"/>
  <c r="N119" i="62"/>
  <c r="N87" i="62"/>
  <c r="N55" i="62"/>
  <c r="N22" i="62"/>
  <c r="N231" i="62"/>
  <c r="N196" i="62"/>
  <c r="N161" i="62"/>
  <c r="N133" i="62"/>
  <c r="N102" i="62"/>
  <c r="N69" i="62"/>
  <c r="N36" i="62"/>
  <c r="N254" i="62"/>
  <c r="N220" i="62"/>
  <c r="N185" i="62"/>
  <c r="N229" i="62"/>
  <c r="N123" i="62"/>
  <c r="N91" i="62"/>
  <c r="N59" i="62"/>
  <c r="N26" i="62"/>
  <c r="N236" i="62"/>
  <c r="N200" i="62"/>
  <c r="N167" i="62"/>
  <c r="N138" i="62"/>
  <c r="N106" i="62"/>
  <c r="N73" i="62"/>
  <c r="N40" i="62"/>
  <c r="N165" i="62"/>
  <c r="N64" i="62"/>
  <c r="N128" i="62"/>
  <c r="N190" i="62"/>
  <c r="N259" i="62"/>
  <c r="N74" i="62"/>
  <c r="N139" i="62"/>
  <c r="N201" i="62"/>
  <c r="N256" i="62"/>
  <c r="N68" i="62"/>
  <c r="N132" i="62"/>
  <c r="N195" i="62"/>
  <c r="N13" i="62"/>
  <c r="N78" i="62"/>
  <c r="N143" i="62"/>
  <c r="N205" i="62"/>
  <c r="N136" i="62"/>
  <c r="N56" i="62"/>
  <c r="N120" i="62"/>
  <c r="N182" i="62"/>
  <c r="N251" i="62"/>
  <c r="N66" i="62"/>
  <c r="N130" i="62"/>
  <c r="N170" i="62"/>
  <c r="N82" i="62"/>
  <c r="N134" i="62"/>
  <c r="N210" i="62"/>
  <c r="N176" i="62"/>
  <c r="N245" i="62"/>
  <c r="N70" i="62"/>
  <c r="N233" i="62"/>
  <c r="N37" i="62"/>
  <c r="N250" i="62"/>
  <c r="N216" i="62"/>
  <c r="N181" i="62"/>
  <c r="N211" i="62"/>
  <c r="N112" i="62"/>
  <c r="N79" i="62"/>
  <c r="N47" i="62"/>
  <c r="N14" i="62"/>
  <c r="N222" i="62"/>
  <c r="N187" i="62"/>
  <c r="N232" i="62"/>
  <c r="N125" i="62"/>
  <c r="N94" i="62"/>
  <c r="N61" i="62"/>
  <c r="N28" i="62"/>
  <c r="N54" i="62"/>
  <c r="N227" i="62"/>
  <c r="N235" i="62"/>
  <c r="N150" i="62"/>
  <c r="N72" i="62"/>
  <c r="N257" i="62"/>
  <c r="N172" i="62"/>
  <c r="N95" i="62"/>
  <c r="N247" i="62"/>
  <c r="N160" i="62"/>
  <c r="N84" i="62"/>
  <c r="N253" i="62"/>
  <c r="N168" i="62"/>
  <c r="N90" i="62"/>
  <c r="N243" i="62"/>
  <c r="N156" i="62"/>
  <c r="N80" i="62"/>
  <c r="N16" i="62"/>
  <c r="N57" i="62"/>
  <c r="N98" i="62"/>
  <c r="N145" i="62"/>
  <c r="N183" i="62"/>
  <c r="N226" i="62"/>
  <c r="N34" i="62"/>
  <c r="N75" i="62"/>
  <c r="N116" i="62"/>
  <c r="N159" i="62"/>
  <c r="N202" i="62"/>
  <c r="N246" i="62"/>
  <c r="N53" i="62"/>
  <c r="N117" i="62"/>
  <c r="N179" i="62"/>
  <c r="N248" i="62"/>
  <c r="N71" i="62"/>
  <c r="N144" i="62"/>
  <c r="N206" i="62"/>
  <c r="N203" i="62"/>
  <c r="N221" i="62"/>
  <c r="N86" i="62"/>
  <c r="N21" i="62"/>
  <c r="N62" i="62"/>
  <c r="N230" i="62"/>
  <c r="N147" i="62"/>
  <c r="N52" i="62"/>
  <c r="N237" i="62"/>
  <c r="N152" i="62"/>
  <c r="N58" i="62"/>
  <c r="N225" i="62"/>
  <c r="N193" i="62"/>
  <c r="N48" i="62"/>
  <c r="N24" i="62"/>
  <c r="N65" i="62"/>
  <c r="N114" i="62"/>
  <c r="N151" i="62"/>
  <c r="N191" i="62"/>
  <c r="N244" i="62"/>
  <c r="N42" i="62"/>
  <c r="N83" i="62"/>
  <c r="N131" i="62"/>
  <c r="N169" i="62"/>
  <c r="N212" i="62"/>
  <c r="N12" i="62"/>
  <c r="N77" i="62"/>
  <c r="N142" i="62"/>
  <c r="N204" i="62"/>
  <c r="N30" i="62"/>
  <c r="N96" i="62"/>
  <c r="N163" i="62"/>
  <c r="N234" i="62"/>
  <c r="N207" i="62"/>
  <c r="N149" i="62"/>
  <c r="N255" i="62"/>
  <c r="N249" i="62"/>
  <c r="C12" i="88"/>
  <c r="C42" i="88" l="1"/>
  <c r="O228" i="62" s="1"/>
  <c r="O52" i="62"/>
  <c r="O225" i="62"/>
  <c r="O157" i="62"/>
  <c r="O211" i="62"/>
  <c r="O108" i="62"/>
  <c r="L27" i="58"/>
  <c r="L31" i="58"/>
  <c r="L30" i="58"/>
  <c r="L14" i="58"/>
  <c r="L41" i="58" l="1"/>
  <c r="O131" i="62"/>
  <c r="O32" i="62"/>
  <c r="O70" i="62"/>
  <c r="D12" i="88"/>
  <c r="D13" i="88"/>
  <c r="O146" i="62"/>
  <c r="O98" i="62"/>
  <c r="O196" i="62"/>
  <c r="L15" i="58"/>
  <c r="L23" i="58"/>
  <c r="L28" i="58"/>
  <c r="L42" i="58"/>
  <c r="O42" i="62"/>
  <c r="O12" i="62"/>
  <c r="O145" i="62"/>
  <c r="O192" i="62"/>
  <c r="O118" i="62"/>
  <c r="O163" i="62"/>
  <c r="O101" i="62"/>
  <c r="R15" i="59"/>
  <c r="O134" i="62"/>
  <c r="O233" i="62"/>
  <c r="O160" i="62"/>
  <c r="D10" i="88"/>
  <c r="D20" i="88"/>
  <c r="L38" i="58"/>
  <c r="D29" i="88"/>
  <c r="O140" i="62"/>
  <c r="O30" i="62"/>
  <c r="O81" i="62"/>
  <c r="O208" i="62"/>
  <c r="O54" i="62"/>
  <c r="O179" i="62"/>
  <c r="O249" i="62"/>
  <c r="L13" i="74"/>
  <c r="K11" i="76"/>
  <c r="L12" i="74"/>
  <c r="L14" i="74"/>
  <c r="L15" i="74"/>
  <c r="L11" i="74"/>
  <c r="O177" i="62"/>
  <c r="K11" i="81"/>
  <c r="K12" i="81"/>
  <c r="K10" i="81"/>
  <c r="O248" i="62"/>
  <c r="O35" i="62"/>
  <c r="O258" i="62"/>
  <c r="K15" i="67"/>
  <c r="K11" i="67"/>
  <c r="L22" i="66"/>
  <c r="L18" i="66"/>
  <c r="L13" i="66"/>
  <c r="L13" i="65"/>
  <c r="O19" i="64"/>
  <c r="O15" i="64"/>
  <c r="O11" i="64"/>
  <c r="N69" i="63"/>
  <c r="N65" i="63"/>
  <c r="N61" i="63"/>
  <c r="N57" i="63"/>
  <c r="N53" i="63"/>
  <c r="N49" i="63"/>
  <c r="N45" i="63"/>
  <c r="N41" i="63"/>
  <c r="N37" i="63"/>
  <c r="N33" i="63"/>
  <c r="N29" i="63"/>
  <c r="N25" i="63"/>
  <c r="N20" i="63"/>
  <c r="N16" i="63"/>
  <c r="N12" i="63"/>
  <c r="K13" i="67"/>
  <c r="L20" i="66"/>
  <c r="L11" i="66"/>
  <c r="O17" i="64"/>
  <c r="N71" i="63"/>
  <c r="N59" i="63"/>
  <c r="N51" i="63"/>
  <c r="N43" i="63"/>
  <c r="N35" i="63"/>
  <c r="N22" i="63"/>
  <c r="N18" i="63"/>
  <c r="K12" i="67"/>
  <c r="L14" i="65"/>
  <c r="O16" i="64"/>
  <c r="N66" i="63"/>
  <c r="N58" i="63"/>
  <c r="N50" i="63"/>
  <c r="N42" i="63"/>
  <c r="N34" i="63"/>
  <c r="N21" i="63"/>
  <c r="K14" i="67"/>
  <c r="L21" i="66"/>
  <c r="L17" i="66"/>
  <c r="L12" i="66"/>
  <c r="L12" i="65"/>
  <c r="O18" i="64"/>
  <c r="O14" i="64"/>
  <c r="N72" i="63"/>
  <c r="N68" i="63"/>
  <c r="N64" i="63"/>
  <c r="N60" i="63"/>
  <c r="N56" i="63"/>
  <c r="N52" i="63"/>
  <c r="N48" i="63"/>
  <c r="N44" i="63"/>
  <c r="N40" i="63"/>
  <c r="N36" i="63"/>
  <c r="N32" i="63"/>
  <c r="N28" i="63"/>
  <c r="N23" i="63"/>
  <c r="N19" i="63"/>
  <c r="N15" i="63"/>
  <c r="N11" i="63"/>
  <c r="L15" i="66"/>
  <c r="L11" i="65"/>
  <c r="O13" i="64"/>
  <c r="N67" i="63"/>
  <c r="N63" i="63"/>
  <c r="N55" i="63"/>
  <c r="N47" i="63"/>
  <c r="N39" i="63"/>
  <c r="N31" i="63"/>
  <c r="N27" i="63"/>
  <c r="N14" i="63"/>
  <c r="K16" i="67"/>
  <c r="L19" i="66"/>
  <c r="L14" i="66"/>
  <c r="O20" i="64"/>
  <c r="O12" i="64"/>
  <c r="N70" i="63"/>
  <c r="N62" i="63"/>
  <c r="N54" i="63"/>
  <c r="N46" i="63"/>
  <c r="N38" i="63"/>
  <c r="N30" i="63"/>
  <c r="N26" i="63"/>
  <c r="N17" i="63"/>
  <c r="N13" i="63"/>
  <c r="L32" i="58"/>
  <c r="D42" i="88"/>
  <c r="D18" i="88"/>
  <c r="D19" i="88"/>
  <c r="O83" i="62"/>
  <c r="O104" i="62"/>
  <c r="O96" i="62"/>
  <c r="O49" i="62"/>
  <c r="O114" i="62"/>
  <c r="O174" i="62"/>
  <c r="O243" i="62"/>
  <c r="O21" i="62"/>
  <c r="O86" i="62"/>
  <c r="O149" i="62"/>
  <c r="O214" i="62"/>
  <c r="O197" i="62"/>
  <c r="R17" i="59"/>
  <c r="O68" i="62"/>
  <c r="O132" i="62"/>
  <c r="O194" i="62"/>
  <c r="O65" i="62"/>
  <c r="O129" i="62"/>
  <c r="O190" i="62"/>
  <c r="O259" i="62"/>
  <c r="O37" i="62"/>
  <c r="O103" i="62"/>
  <c r="O162" i="62"/>
  <c r="O231" i="62"/>
  <c r="O215" i="62"/>
  <c r="O19" i="62"/>
  <c r="O84" i="62"/>
  <c r="O147" i="62"/>
  <c r="O212" i="62"/>
  <c r="L12" i="58"/>
  <c r="L36" i="58"/>
  <c r="D21" i="88"/>
  <c r="L10" i="58"/>
  <c r="L29" i="58"/>
  <c r="L35" i="58"/>
  <c r="L19" i="58"/>
  <c r="L22" i="58"/>
  <c r="L21" i="58"/>
  <c r="O38" i="62"/>
  <c r="R12" i="59"/>
  <c r="O34" i="62"/>
  <c r="O22" i="62"/>
  <c r="O136" i="62"/>
  <c r="O59" i="62"/>
  <c r="O123" i="62"/>
  <c r="O47" i="62"/>
  <c r="O112" i="62"/>
  <c r="O159" i="62"/>
  <c r="O20" i="62"/>
  <c r="O36" i="62"/>
  <c r="O53" i="62"/>
  <c r="O69" i="62"/>
  <c r="O85" i="62"/>
  <c r="O102" i="62"/>
  <c r="O117" i="62"/>
  <c r="O133" i="62"/>
  <c r="O148" i="62"/>
  <c r="O161" i="62"/>
  <c r="O178" i="62"/>
  <c r="O195" i="62"/>
  <c r="O213" i="62"/>
  <c r="O230" i="62"/>
  <c r="O247" i="62"/>
  <c r="O229" i="62"/>
  <c r="R18" i="59"/>
  <c r="R19" i="59"/>
  <c r="O25" i="62"/>
  <c r="O41" i="62"/>
  <c r="O58" i="62"/>
  <c r="O74" i="62"/>
  <c r="O90" i="62"/>
  <c r="O107" i="62"/>
  <c r="O122" i="62"/>
  <c r="O139" i="62"/>
  <c r="O152" i="62"/>
  <c r="O167" i="62"/>
  <c r="O183" i="62"/>
  <c r="O200" i="62"/>
  <c r="O218" i="62"/>
  <c r="O236" i="62"/>
  <c r="O252" i="62"/>
  <c r="O172" i="62"/>
  <c r="O201" i="62"/>
  <c r="O219" i="62"/>
  <c r="O237" i="62"/>
  <c r="O253" i="62"/>
  <c r="R21" i="59"/>
  <c r="O23" i="62"/>
  <c r="O39" i="62"/>
  <c r="O56" i="62"/>
  <c r="O72" i="62"/>
  <c r="O88" i="62"/>
  <c r="O105" i="62"/>
  <c r="O120" i="62"/>
  <c r="O137" i="62"/>
  <c r="O150" i="62"/>
  <c r="O165" i="62"/>
  <c r="O181" i="62"/>
  <c r="O198" i="62"/>
  <c r="O216" i="62"/>
  <c r="O234" i="62"/>
  <c r="O250" i="62"/>
  <c r="O246" i="62"/>
  <c r="L25" i="58"/>
  <c r="D17" i="88"/>
  <c r="L26" i="58"/>
  <c r="L13" i="58"/>
  <c r="L33" i="58"/>
  <c r="D31" i="88"/>
  <c r="L20" i="58"/>
  <c r="D16" i="88"/>
  <c r="D23" i="88"/>
  <c r="L37" i="58"/>
  <c r="L39" i="58"/>
  <c r="L40" i="58"/>
  <c r="D38" i="88"/>
  <c r="D11" i="88"/>
  <c r="O51" i="62"/>
  <c r="O71" i="62"/>
  <c r="O67" i="62"/>
  <c r="O55" i="62"/>
  <c r="R16" i="59"/>
  <c r="O75" i="62"/>
  <c r="R20" i="59"/>
  <c r="O63" i="62"/>
  <c r="O127" i="62"/>
  <c r="O184" i="62"/>
  <c r="O24" i="62"/>
  <c r="O40" i="62"/>
  <c r="O57" i="62"/>
  <c r="O73" i="62"/>
  <c r="O89" i="62"/>
  <c r="O106" i="62"/>
  <c r="O121" i="62"/>
  <c r="O138" i="62"/>
  <c r="O151" i="62"/>
  <c r="O166" i="62"/>
  <c r="O182" i="62"/>
  <c r="O199" i="62"/>
  <c r="O217" i="62"/>
  <c r="O235" i="62"/>
  <c r="O251" i="62"/>
  <c r="O168" i="62"/>
  <c r="O16" i="62"/>
  <c r="O13" i="62"/>
  <c r="O29" i="62"/>
  <c r="O46" i="62"/>
  <c r="O62" i="62"/>
  <c r="O78" i="62"/>
  <c r="O95" i="62"/>
  <c r="O111" i="62"/>
  <c r="O126" i="62"/>
  <c r="O143" i="62"/>
  <c r="O154" i="62"/>
  <c r="O171" i="62"/>
  <c r="O187" i="62"/>
  <c r="O204" i="62"/>
  <c r="O222" i="62"/>
  <c r="O240" i="62"/>
  <c r="O256" i="62"/>
  <c r="O180" i="62"/>
  <c r="O205" i="62"/>
  <c r="O223" i="62"/>
  <c r="O241" i="62"/>
  <c r="O257" i="62"/>
  <c r="O11" i="62"/>
  <c r="O27" i="62"/>
  <c r="O43" i="62"/>
  <c r="O60" i="62"/>
  <c r="O76" i="62"/>
  <c r="O92" i="62"/>
  <c r="O109" i="62"/>
  <c r="O124" i="62"/>
  <c r="O141" i="62"/>
  <c r="O153" i="62"/>
  <c r="O169" i="62"/>
  <c r="O185" i="62"/>
  <c r="O202" i="62"/>
  <c r="O220" i="62"/>
  <c r="O238" i="62"/>
  <c r="O254" i="62"/>
  <c r="L34" i="58"/>
  <c r="L16" i="58"/>
  <c r="L17" i="58"/>
  <c r="L11" i="58"/>
  <c r="L24" i="58"/>
  <c r="O18" i="62"/>
  <c r="O100" i="62"/>
  <c r="O119" i="62"/>
  <c r="O116" i="62"/>
  <c r="O87" i="62"/>
  <c r="O26" i="62"/>
  <c r="O91" i="62"/>
  <c r="O14" i="62"/>
  <c r="O79" i="62"/>
  <c r="O144" i="62"/>
  <c r="R14" i="59"/>
  <c r="O28" i="62"/>
  <c r="O44" i="62"/>
  <c r="O61" i="62"/>
  <c r="O77" i="62"/>
  <c r="O94" i="62"/>
  <c r="O110" i="62"/>
  <c r="O125" i="62"/>
  <c r="O142" i="62"/>
  <c r="O232" i="62"/>
  <c r="O170" i="62"/>
  <c r="O186" i="62"/>
  <c r="O203" i="62"/>
  <c r="O221" i="62"/>
  <c r="O239" i="62"/>
  <c r="O255" i="62"/>
  <c r="O176" i="62"/>
  <c r="R11" i="59"/>
  <c r="O17" i="62"/>
  <c r="O33" i="62"/>
  <c r="O50" i="62"/>
  <c r="O66" i="62"/>
  <c r="O82" i="62"/>
  <c r="O99" i="62"/>
  <c r="O115" i="62"/>
  <c r="O130" i="62"/>
  <c r="O207" i="62"/>
  <c r="O158" i="62"/>
  <c r="O175" i="62"/>
  <c r="O191" i="62"/>
  <c r="O209" i="62"/>
  <c r="O226" i="62"/>
  <c r="O244" i="62"/>
  <c r="O155" i="62"/>
  <c r="O188" i="62"/>
  <c r="O210" i="62"/>
  <c r="O227" i="62"/>
  <c r="O245" i="62"/>
  <c r="R13" i="59"/>
  <c r="O15" i="62"/>
  <c r="O31" i="62"/>
  <c r="O48" i="62"/>
  <c r="O64" i="62"/>
  <c r="O80" i="62"/>
  <c r="O97" i="62"/>
  <c r="O113" i="62"/>
  <c r="O128" i="62"/>
  <c r="O193" i="62"/>
  <c r="O156" i="62"/>
  <c r="O173" i="62"/>
  <c r="O189" i="62"/>
  <c r="O206" i="62"/>
  <c r="O224" i="62"/>
  <c r="O242" i="6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Chodesh].&amp;[202009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5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</valueMetadata>
</metadata>
</file>

<file path=xl/sharedStrings.xml><?xml version="1.0" encoding="utf-8"?>
<sst xmlns="http://schemas.openxmlformats.org/spreadsheetml/2006/main" count="4251" uniqueCount="1398">
  <si>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</si>
  <si>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</si>
  <si>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</si>
  <si>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</si>
  <si>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</si>
  <si>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</si>
  <si>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</si>
  <si>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</si>
  <si>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</si>
  <si>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</si>
  <si>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</si>
  <si>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</si>
  <si>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</si>
  <si>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</si>
  <si>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</si>
  <si>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</si>
  <si>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</si>
  <si>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</si>
  <si>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</si>
  <si>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</si>
  <si>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</si>
  <si>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</si>
  <si>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</si>
  <si>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</si>
  <si>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</si>
  <si>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</si>
  <si>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</si>
  <si>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</si>
  <si>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</si>
  <si>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</si>
  <si>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</si>
  <si>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</si>
  <si>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</si>
  <si>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</si>
  <si>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</si>
  <si>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</si>
  <si>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</si>
  <si>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</si>
  <si>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</si>
  <si>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</si>
  <si>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</si>
  <si>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</si>
  <si>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</si>
  <si>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</si>
  <si>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</si>
  <si>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</si>
  <si>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</si>
  <si>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</si>
  <si>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</si>
  <si>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</si>
  <si>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</si>
  <si>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</si>
  <si>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</si>
  <si>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</si>
  <si>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</si>
  <si>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</si>
  <si>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</si>
  <si>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</si>
  <si>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</si>
  <si>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</si>
  <si>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</si>
  <si>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</si>
  <si>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</si>
  <si>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</si>
  <si>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</si>
  <si>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</si>
  <si>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</si>
  <si>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</si>
  <si>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</si>
  <si>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</si>
  <si>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</si>
  <si>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</si>
  <si>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</si>
  <si>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</si>
  <si>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</si>
  <si>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</si>
  <si>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</si>
  <si>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</si>
  <si>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</si>
  <si>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</si>
  <si>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</si>
  <si>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</si>
  <si>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</si>
  <si>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</si>
  <si>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</si>
  <si>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</si>
  <si>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</si>
  <si>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</si>
  <si>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</si>
  <si>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</si>
  <si>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</si>
  <si>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</si>
  <si>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</si>
  <si>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</si>
  <si>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</si>
  <si>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</si>
  <si>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</si>
  <si>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</si>
  <si>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</si>
  <si>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</si>
  <si>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</si>
  <si>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</si>
  <si>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</si>
  <si>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</si>
  <si>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</si>
  <si>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</si>
  <si>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</si>
  <si>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</si>
  <si>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</si>
  <si>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</si>
  <si>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</si>
  <si>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</si>
  <si>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</si>
  <si>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</si>
  <si>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</si>
  <si>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</si>
  <si>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</si>
  <si>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</si>
  <si>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</si>
  <si>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</si>
  <si>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</si>
  <si>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</si>
  <si>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</si>
  <si>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</si>
  <si>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</si>
  <si>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</si>
  <si>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</si>
  <si>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</si>
  <si>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</si>
  <si>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</si>
  <si>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</si>
  <si>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</si>
  <si>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</si>
  <si>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</si>
  <si>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</si>
  <si>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</si>
  <si>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</si>
  <si>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</si>
  <si>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</si>
  <si>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</si>
  <si>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</si>
  <si>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</si>
  <si>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</si>
  <si>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</si>
  <si>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</si>
  <si>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</si>
  <si>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</si>
  <si>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</si>
  <si>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</si>
  <si>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</si>
  <si>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</si>
  <si>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</si>
  <si>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</si>
  <si>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</si>
  <si>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</si>
  <si>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</si>
  <si>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</si>
  <si>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</si>
  <si>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</si>
  <si>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</si>
  <si>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</si>
  <si>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</si>
  <si>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</si>
  <si>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</si>
  <si>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</si>
  <si>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</si>
  <si>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</si>
  <si>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</si>
  <si>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</si>
  <si>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</si>
  <si>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</si>
  <si>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</si>
  <si>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</si>
  <si>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</si>
  <si>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</si>
  <si>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</si>
  <si>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</si>
  <si>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</si>
  <si>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</si>
  <si>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</si>
  <si>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</si>
  <si>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</si>
  <si>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</si>
  <si>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</si>
  <si>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</si>
  <si>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</si>
  <si>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</si>
  <si>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</si>
  <si>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</si>
  <si>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</si>
  <si>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</si>
  <si>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</si>
  <si>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</si>
  <si>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</si>
  <si>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</si>
  <si>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</si>
  <si>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</si>
  <si>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</si>
  <si>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</si>
  <si>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</si>
  <si>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</si>
  <si>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09/2020</t>
  </si>
  <si>
    <t>מגדל מקפת קרנות פנסיה וקופות גמל בע"מ</t>
  </si>
  <si>
    <t>מגדל מקפת משלימה (מספר אוצר 659) - מסלול מניות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</si>
  <si>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</si>
  <si>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</si>
  <si>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</si>
  <si>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</si>
  <si>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</si>
  <si>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</si>
  <si>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</si>
  <si>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</si>
  <si>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</si>
  <si>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</si>
  <si>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</si>
  <si>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</si>
  <si>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</si>
  <si>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</si>
  <si>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</si>
  <si>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סה"כ תל אביב 35</t>
  </si>
  <si>
    <t>אורמת טכנולוגיות*</t>
  </si>
  <si>
    <t>1134402</t>
  </si>
  <si>
    <t>מגמה</t>
  </si>
  <si>
    <t>520036716</t>
  </si>
  <si>
    <t>איי סי אל*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</si>
  <si>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</si>
  <si>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</si>
  <si>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</si>
  <si>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</si>
  <si>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</si>
  <si>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</si>
  <si>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</si>
  <si>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</si>
  <si>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</si>
  <si>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</si>
  <si>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</si>
  <si>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</si>
  <si>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</si>
  <si>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</si>
  <si>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</si>
  <si>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</si>
  <si>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</si>
  <si>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</si>
  <si>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</si>
  <si>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</si>
  <si>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</si>
  <si>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</si>
  <si>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</si>
  <si>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</si>
  <si>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</si>
  <si>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</si>
  <si>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</si>
  <si>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</si>
  <si>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</si>
  <si>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</si>
  <si>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</si>
  <si>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</si>
  <si>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</si>
  <si>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</si>
  <si>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דיסקונט</t>
  </si>
  <si>
    <t>691212</t>
  </si>
  <si>
    <t>520007030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</si>
  <si>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</si>
  <si>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</si>
  <si>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</si>
  <si>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</si>
  <si>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</si>
  <si>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</si>
  <si>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</si>
  <si>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</si>
  <si>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</si>
  <si>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</si>
  <si>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</si>
  <si>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</si>
  <si>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</si>
  <si>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</si>
  <si>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</si>
  <si>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</si>
  <si>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</si>
  <si>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</si>
  <si>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</si>
  <si>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</si>
  <si>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</si>
  <si>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</si>
  <si>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</si>
  <si>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</si>
  <si>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</si>
  <si>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</si>
  <si>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</si>
  <si>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</si>
  <si>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</si>
  <si>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</si>
  <si>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</si>
  <si>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</si>
  <si>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</si>
  <si>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</si>
  <si>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520037789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</si>
  <si>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</si>
  <si>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</si>
  <si>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</si>
  <si>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</si>
  <si>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</si>
  <si>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</si>
  <si>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</si>
  <si>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</si>
  <si>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</si>
  <si>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</si>
  <si>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</si>
  <si>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</si>
  <si>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</si>
  <si>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</si>
  <si>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</si>
  <si>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</si>
  <si>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</si>
  <si>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</si>
  <si>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</si>
  <si>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</si>
  <si>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</si>
  <si>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</si>
  <si>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</si>
  <si>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</si>
  <si>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</si>
  <si>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</si>
  <si>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</si>
  <si>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</si>
  <si>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</si>
  <si>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</si>
  <si>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</si>
  <si>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</si>
  <si>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</si>
  <si>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</si>
  <si>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</si>
  <si>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</si>
  <si>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</si>
  <si>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אנרגיה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</si>
  <si>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</si>
  <si>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</si>
  <si>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</si>
  <si>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</si>
  <si>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</si>
  <si>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</si>
  <si>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</si>
  <si>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</si>
  <si>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</si>
  <si>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</si>
  <si>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</si>
  <si>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</si>
  <si>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</si>
  <si>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</si>
  <si>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</si>
  <si>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</si>
  <si>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</si>
  <si>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</si>
  <si>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</si>
  <si>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</si>
  <si>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</si>
  <si>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</si>
  <si>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</si>
  <si>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</si>
  <si>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</si>
  <si>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</si>
  <si>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</si>
  <si>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</si>
  <si>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אפריקה ישראל מגורים*</t>
  </si>
  <si>
    <t>1097948</t>
  </si>
  <si>
    <t>520034760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</si>
  <si>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</si>
  <si>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</si>
  <si>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</si>
  <si>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</si>
  <si>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</si>
  <si>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</si>
  <si>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</si>
  <si>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</si>
  <si>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520036658</t>
  </si>
  <si>
    <t>גב ים 1*</t>
  </si>
  <si>
    <t>759019</t>
  </si>
  <si>
    <t>520001736</t>
  </si>
  <si>
    <t>דלק קדוחים*</t>
  </si>
  <si>
    <t>475020</t>
  </si>
  <si>
    <t>550013098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</si>
  <si>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</si>
  <si>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</si>
  <si>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</si>
  <si>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</si>
  <si>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</si>
  <si>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</si>
  <si>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</si>
  <si>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</si>
  <si>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</si>
  <si>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</si>
  <si>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</si>
  <si>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</si>
  <si>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</si>
  <si>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</si>
  <si>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</si>
  <si>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</si>
  <si>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</si>
  <si>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</si>
  <si>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</si>
  <si>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</si>
  <si>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</si>
  <si>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</si>
  <si>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</si>
  <si>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</si>
  <si>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</si>
  <si>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</si>
  <si>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</si>
  <si>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</si>
  <si>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</si>
  <si>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</si>
  <si>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</si>
  <si>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</si>
  <si>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</si>
  <si>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</si>
  <si>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</si>
  <si>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</si>
  <si>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</si>
  <si>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</si>
  <si>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</si>
  <si>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</si>
  <si>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</si>
  <si>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</si>
  <si>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</si>
  <si>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</si>
  <si>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</si>
  <si>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</si>
  <si>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</si>
  <si>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511930125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</si>
  <si>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</si>
  <si>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</si>
  <si>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</si>
  <si>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</si>
  <si>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</si>
  <si>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</si>
  <si>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</si>
  <si>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</si>
  <si>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</si>
  <si>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</si>
  <si>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</si>
  <si>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</si>
  <si>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</si>
  <si>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</si>
  <si>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</si>
  <si>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</si>
  <si>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</si>
  <si>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</si>
  <si>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</si>
  <si>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</si>
  <si>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</si>
  <si>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</si>
  <si>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</si>
  <si>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</si>
  <si>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</si>
  <si>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</si>
  <si>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</si>
  <si>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</si>
  <si>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</si>
  <si>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</si>
  <si>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</si>
  <si>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</si>
  <si>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</si>
  <si>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</si>
  <si>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</si>
  <si>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</si>
  <si>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</si>
  <si>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</si>
  <si>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</si>
  <si>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</si>
  <si>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</si>
  <si>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</si>
  <si>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</si>
  <si>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</si>
  <si>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ל.ר.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</si>
  <si>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</si>
  <si>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</si>
  <si>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</si>
  <si>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</si>
  <si>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</si>
  <si>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</si>
  <si>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</si>
  <si>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</si>
  <si>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</si>
  <si>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</si>
  <si>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</si>
  <si>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</si>
  <si>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</si>
  <si>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</si>
  <si>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</si>
  <si>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</si>
  <si>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</si>
  <si>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</si>
  <si>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</si>
  <si>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</si>
  <si>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</si>
  <si>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</si>
  <si>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</si>
  <si>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</si>
  <si>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</si>
  <si>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</si>
  <si>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</si>
  <si>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</si>
  <si>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</si>
  <si>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</si>
  <si>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</si>
  <si>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</si>
  <si>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</si>
  <si>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</si>
  <si>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</si>
  <si>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</si>
  <si>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</si>
  <si>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</si>
  <si>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</si>
  <si>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</si>
  <si>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</si>
  <si>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</si>
  <si>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</si>
  <si>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</si>
  <si>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</si>
  <si>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</si>
  <si>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</si>
  <si>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</si>
  <si>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</si>
  <si>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</si>
  <si>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</si>
  <si>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</si>
  <si>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</si>
  <si>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</si>
  <si>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</si>
  <si>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</si>
  <si>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</si>
  <si>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</si>
  <si>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</si>
  <si>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</si>
  <si>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</si>
  <si>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</si>
  <si>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</si>
  <si>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515327120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</si>
  <si>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</si>
  <si>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</si>
  <si>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</si>
  <si>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</si>
  <si>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</si>
  <si>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</si>
  <si>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</si>
  <si>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</si>
  <si>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</si>
  <si>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</si>
  <si>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</si>
  <si>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</si>
  <si>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</si>
  <si>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</si>
  <si>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</si>
  <si>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</si>
  <si>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</si>
  <si>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</si>
  <si>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</si>
  <si>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</si>
  <si>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</si>
  <si>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</si>
  <si>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</si>
  <si>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</si>
  <si>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</si>
  <si>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</si>
  <si>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</si>
  <si>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</si>
  <si>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</si>
  <si>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</si>
  <si>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</si>
  <si>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</si>
  <si>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</si>
  <si>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</si>
  <si>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</si>
  <si>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</si>
  <si>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</si>
  <si>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</si>
  <si>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</si>
  <si>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</si>
  <si>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</si>
  <si>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</si>
  <si>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</si>
  <si>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</si>
  <si>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</si>
  <si>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</si>
  <si>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</si>
  <si>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</si>
  <si>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</si>
  <si>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</si>
  <si>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</si>
  <si>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</si>
  <si>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</si>
  <si>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</si>
  <si>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</si>
  <si>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</si>
  <si>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</si>
  <si>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</si>
  <si>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</si>
  <si>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</si>
  <si>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</si>
  <si>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</si>
  <si>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</si>
  <si>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</si>
  <si>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</si>
  <si>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</si>
  <si>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</si>
  <si>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</si>
  <si>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</si>
  <si>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</si>
  <si>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</si>
  <si>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</si>
  <si>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</si>
  <si>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</si>
  <si>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</si>
  <si>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</si>
  <si>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</si>
  <si>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</si>
  <si>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</si>
  <si>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</si>
  <si>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</si>
  <si>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</si>
  <si>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</si>
  <si>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</si>
  <si>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</si>
  <si>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</si>
  <si>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</si>
  <si>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</si>
  <si>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</si>
  <si>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</si>
  <si>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</si>
  <si>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</si>
  <si>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</si>
  <si>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</si>
  <si>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</si>
  <si>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</si>
  <si>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</si>
  <si>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</si>
  <si>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</si>
  <si>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</si>
  <si>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</si>
  <si>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</si>
  <si>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</si>
  <si>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</si>
  <si>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</si>
  <si>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</si>
  <si>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</si>
  <si>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</si>
  <si>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</si>
  <si>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</si>
  <si>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</si>
  <si>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</si>
  <si>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</si>
  <si>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</si>
  <si>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</si>
  <si>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</si>
  <si>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</si>
  <si>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</si>
  <si>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</si>
  <si>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</si>
  <si>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</si>
  <si>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</si>
  <si>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</si>
  <si>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</si>
  <si>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</si>
  <si>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</si>
  <si>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</si>
  <si>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</si>
  <si>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</si>
  <si>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</si>
  <si>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</si>
  <si>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</si>
  <si>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</si>
  <si>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</si>
  <si>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</si>
  <si>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</si>
  <si>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</si>
  <si>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</si>
  <si>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</si>
  <si>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</si>
  <si>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</si>
  <si>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</si>
  <si>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</si>
  <si>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</si>
  <si>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</si>
  <si>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</si>
  <si>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</si>
  <si>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</si>
  <si>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</si>
  <si>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</si>
  <si>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</si>
  <si>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</si>
  <si>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</si>
  <si>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</si>
  <si>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</si>
  <si>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</si>
  <si>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</si>
  <si>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</si>
  <si>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</si>
  <si>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</si>
  <si>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</si>
  <si>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</si>
  <si>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</si>
  <si>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</si>
  <si>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</si>
  <si>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Real Estate</t>
  </si>
  <si>
    <t>AMERICAN EXPRESS</t>
  </si>
  <si>
    <t>US0258161092</t>
  </si>
  <si>
    <t>Diversified Financials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</si>
  <si>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</si>
  <si>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</si>
  <si>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</si>
  <si>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</si>
  <si>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</si>
  <si>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</si>
  <si>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</si>
  <si>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</si>
  <si>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</si>
  <si>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</si>
  <si>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</si>
  <si>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</si>
  <si>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</si>
  <si>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</si>
  <si>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</si>
  <si>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</si>
  <si>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</si>
  <si>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</si>
  <si>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</si>
  <si>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</si>
  <si>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</si>
  <si>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</si>
  <si>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TELECOMMUNICATION SERVICES</t>
  </si>
  <si>
    <t>CENTENE CORP</t>
  </si>
  <si>
    <t>US15135B1017</t>
  </si>
  <si>
    <t>Health Care Equipment &amp; Services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</si>
  <si>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</si>
  <si>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</si>
  <si>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</si>
  <si>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</si>
  <si>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</si>
  <si>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</si>
  <si>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</si>
  <si>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</si>
  <si>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</si>
  <si>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</si>
  <si>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</si>
  <si>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</si>
  <si>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</si>
  <si>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</si>
  <si>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</si>
  <si>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</si>
  <si>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</si>
  <si>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</si>
  <si>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</si>
  <si>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</si>
  <si>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</si>
  <si>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</si>
  <si>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</si>
  <si>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</si>
  <si>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</si>
  <si>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</si>
  <si>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</si>
  <si>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</si>
  <si>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</si>
  <si>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</si>
  <si>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</si>
  <si>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</si>
  <si>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</si>
  <si>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</si>
  <si>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Hotels Restaurants &amp; Leisure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</si>
  <si>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</si>
  <si>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</si>
  <si>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</si>
  <si>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</si>
  <si>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</si>
  <si>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</si>
  <si>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</si>
  <si>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</si>
  <si>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</si>
  <si>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</si>
  <si>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</si>
  <si>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</si>
  <si>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Insurance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</si>
  <si>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</si>
  <si>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</si>
  <si>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</si>
  <si>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</si>
  <si>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</si>
  <si>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</si>
  <si>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</si>
  <si>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</si>
  <si>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MATERIALS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</si>
  <si>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</si>
  <si>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</si>
  <si>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</si>
  <si>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</si>
  <si>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</si>
  <si>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</si>
  <si>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</si>
  <si>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</si>
  <si>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</si>
  <si>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</si>
  <si>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</si>
  <si>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</si>
  <si>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</si>
  <si>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</si>
  <si>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</si>
  <si>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</si>
  <si>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</si>
  <si>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</si>
  <si>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</si>
  <si>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</si>
  <si>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</si>
  <si>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</si>
  <si>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</si>
  <si>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</si>
  <si>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</si>
  <si>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</si>
  <si>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</si>
  <si>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</si>
  <si>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</si>
  <si>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</si>
  <si>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</si>
  <si>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</si>
  <si>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</si>
  <si>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</si>
  <si>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</si>
  <si>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</si>
  <si>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</si>
  <si>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</si>
  <si>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</si>
  <si>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</si>
  <si>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</si>
  <si>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</si>
  <si>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</si>
  <si>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</si>
  <si>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</si>
  <si>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</si>
  <si>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</si>
  <si>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</si>
  <si>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</si>
  <si>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</si>
  <si>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</si>
  <si>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</si>
  <si>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</si>
  <si>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</si>
  <si>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</si>
  <si>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</si>
  <si>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</si>
  <si>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</si>
  <si>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</si>
  <si>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</si>
  <si>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</si>
  <si>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</si>
  <si>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</si>
  <si>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</si>
  <si>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</si>
  <si>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</si>
  <si>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</si>
  <si>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</si>
  <si>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</si>
  <si>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</si>
  <si>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</si>
  <si>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</si>
  <si>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</si>
  <si>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</si>
  <si>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</si>
  <si>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</si>
  <si>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</si>
  <si>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</si>
  <si>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</si>
  <si>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</si>
  <si>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</si>
  <si>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</si>
  <si>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</si>
  <si>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</si>
  <si>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</si>
  <si>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Food &amp; Staples Retailing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</si>
  <si>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</si>
  <si>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</si>
  <si>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</si>
  <si>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</si>
  <si>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</si>
  <si>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</si>
  <si>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</si>
  <si>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</si>
  <si>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</si>
  <si>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</si>
  <si>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</si>
  <si>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</si>
  <si>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</si>
  <si>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</si>
  <si>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</si>
  <si>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</si>
  <si>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</si>
  <si>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</si>
  <si>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</si>
  <si>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</si>
  <si>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</si>
  <si>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</si>
  <si>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</si>
  <si>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</si>
  <si>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</si>
  <si>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</si>
  <si>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</si>
  <si>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</si>
  <si>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</si>
  <si>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</si>
  <si>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</si>
  <si>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</si>
  <si>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</si>
  <si>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</si>
  <si>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</si>
  <si>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</si>
  <si>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</si>
  <si>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</si>
  <si>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</si>
  <si>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</si>
  <si>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</si>
  <si>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</si>
  <si>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</si>
  <si>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</si>
  <si>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</si>
  <si>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</si>
  <si>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</si>
  <si>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</si>
  <si>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</si>
  <si>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</si>
  <si>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</si>
  <si>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</si>
  <si>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</si>
  <si>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</si>
  <si>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</si>
  <si>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</si>
  <si>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</si>
  <si>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</si>
  <si>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</si>
  <si>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</si>
  <si>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</si>
  <si>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</si>
  <si>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</si>
  <si>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</si>
  <si>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</si>
  <si>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</si>
  <si>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</si>
  <si>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</si>
  <si>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</si>
  <si>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</si>
  <si>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</si>
  <si>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</si>
  <si>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</si>
  <si>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</si>
  <si>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</si>
  <si>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</si>
  <si>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</si>
  <si>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</si>
  <si>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</si>
  <si>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</si>
  <si>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</si>
  <si>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</si>
  <si>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</si>
  <si>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</si>
  <si>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</si>
  <si>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</si>
  <si>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</si>
  <si>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</si>
  <si>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</si>
  <si>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</si>
  <si>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</si>
  <si>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</si>
  <si>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</si>
  <si>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</si>
  <si>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</si>
  <si>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</si>
  <si>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</si>
  <si>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</si>
  <si>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</si>
  <si>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</si>
  <si>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</si>
  <si>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</si>
  <si>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</si>
  <si>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</si>
  <si>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</si>
  <si>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</si>
  <si>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</si>
  <si>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</si>
  <si>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</si>
  <si>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</si>
  <si>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</si>
  <si>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</si>
  <si>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</si>
  <si>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</si>
  <si>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</si>
  <si>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</si>
  <si>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</si>
  <si>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</si>
  <si>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</si>
  <si>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</si>
  <si>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</si>
  <si>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</si>
  <si>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</si>
  <si>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</si>
  <si>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</si>
  <si>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</si>
  <si>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</si>
  <si>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</si>
  <si>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</si>
  <si>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</si>
  <si>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</si>
  <si>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</si>
  <si>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</si>
  <si>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</si>
  <si>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</si>
  <si>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</si>
  <si>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</si>
  <si>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</si>
  <si>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</si>
  <si>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</si>
  <si>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</si>
  <si>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</si>
  <si>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</si>
  <si>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</si>
  <si>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</si>
  <si>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</si>
  <si>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</si>
  <si>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</si>
  <si>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</si>
  <si>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</si>
  <si>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</si>
  <si>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</si>
  <si>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</si>
  <si>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</si>
  <si>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</si>
  <si>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</si>
  <si>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</si>
  <si>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</si>
  <si>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</si>
  <si>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</si>
  <si>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</si>
  <si>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</si>
  <si>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</si>
  <si>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</si>
  <si>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</si>
  <si>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</si>
  <si>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</si>
  <si>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</si>
  <si>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</si>
  <si>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</si>
  <si>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</si>
  <si>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</si>
  <si>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</si>
  <si>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</si>
  <si>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</si>
  <si>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</si>
  <si>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</si>
  <si>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</si>
  <si>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</si>
  <si>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</si>
  <si>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</si>
  <si>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</si>
  <si>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</si>
  <si>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</si>
  <si>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</si>
  <si>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</si>
  <si>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</si>
  <si>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</si>
  <si>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</si>
  <si>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</si>
  <si>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</si>
  <si>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</si>
  <si>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</si>
  <si>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</si>
  <si>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</si>
  <si>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</si>
  <si>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</si>
  <si>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</si>
  <si>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</si>
  <si>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</si>
  <si>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</si>
  <si>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</si>
  <si>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</si>
  <si>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</si>
  <si>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</si>
  <si>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</si>
  <si>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</si>
  <si>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</si>
  <si>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</si>
  <si>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</si>
  <si>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</si>
  <si>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</si>
  <si>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</si>
  <si>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</si>
  <si>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</si>
  <si>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</si>
  <si>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</si>
  <si>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</si>
  <si>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</si>
  <si>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</si>
  <si>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</si>
  <si>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</si>
  <si>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</si>
  <si>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</si>
  <si>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</si>
  <si>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3.3991 05-01-21 (10) -109</t>
  </si>
  <si>
    <t>10000176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</si>
  <si>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</si>
  <si>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</si>
  <si>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</si>
  <si>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</si>
  <si>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</si>
  <si>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</si>
  <si>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</si>
  <si>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</si>
  <si>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</si>
  <si>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</si>
  <si>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</si>
  <si>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</si>
  <si>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</si>
  <si>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</si>
  <si>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</si>
  <si>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</si>
  <si>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</si>
  <si>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</si>
  <si>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</si>
  <si>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</si>
  <si>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</si>
  <si>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</si>
  <si>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</si>
  <si>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</si>
  <si>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</si>
  <si>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</si>
  <si>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</si>
  <si>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</si>
  <si>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</si>
  <si>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</si>
  <si>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</si>
  <si>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</si>
  <si>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</si>
  <si>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</si>
  <si>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</si>
  <si>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</si>
  <si>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3.4137 06-10-20 (20) -53</t>
  </si>
  <si>
    <t>10000453</t>
  </si>
  <si>
    <t>+ILS/-USD 3.4138 15-12-20 (11) -167</t>
  </si>
  <si>
    <t>10000142</t>
  </si>
  <si>
    <t>+ILS/-USD 3.4147 09-02-21 (10) -103</t>
  </si>
  <si>
    <t>10000529</t>
  </si>
  <si>
    <t>+ILS/-USD 3.4148 08-10-20 (11) -52</t>
  </si>
  <si>
    <t>10000168</t>
  </si>
  <si>
    <t>+ILS/-USD 3.4158 09-02-21 (11) -102</t>
  </si>
  <si>
    <t>10000207</t>
  </si>
  <si>
    <t>+ILS/-USD 3.417 04-11-20 (20) -118</t>
  </si>
  <si>
    <t>10000372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</si>
  <si>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</si>
  <si>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</si>
  <si>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</si>
  <si>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</si>
  <si>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</si>
  <si>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</si>
  <si>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</si>
  <si>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</si>
  <si>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</si>
  <si>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</si>
  <si>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</si>
  <si>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</si>
  <si>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</si>
  <si>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</si>
  <si>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</si>
  <si>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</si>
  <si>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</si>
  <si>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</si>
  <si>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</si>
  <si>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</si>
  <si>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</si>
  <si>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</si>
  <si>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</si>
  <si>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3.4364 22-02-21 (12) -116</t>
  </si>
  <si>
    <t>10000560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</si>
  <si>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</si>
  <si>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</si>
  <si>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</si>
  <si>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</si>
  <si>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</si>
  <si>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</si>
  <si>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(20) -103</t>
  </si>
  <si>
    <t>10000421</t>
  </si>
  <si>
    <t>+ILS/-USD 3.44 15-10-20 (11) -82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</si>
  <si>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</si>
  <si>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</si>
  <si>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</si>
  <si>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</si>
  <si>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</si>
  <si>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</si>
  <si>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</si>
  <si>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</si>
  <si>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</si>
  <si>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</si>
  <si>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10000427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</si>
  <si>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</si>
  <si>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</si>
  <si>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</si>
  <si>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</si>
  <si>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</si>
  <si>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</si>
  <si>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</si>
  <si>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</si>
  <si>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</si>
  <si>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</si>
  <si>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</si>
  <si>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</si>
  <si>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</si>
  <si>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</si>
  <si>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</si>
  <si>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</si>
  <si>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</si>
  <si>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</si>
  <si>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</si>
  <si>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</si>
  <si>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</si>
  <si>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</si>
  <si>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</si>
  <si>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</si>
  <si>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</si>
  <si>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</si>
  <si>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</si>
  <si>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</si>
  <si>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+ILS/-USD 3.3937 25-03-21 (10) -543</t>
  </si>
  <si>
    <t>10000818</t>
  </si>
  <si>
    <t>+ILS/-USD 3.3988 29-06-21 (10) -212</t>
  </si>
  <si>
    <t>10000857</t>
  </si>
  <si>
    <t>+ILS/-USD 3.4128 25-03-21 (10) -122</t>
  </si>
  <si>
    <t>10000858</t>
  </si>
  <si>
    <t>+ILS/-USD 3.4152 10-11-20 (10) -98</t>
  </si>
  <si>
    <t>10000849</t>
  </si>
  <si>
    <t>+ILS/-USD 3.4171 10-11-20 (10) -109</t>
  </si>
  <si>
    <t>10000847</t>
  </si>
  <si>
    <t>+ILS/-USD 3.4335 10-11-20 (10) -110</t>
  </si>
  <si>
    <t>10000846</t>
  </si>
  <si>
    <t>+ILS/-USD 3.452 10-11-20 (10) -800</t>
  </si>
  <si>
    <t>10000784</t>
  </si>
  <si>
    <t>+ILS/-USD 3.4937 10-11-20 (10) -898</t>
  </si>
  <si>
    <t>10000780</t>
  </si>
  <si>
    <t>+ILS/-USD 3.5021 10-11-20 (10) -904</t>
  </si>
  <si>
    <t>10000779</t>
  </si>
  <si>
    <t>+ILS/-USD 3.515 25-03-21 (10) -535</t>
  </si>
  <si>
    <t>10000828</t>
  </si>
  <si>
    <t>+ILS/-USD 3.546 25-03-21 (10) -520</t>
  </si>
  <si>
    <t>10000827</t>
  </si>
  <si>
    <t>+USD/-ILS 3.484 10-11-20 (10) -125</t>
  </si>
  <si>
    <t>10000840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</si>
  <si>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</si>
  <si>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</si>
  <si>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</si>
  <si>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</si>
  <si>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</si>
  <si>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</si>
  <si>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</si>
  <si>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</si>
  <si>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</si>
  <si>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</si>
  <si>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</si>
  <si>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</si>
  <si>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</si>
  <si>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</si>
  <si>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</si>
  <si>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</si>
  <si>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</si>
  <si>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</si>
  <si>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</si>
  <si>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</si>
  <si>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</si>
  <si>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</si>
  <si>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</si>
  <si>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</si>
  <si>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</si>
  <si>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</si>
  <si>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</si>
  <si>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</si>
  <si>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</si>
  <si>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</si>
  <si>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</si>
  <si>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</si>
  <si>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</si>
  <si>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</si>
  <si>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</si>
  <si>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</si>
  <si>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</si>
  <si>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</si>
  <si>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</si>
  <si>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</si>
  <si>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</si>
  <si>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</si>
  <si>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</si>
  <si>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</si>
  <si>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</si>
  <si>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</si>
  <si>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</si>
  <si>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+USD/-GBP 1.2117 09-11-20 (10) +7</t>
  </si>
  <si>
    <t>10000328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</si>
  <si>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</si>
  <si>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</si>
  <si>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</si>
  <si>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</si>
  <si>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</si>
  <si>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</si>
  <si>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</si>
  <si>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</si>
  <si>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</si>
  <si>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</si>
  <si>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</si>
  <si>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</si>
  <si>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</si>
  <si>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</si>
  <si>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</si>
  <si>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</si>
  <si>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</si>
  <si>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</si>
  <si>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</si>
  <si>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</si>
  <si>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</si>
  <si>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</si>
  <si>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</si>
  <si>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</si>
  <si>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</si>
  <si>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</si>
  <si>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+USD/-EUR 1.12454 05-10-20 (10) +30.4</t>
  </si>
  <si>
    <t>10000837</t>
  </si>
  <si>
    <t>+USD/-JPY 105.615 16-11-20 (10) -4.5</t>
  </si>
  <si>
    <t>10000859</t>
  </si>
  <si>
    <t>+USD/-JPY 107.067 16-11-20 (10) -18.3</t>
  </si>
  <si>
    <t>10000845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</si>
  <si>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</si>
  <si>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</si>
  <si>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</si>
  <si>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</si>
  <si>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</si>
  <si>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</si>
  <si>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</si>
  <si>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</si>
  <si>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</si>
  <si>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</si>
  <si>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</si>
  <si>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</si>
  <si>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</si>
  <si>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</si>
  <si>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</si>
  <si>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</si>
  <si>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</si>
  <si>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</si>
  <si>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</si>
  <si>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</si>
  <si>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</si>
  <si>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</si>
  <si>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</si>
  <si>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</si>
  <si>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</si>
  <si>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</si>
  <si>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</si>
  <si>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</si>
  <si>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</si>
  <si>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</si>
  <si>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32012000</t>
  </si>
  <si>
    <t>30312000</t>
  </si>
  <si>
    <t>31712000</t>
  </si>
  <si>
    <t>30212000</t>
  </si>
  <si>
    <t>30710000</t>
  </si>
  <si>
    <t>32610000</t>
  </si>
  <si>
    <t>33810000</t>
  </si>
  <si>
    <t>34510000</t>
  </si>
  <si>
    <t>30810000</t>
  </si>
  <si>
    <t>34010000</t>
  </si>
  <si>
    <t>34610000</t>
  </si>
  <si>
    <t>31010000</t>
  </si>
  <si>
    <t>31110000</t>
  </si>
  <si>
    <t>31710000</t>
  </si>
  <si>
    <t>34520000</t>
  </si>
  <si>
    <t>31720000</t>
  </si>
  <si>
    <t>31220000</t>
  </si>
  <si>
    <t>30820000</t>
  </si>
  <si>
    <t>34020000</t>
  </si>
  <si>
    <t>30211000</t>
  </si>
  <si>
    <t>ilAA+</t>
  </si>
  <si>
    <t>32011000</t>
  </si>
  <si>
    <t>30311000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</si>
  <si>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</si>
  <si>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</si>
  <si>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</si>
  <si>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</si>
  <si>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</si>
  <si>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</si>
  <si>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</si>
  <si>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</si>
  <si>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</si>
  <si>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</si>
  <si>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</si>
  <si>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</si>
  <si>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</si>
  <si>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</si>
  <si>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השקעות בהייטק</t>
  </si>
  <si>
    <t>Food,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</si>
</sst>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_-* #,##0.00\ _D_M_-;\-* #,##0.00\ _D_M_-;_-* &quot;-&quot;??\ _D_M_-;_-@_-"/>
  </numFmts>
  <fonts count="5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Times New Roman"/>
      <family val="2"/>
      <charset val="177"/>
      <scheme val="major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166">
    <xf numFmtId="0" fontId="0" fillId="0" borderId="0"/>
    <xf numFmtId="164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0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33" borderId="0" applyNumberFormat="0" applyBorder="0" applyAlignment="0" applyProtection="0"/>
    <xf numFmtId="0" fontId="33" fillId="42" borderId="0" applyNumberFormat="0" applyBorder="0" applyAlignment="0" applyProtection="0"/>
    <xf numFmtId="0" fontId="35" fillId="33" borderId="0" applyNumberFormat="0" applyBorder="0" applyAlignment="0" applyProtection="0"/>
    <xf numFmtId="0" fontId="36" fillId="43" borderId="27" applyNumberFormat="0" applyAlignment="0" applyProtection="0"/>
    <xf numFmtId="0" fontId="37" fillId="34" borderId="28" applyNumberFormat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27" applyNumberFormat="0" applyAlignment="0" applyProtection="0"/>
    <xf numFmtId="0" fontId="45" fillId="0" borderId="32" applyNumberFormat="0" applyFill="0" applyAlignment="0" applyProtection="0"/>
    <xf numFmtId="0" fontId="46" fillId="4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41" borderId="33" applyNumberFormat="0" applyFont="0" applyAlignment="0" applyProtection="0"/>
    <xf numFmtId="0" fontId="47" fillId="43" borderId="3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8" fillId="48" borderId="35" applyNumberFormat="0" applyProtection="0">
      <alignment vertical="center"/>
    </xf>
    <xf numFmtId="4" fontId="49" fillId="48" borderId="35" applyNumberFormat="0" applyProtection="0">
      <alignment vertical="center"/>
    </xf>
    <xf numFmtId="4" fontId="48" fillId="48" borderId="35" applyNumberFormat="0" applyProtection="0">
      <alignment horizontal="left" vertical="center" indent="1"/>
    </xf>
    <xf numFmtId="0" fontId="48" fillId="48" borderId="35" applyNumberFormat="0" applyProtection="0">
      <alignment horizontal="left" vertical="top" indent="1"/>
    </xf>
    <xf numFmtId="4" fontId="48" fillId="17" borderId="0" applyNumberFormat="0" applyProtection="0">
      <alignment horizontal="left" vertical="center" indent="1"/>
    </xf>
    <xf numFmtId="4" fontId="31" fillId="22" borderId="35" applyNumberFormat="0" applyProtection="0">
      <alignment horizontal="right" vertical="center"/>
    </xf>
    <xf numFmtId="4" fontId="31" fillId="18" borderId="35" applyNumberFormat="0" applyProtection="0">
      <alignment horizontal="right" vertical="center"/>
    </xf>
    <xf numFmtId="4" fontId="31" fillId="49" borderId="35" applyNumberFormat="0" applyProtection="0">
      <alignment horizontal="right" vertical="center"/>
    </xf>
    <xf numFmtId="4" fontId="31" fillId="50" borderId="35" applyNumberFormat="0" applyProtection="0">
      <alignment horizontal="right" vertical="center"/>
    </xf>
    <xf numFmtId="4" fontId="31" fillId="51" borderId="35" applyNumberFormat="0" applyProtection="0">
      <alignment horizontal="right" vertical="center"/>
    </xf>
    <xf numFmtId="4" fontId="31" fillId="52" borderId="35" applyNumberFormat="0" applyProtection="0">
      <alignment horizontal="right" vertical="center"/>
    </xf>
    <xf numFmtId="4" fontId="31" fillId="24" borderId="35" applyNumberFormat="0" applyProtection="0">
      <alignment horizontal="right" vertical="center"/>
    </xf>
    <xf numFmtId="4" fontId="31" fillId="53" borderId="35" applyNumberFormat="0" applyProtection="0">
      <alignment horizontal="right" vertical="center"/>
    </xf>
    <xf numFmtId="4" fontId="31" fillId="54" borderId="35" applyNumberFormat="0" applyProtection="0">
      <alignment horizontal="right" vertical="center"/>
    </xf>
    <xf numFmtId="4" fontId="48" fillId="55" borderId="36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4" fontId="50" fillId="23" borderId="0" applyNumberFormat="0" applyProtection="0">
      <alignment horizontal="left" vertical="center" indent="1"/>
    </xf>
    <xf numFmtId="4" fontId="31" fillId="17" borderId="35" applyNumberFormat="0" applyProtection="0">
      <alignment horizontal="right" vertical="center"/>
    </xf>
    <xf numFmtId="4" fontId="31" fillId="5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0" fontId="2" fillId="23" borderId="35" applyNumberFormat="0" applyProtection="0">
      <alignment horizontal="left" vertical="center" indent="1"/>
    </xf>
    <xf numFmtId="0" fontId="2" fillId="23" borderId="35" applyNumberFormat="0" applyProtection="0">
      <alignment horizontal="left" vertical="top" indent="1"/>
    </xf>
    <xf numFmtId="0" fontId="2" fillId="17" borderId="35" applyNumberFormat="0" applyProtection="0">
      <alignment horizontal="left" vertical="center" indent="1"/>
    </xf>
    <xf numFmtId="0" fontId="2" fillId="17" borderId="35" applyNumberFormat="0" applyProtection="0">
      <alignment horizontal="left" vertical="top" indent="1"/>
    </xf>
    <xf numFmtId="0" fontId="2" fillId="21" borderId="35" applyNumberFormat="0" applyProtection="0">
      <alignment horizontal="left" vertical="center" indent="1"/>
    </xf>
    <xf numFmtId="0" fontId="2" fillId="21" borderId="35" applyNumberFormat="0" applyProtection="0">
      <alignment horizontal="left" vertical="top" indent="1"/>
    </xf>
    <xf numFmtId="0" fontId="2" fillId="56" borderId="35" applyNumberFormat="0" applyProtection="0">
      <alignment horizontal="left" vertical="center" indent="1"/>
    </xf>
    <xf numFmtId="0" fontId="2" fillId="56" borderId="35" applyNumberFormat="0" applyProtection="0">
      <alignment horizontal="left" vertical="top" indent="1"/>
    </xf>
    <xf numFmtId="0" fontId="2" fillId="20" borderId="26" applyNumberFormat="0">
      <protection locked="0"/>
    </xf>
    <xf numFmtId="4" fontId="31" fillId="19" borderId="35" applyNumberFormat="0" applyProtection="0">
      <alignment vertical="center"/>
    </xf>
    <xf numFmtId="4" fontId="51" fillId="19" borderId="35" applyNumberFormat="0" applyProtection="0">
      <alignment vertical="center"/>
    </xf>
    <xf numFmtId="4" fontId="31" fillId="19" borderId="35" applyNumberFormat="0" applyProtection="0">
      <alignment horizontal="left" vertical="center" indent="1"/>
    </xf>
    <xf numFmtId="0" fontId="31" fillId="19" borderId="35" applyNumberFormat="0" applyProtection="0">
      <alignment horizontal="left" vertical="top" indent="1"/>
    </xf>
    <xf numFmtId="4" fontId="31" fillId="56" borderId="35" applyNumberFormat="0" applyProtection="0">
      <alignment horizontal="right" vertical="center"/>
    </xf>
    <xf numFmtId="4" fontId="51" fillId="56" borderId="35" applyNumberFormat="0" applyProtection="0">
      <alignment horizontal="right" vertical="center"/>
    </xf>
    <xf numFmtId="4" fontId="31" fillId="17" borderId="35" applyNumberFormat="0" applyProtection="0">
      <alignment horizontal="left" vertical="center" indent="1"/>
    </xf>
    <xf numFmtId="0" fontId="31" fillId="17" borderId="35" applyNumberFormat="0" applyProtection="0">
      <alignment horizontal="left" vertical="top" indent="1"/>
    </xf>
    <xf numFmtId="4" fontId="52" fillId="57" borderId="0" applyNumberFormat="0" applyProtection="0">
      <alignment horizontal="left" vertical="center" indent="1"/>
    </xf>
    <xf numFmtId="4" fontId="53" fillId="56" borderId="35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30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/>
    <xf numFmtId="0" fontId="56" fillId="5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5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10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164" fontId="1" fillId="0" borderId="0" applyFont="0" applyFill="0" applyBorder="0" applyAlignment="0" applyProtection="0"/>
    <xf numFmtId="0" fontId="56" fillId="4" borderId="25" applyNumberFormat="0" applyFont="0" applyAlignment="0" applyProtection="0"/>
    <xf numFmtId="0" fontId="56" fillId="4" borderId="25" applyNumberFormat="0" applyFont="0" applyAlignment="0" applyProtection="0"/>
    <xf numFmtId="0" fontId="33" fillId="60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2" borderId="0" applyNumberFormat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6" fillId="0" borderId="0" xfId="163" applyNumberFormat="1" applyFont="1" applyFill="1" applyBorder="1" applyAlignment="1">
      <alignment horizontal="right"/>
    </xf>
    <xf numFmtId="4" fontId="26" fillId="0" borderId="0" xfId="163" applyNumberFormat="1" applyFont="1" applyFill="1" applyBorder="1" applyAlignment="1">
      <alignment horizontal="right"/>
    </xf>
    <xf numFmtId="10" fontId="26" fillId="0" borderId="0" xfId="163" applyNumberFormat="1" applyFont="1" applyFill="1" applyBorder="1" applyAlignment="1">
      <alignment horizontal="right"/>
    </xf>
    <xf numFmtId="0" fontId="26" fillId="0" borderId="0" xfId="163" applyFont="1" applyFill="1" applyBorder="1" applyAlignment="1">
      <alignment horizontal="right"/>
    </xf>
    <xf numFmtId="0" fontId="26" fillId="0" borderId="0" xfId="163" applyFont="1" applyFill="1" applyBorder="1" applyAlignment="1">
      <alignment horizontal="right" indent="1"/>
    </xf>
    <xf numFmtId="164" fontId="6" fillId="0" borderId="24" xfId="13" applyFont="1" applyFill="1" applyBorder="1" applyAlignment="1">
      <alignment horizontal="right"/>
    </xf>
    <xf numFmtId="10" fontId="6" fillId="0" borderId="24" xfId="14" applyNumberFormat="1" applyFont="1" applyFill="1" applyBorder="1" applyAlignment="1">
      <alignment horizontal="center"/>
    </xf>
    <xf numFmtId="2" fontId="6" fillId="0" borderId="24" xfId="7" applyNumberFormat="1" applyFont="1" applyFill="1" applyBorder="1" applyAlignment="1">
      <alignment horizontal="right"/>
    </xf>
    <xf numFmtId="168" fontId="6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right"/>
    </xf>
    <xf numFmtId="167" fontId="26" fillId="0" borderId="0" xfId="163" applyNumberFormat="1" applyFont="1" applyFill="1" applyBorder="1" applyAlignment="1">
      <alignment horizontal="right"/>
    </xf>
    <xf numFmtId="49" fontId="26" fillId="0" borderId="0" xfId="163" applyNumberFormat="1" applyFont="1" applyFill="1" applyBorder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6"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הדגשה1 2" xfId="141"/>
    <cellStyle name="20% - הדגשה2 2" xfId="142"/>
    <cellStyle name="20% - הדגשה3 2" xfId="143"/>
    <cellStyle name="20% - הדגשה4 2" xfId="144"/>
    <cellStyle name="20% - הדגשה5 2" xfId="145"/>
    <cellStyle name="20% - הדגשה6 2" xfId="146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הדגשה1 2" xfId="147"/>
    <cellStyle name="40% - הדגשה2 2" xfId="148"/>
    <cellStyle name="40% - הדגשה3 2" xfId="149"/>
    <cellStyle name="40% - הדגשה4 2" xfId="150"/>
    <cellStyle name="40% - הדגשה5 2" xfId="151"/>
    <cellStyle name="40% - הדגשה6 2" xfId="152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1_124" xfId="156"/>
    <cellStyle name="Accent2" xfId="47"/>
    <cellStyle name="Accent2 - 20%" xfId="48"/>
    <cellStyle name="Accent2 - 40%" xfId="49"/>
    <cellStyle name="Accent2 - 60%" xfId="50"/>
    <cellStyle name="Accent2_124" xfId="157"/>
    <cellStyle name="Accent3" xfId="51"/>
    <cellStyle name="Accent3 - 20%" xfId="52"/>
    <cellStyle name="Accent3 - 40%" xfId="53"/>
    <cellStyle name="Accent3 - 60%" xfId="54"/>
    <cellStyle name="Accent3_124" xfId="158"/>
    <cellStyle name="Accent4" xfId="55"/>
    <cellStyle name="Accent4 - 20%" xfId="56"/>
    <cellStyle name="Accent4 - 40%" xfId="57"/>
    <cellStyle name="Accent4 - 60%" xfId="58"/>
    <cellStyle name="Accent4_124" xfId="159"/>
    <cellStyle name="Accent5" xfId="59"/>
    <cellStyle name="Accent5 - 20%" xfId="60"/>
    <cellStyle name="Accent5 - 40%" xfId="61"/>
    <cellStyle name="Accent5 - 60%" xfId="62"/>
    <cellStyle name="Accent5_124" xfId="160"/>
    <cellStyle name="Accent6" xfId="63"/>
    <cellStyle name="Accent6 - 20%" xfId="64"/>
    <cellStyle name="Accent6 - 40%" xfId="65"/>
    <cellStyle name="Accent6 - 60%" xfId="66"/>
    <cellStyle name="Accent6_124" xfId="161"/>
    <cellStyle name="Bad" xfId="67"/>
    <cellStyle name="Calculation" xfId="68"/>
    <cellStyle name="Check Cell" xfId="69"/>
    <cellStyle name="Comma" xfId="13" builtinId="3"/>
    <cellStyle name="Comma 2" xfId="1"/>
    <cellStyle name="Comma 2 12" xfId="162"/>
    <cellStyle name="Comma 2 2" xfId="70"/>
    <cellStyle name="Comma 2 3" xfId="15"/>
    <cellStyle name="Comma 3" xfId="71"/>
    <cellStyle name="Comma 4" xfId="23"/>
    <cellStyle name="Comma 5" xfId="153"/>
    <cellStyle name="Comma 6" xfId="20"/>
    <cellStyle name="Currency [0] _1" xfId="2"/>
    <cellStyle name="Emphasis 1" xfId="72"/>
    <cellStyle name="Emphasis 2" xfId="73"/>
    <cellStyle name="Emphasis 3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 2" xfId="3"/>
    <cellStyle name="Input" xfId="81"/>
    <cellStyle name="Linked Cell" xfId="82"/>
    <cellStyle name="Neutral" xfId="83"/>
    <cellStyle name="Normal" xfId="0" builtinId="0"/>
    <cellStyle name="Normal 103" xfId="163"/>
    <cellStyle name="Normal 11" xfId="4"/>
    <cellStyle name="Normal 11 2" xfId="84"/>
    <cellStyle name="Normal 11 3" xfId="16"/>
    <cellStyle name="Normal 2" xfId="5"/>
    <cellStyle name="Normal 2 2" xfId="86"/>
    <cellStyle name="Normal 2 2 2" xfId="87"/>
    <cellStyle name="Normal 2 2_15" xfId="137"/>
    <cellStyle name="Normal 2 3" xfId="85"/>
    <cellStyle name="Normal 2 4" xfId="88"/>
    <cellStyle name="Normal 2 5" xfId="24"/>
    <cellStyle name="Normal 2 6" xfId="17"/>
    <cellStyle name="Normal 2_234" xfId="140"/>
    <cellStyle name="Normal 3" xfId="6"/>
    <cellStyle name="Normal 3 2" xfId="89"/>
    <cellStyle name="Normal 3 3" xfId="18"/>
    <cellStyle name="Normal 4" xfId="12"/>
    <cellStyle name="Normal 4 2" xfId="90"/>
    <cellStyle name="Normal 5" xfId="91"/>
    <cellStyle name="Normal 6" xfId="22"/>
    <cellStyle name="Normal 97" xfId="164"/>
    <cellStyle name="Normal_2007-16618" xfId="7"/>
    <cellStyle name="Note" xfId="92"/>
    <cellStyle name="Output" xfId="93"/>
    <cellStyle name="Percent" xfId="14" builtinId="5"/>
    <cellStyle name="Percent 2" xfId="8"/>
    <cellStyle name="Percent 2 2" xfId="94"/>
    <cellStyle name="Percent 2 3" xfId="19"/>
    <cellStyle name="Percent 3" xfId="95"/>
    <cellStyle name="Percent 4" xfId="96"/>
    <cellStyle name="Percent 5" xfId="165"/>
    <cellStyle name="Percent 6" xfId="21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heet Title" xfId="136"/>
    <cellStyle name="Text" xfId="9"/>
    <cellStyle name="Title" xfId="138"/>
    <cellStyle name="Total" xfId="10"/>
    <cellStyle name="Warning Text" xfId="139"/>
    <cellStyle name="היפר-קישור" xfId="11" builtinId="8"/>
    <cellStyle name="הערה 2" xfId="154"/>
    <cellStyle name="הערה 3" xfId="155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A7" sqref="A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124</v>
      </c>
      <c r="C1" s="67" t="s" vm="1">
        <v>201</v>
      </c>
    </row>
    <row r="2" spans="1:4">
      <c r="B2" s="46" t="s">
        <v>123</v>
      </c>
      <c r="C2" s="67" t="s">
        <v>202</v>
      </c>
    </row>
    <row r="3" spans="1:4">
      <c r="B3" s="46" t="s">
        <v>125</v>
      </c>
      <c r="C3" s="67" t="s">
        <v>203</v>
      </c>
    </row>
    <row r="4" spans="1:4">
      <c r="B4" s="46" t="s">
        <v>126</v>
      </c>
      <c r="C4" s="67">
        <v>2146</v>
      </c>
    </row>
    <row r="6" spans="1:4" ht="26.25" customHeight="1">
      <c r="B6" s="123" t="s">
        <v>138</v>
      </c>
      <c r="C6" s="124"/>
      <c r="D6" s="125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105">
        <f>C11+C12+C23+C37</f>
        <v>27171.692720297004</v>
      </c>
      <c r="D10" s="106">
        <f>C10/$C$42</f>
        <v>1</v>
      </c>
    </row>
    <row r="11" spans="1:4">
      <c r="A11" s="42" t="s">
        <v>105</v>
      </c>
      <c r="B11" s="27" t="s">
        <v>139</v>
      </c>
      <c r="C11" s="105">
        <f>מזומנים!J10</f>
        <v>5498.5704684899993</v>
      </c>
      <c r="D11" s="106">
        <f t="shared" ref="D11:D13" si="0">C11/$C$42</f>
        <v>0.20236392797061986</v>
      </c>
    </row>
    <row r="12" spans="1:4">
      <c r="B12" s="27" t="s">
        <v>140</v>
      </c>
      <c r="C12" s="105">
        <f>SUM(C13:C22)</f>
        <v>21763.476799591008</v>
      </c>
      <c r="D12" s="106">
        <f t="shared" si="0"/>
        <v>0.80096139109264586</v>
      </c>
    </row>
    <row r="13" spans="1:4">
      <c r="A13" s="44" t="s">
        <v>105</v>
      </c>
      <c r="B13" s="28" t="s">
        <v>51</v>
      </c>
      <c r="C13" s="105" vm="2">
        <v>1307.9976050500002</v>
      </c>
      <c r="D13" s="106">
        <f t="shared" si="0"/>
        <v>4.8138245140426528E-2</v>
      </c>
    </row>
    <row r="14" spans="1:4">
      <c r="A14" s="44" t="s">
        <v>105</v>
      </c>
      <c r="B14" s="28" t="s">
        <v>52</v>
      </c>
      <c r="C14" s="105" t="s" vm="3">
        <v>1341</v>
      </c>
      <c r="D14" s="106" t="s" vm="4">
        <v>1341</v>
      </c>
    </row>
    <row r="15" spans="1:4">
      <c r="A15" s="44" t="s">
        <v>105</v>
      </c>
      <c r="B15" s="28" t="s">
        <v>53</v>
      </c>
      <c r="C15" s="105" t="s" vm="5">
        <v>1341</v>
      </c>
      <c r="D15" s="106" t="s" vm="6">
        <v>1341</v>
      </c>
    </row>
    <row r="16" spans="1:4">
      <c r="A16" s="44" t="s">
        <v>105</v>
      </c>
      <c r="B16" s="28" t="s">
        <v>54</v>
      </c>
      <c r="C16" s="105">
        <f>מניות!L11</f>
        <v>12540.862662477004</v>
      </c>
      <c r="D16" s="106">
        <f t="shared" ref="D16:D21" si="1">C16/$C$42</f>
        <v>0.4615414575592155</v>
      </c>
    </row>
    <row r="17" spans="1:4">
      <c r="A17" s="44" t="s">
        <v>105</v>
      </c>
      <c r="B17" s="28" t="s">
        <v>195</v>
      </c>
      <c r="C17" s="105" vm="7">
        <v>7190.1235062939995</v>
      </c>
      <c r="D17" s="106">
        <f t="shared" si="1"/>
        <v>0.26461816642446584</v>
      </c>
    </row>
    <row r="18" spans="1:4">
      <c r="A18" s="44" t="s">
        <v>105</v>
      </c>
      <c r="B18" s="28" t="s">
        <v>55</v>
      </c>
      <c r="C18" s="105" vm="8">
        <v>872.87849565600015</v>
      </c>
      <c r="D18" s="106">
        <f t="shared" si="1"/>
        <v>3.2124553469720638E-2</v>
      </c>
    </row>
    <row r="19" spans="1:4">
      <c r="A19" s="44" t="s">
        <v>105</v>
      </c>
      <c r="B19" s="28" t="s">
        <v>56</v>
      </c>
      <c r="C19" s="105" vm="9">
        <v>2.2390815840000005</v>
      </c>
      <c r="D19" s="106">
        <f t="shared" si="1"/>
        <v>8.2404935424852167E-5</v>
      </c>
    </row>
    <row r="20" spans="1:4">
      <c r="A20" s="44" t="s">
        <v>105</v>
      </c>
      <c r="B20" s="28" t="s">
        <v>57</v>
      </c>
      <c r="C20" s="105" vm="10">
        <v>-112.830923283</v>
      </c>
      <c r="D20" s="106">
        <f t="shared" si="1"/>
        <v>-4.1525172702514901E-3</v>
      </c>
    </row>
    <row r="21" spans="1:4">
      <c r="A21" s="44" t="s">
        <v>105</v>
      </c>
      <c r="B21" s="28" t="s">
        <v>58</v>
      </c>
      <c r="C21" s="105" vm="11">
        <v>-37.79362818700001</v>
      </c>
      <c r="D21" s="106">
        <f t="shared" si="1"/>
        <v>-1.3909191663561144E-3</v>
      </c>
    </row>
    <row r="22" spans="1:4">
      <c r="A22" s="44" t="s">
        <v>105</v>
      </c>
      <c r="B22" s="28" t="s">
        <v>59</v>
      </c>
      <c r="C22" s="105" t="s" vm="12">
        <v>1341</v>
      </c>
      <c r="D22" s="106" t="s" vm="13">
        <v>1341</v>
      </c>
    </row>
    <row r="23" spans="1:4">
      <c r="B23" s="27" t="s">
        <v>141</v>
      </c>
      <c r="C23" s="105" vm="14">
        <v>-83.615959137000019</v>
      </c>
      <c r="D23" s="106">
        <f>C23/$C$42</f>
        <v>-3.077318737471945E-3</v>
      </c>
    </row>
    <row r="24" spans="1:4">
      <c r="A24" s="44" t="s">
        <v>105</v>
      </c>
      <c r="B24" s="28" t="s">
        <v>60</v>
      </c>
      <c r="C24" s="105" t="s" vm="15">
        <v>1341</v>
      </c>
      <c r="D24" s="106" t="s" vm="16">
        <v>1341</v>
      </c>
    </row>
    <row r="25" spans="1:4">
      <c r="A25" s="44" t="s">
        <v>105</v>
      </c>
      <c r="B25" s="28" t="s">
        <v>61</v>
      </c>
      <c r="C25" s="105" t="s" vm="17">
        <v>1341</v>
      </c>
      <c r="D25" s="106" t="s" vm="18">
        <v>1341</v>
      </c>
    </row>
    <row r="26" spans="1:4">
      <c r="A26" s="44" t="s">
        <v>105</v>
      </c>
      <c r="B26" s="28" t="s">
        <v>53</v>
      </c>
      <c r="C26" s="105" t="s" vm="19">
        <v>1341</v>
      </c>
      <c r="D26" s="106" t="s" vm="20">
        <v>1341</v>
      </c>
    </row>
    <row r="27" spans="1:4">
      <c r="A27" s="44" t="s">
        <v>105</v>
      </c>
      <c r="B27" s="28" t="s">
        <v>62</v>
      </c>
      <c r="C27" s="105" t="s" vm="21">
        <v>1341</v>
      </c>
      <c r="D27" s="106" t="s" vm="22">
        <v>1341</v>
      </c>
    </row>
    <row r="28" spans="1:4">
      <c r="A28" s="44" t="s">
        <v>105</v>
      </c>
      <c r="B28" s="28" t="s">
        <v>63</v>
      </c>
      <c r="C28" s="105" t="s" vm="23">
        <v>1341</v>
      </c>
      <c r="D28" s="106" t="s" vm="24">
        <v>1341</v>
      </c>
    </row>
    <row r="29" spans="1:4">
      <c r="A29" s="44" t="s">
        <v>105</v>
      </c>
      <c r="B29" s="28" t="s">
        <v>64</v>
      </c>
      <c r="C29" s="105" vm="25">
        <v>4.6971882250000005</v>
      </c>
      <c r="D29" s="106">
        <f>C29/$C$42</f>
        <v>1.7287065157671404E-4</v>
      </c>
    </row>
    <row r="30" spans="1:4">
      <c r="A30" s="44" t="s">
        <v>105</v>
      </c>
      <c r="B30" s="28" t="s">
        <v>164</v>
      </c>
      <c r="C30" s="105" t="s" vm="26">
        <v>1341</v>
      </c>
      <c r="D30" s="106" t="s" vm="27">
        <v>1341</v>
      </c>
    </row>
    <row r="31" spans="1:4">
      <c r="A31" s="44" t="s">
        <v>105</v>
      </c>
      <c r="B31" s="28" t="s">
        <v>85</v>
      </c>
      <c r="C31" s="105" vm="28">
        <v>-88.313147361999995</v>
      </c>
      <c r="D31" s="106">
        <f>C31/$C$42</f>
        <v>-3.2501893890486584E-3</v>
      </c>
    </row>
    <row r="32" spans="1:4">
      <c r="A32" s="44" t="s">
        <v>105</v>
      </c>
      <c r="B32" s="28" t="s">
        <v>65</v>
      </c>
      <c r="C32" s="105" t="s" vm="29">
        <v>1341</v>
      </c>
      <c r="D32" s="106" t="s" vm="30">
        <v>1341</v>
      </c>
    </row>
    <row r="33" spans="1:4">
      <c r="A33" s="44" t="s">
        <v>105</v>
      </c>
      <c r="B33" s="27" t="s">
        <v>142</v>
      </c>
      <c r="C33" s="105" t="s" vm="31">
        <v>1341</v>
      </c>
      <c r="D33" s="106" t="s" vm="32">
        <v>1341</v>
      </c>
    </row>
    <row r="34" spans="1:4">
      <c r="A34" s="44" t="s">
        <v>105</v>
      </c>
      <c r="B34" s="27" t="s">
        <v>143</v>
      </c>
      <c r="C34" s="105" t="s" vm="33">
        <v>1341</v>
      </c>
      <c r="D34" s="106" t="s" vm="34">
        <v>1341</v>
      </c>
    </row>
    <row r="35" spans="1:4">
      <c r="A35" s="44" t="s">
        <v>105</v>
      </c>
      <c r="B35" s="27" t="s">
        <v>144</v>
      </c>
      <c r="C35" s="105" t="s" vm="35">
        <v>1341</v>
      </c>
      <c r="D35" s="106" t="s" vm="36">
        <v>1341</v>
      </c>
    </row>
    <row r="36" spans="1:4">
      <c r="A36" s="44" t="s">
        <v>105</v>
      </c>
      <c r="B36" s="45" t="s">
        <v>145</v>
      </c>
      <c r="C36" s="105" t="s" vm="37">
        <v>1341</v>
      </c>
      <c r="D36" s="106" t="s" vm="38">
        <v>1341</v>
      </c>
    </row>
    <row r="37" spans="1:4">
      <c r="A37" s="44" t="s">
        <v>105</v>
      </c>
      <c r="B37" s="27" t="s">
        <v>146</v>
      </c>
      <c r="C37" s="105">
        <f>'השקעות אחרות '!I10</f>
        <v>-6.7385886470000003</v>
      </c>
      <c r="D37" s="106" t="s" vm="39">
        <v>1341</v>
      </c>
    </row>
    <row r="38" spans="1:4">
      <c r="A38" s="44"/>
      <c r="B38" s="55" t="s">
        <v>148</v>
      </c>
      <c r="C38" s="105">
        <v>0</v>
      </c>
      <c r="D38" s="106">
        <f>C38/$C$42</f>
        <v>0</v>
      </c>
    </row>
    <row r="39" spans="1:4">
      <c r="A39" s="44" t="s">
        <v>105</v>
      </c>
      <c r="B39" s="56" t="s">
        <v>149</v>
      </c>
      <c r="C39" s="105" t="s" vm="40">
        <v>1341</v>
      </c>
      <c r="D39" s="106" t="s" vm="41">
        <v>1341</v>
      </c>
    </row>
    <row r="40" spans="1:4">
      <c r="A40" s="44" t="s">
        <v>105</v>
      </c>
      <c r="B40" s="56" t="s">
        <v>180</v>
      </c>
      <c r="C40" s="105" t="s" vm="42">
        <v>1341</v>
      </c>
      <c r="D40" s="106" t="s" vm="43">
        <v>1341</v>
      </c>
    </row>
    <row r="41" spans="1:4">
      <c r="A41" s="44" t="s">
        <v>105</v>
      </c>
      <c r="B41" s="56" t="s">
        <v>150</v>
      </c>
      <c r="C41" s="105" t="s" vm="44">
        <v>1341</v>
      </c>
      <c r="D41" s="106" t="s" vm="45">
        <v>1341</v>
      </c>
    </row>
    <row r="42" spans="1:4">
      <c r="B42" s="56" t="s">
        <v>66</v>
      </c>
      <c r="C42" s="105">
        <f>C10</f>
        <v>27171.692720297004</v>
      </c>
      <c r="D42" s="106">
        <f>C42/$C$42</f>
        <v>1</v>
      </c>
    </row>
    <row r="43" spans="1:4">
      <c r="A43" s="44" t="s">
        <v>105</v>
      </c>
      <c r="B43" s="56" t="s">
        <v>147</v>
      </c>
      <c r="C43" s="105"/>
      <c r="D43" s="106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107" t="s">
        <v>114</v>
      </c>
      <c r="D47" s="108" vm="46">
        <v>2.4483000000000001</v>
      </c>
    </row>
    <row r="48" spans="1:4">
      <c r="C48" s="107" t="s">
        <v>121</v>
      </c>
      <c r="D48" s="108">
        <v>0.61248464783467715</v>
      </c>
    </row>
    <row r="49" spans="2:4">
      <c r="C49" s="107" t="s">
        <v>118</v>
      </c>
      <c r="D49" s="108" vm="47">
        <v>2.5697000000000001</v>
      </c>
    </row>
    <row r="50" spans="2:4">
      <c r="B50" s="11"/>
      <c r="C50" s="107" t="s">
        <v>685</v>
      </c>
      <c r="D50" s="108" vm="48">
        <v>3.726</v>
      </c>
    </row>
    <row r="51" spans="2:4">
      <c r="C51" s="107" t="s">
        <v>112</v>
      </c>
      <c r="D51" s="108" vm="49">
        <v>4.0258000000000003</v>
      </c>
    </row>
    <row r="52" spans="2:4">
      <c r="C52" s="107" t="s">
        <v>113</v>
      </c>
      <c r="D52" s="108" vm="50">
        <v>4.4108000000000001</v>
      </c>
    </row>
    <row r="53" spans="2:4">
      <c r="C53" s="107" t="s">
        <v>115</v>
      </c>
      <c r="D53" s="108">
        <v>0.44400000000000001</v>
      </c>
    </row>
    <row r="54" spans="2:4">
      <c r="C54" s="107" t="s">
        <v>119</v>
      </c>
      <c r="D54" s="108" vm="51">
        <v>3.2545999999999999</v>
      </c>
    </row>
    <row r="55" spans="2:4">
      <c r="C55" s="107" t="s">
        <v>120</v>
      </c>
      <c r="D55" s="108">
        <v>0.15553456248276734</v>
      </c>
    </row>
    <row r="56" spans="2:4">
      <c r="C56" s="107" t="s">
        <v>117</v>
      </c>
      <c r="D56" s="108" vm="52">
        <v>0.54069999999999996</v>
      </c>
    </row>
    <row r="57" spans="2:4">
      <c r="C57" s="107" t="s">
        <v>1342</v>
      </c>
      <c r="D57" s="108">
        <v>2.2755332999999998</v>
      </c>
    </row>
    <row r="58" spans="2:4">
      <c r="C58" s="107" t="s">
        <v>116</v>
      </c>
      <c r="D58" s="108" vm="53">
        <v>0.38080000000000003</v>
      </c>
    </row>
    <row r="59" spans="2:4">
      <c r="C59" s="107" t="s">
        <v>110</v>
      </c>
      <c r="D59" s="108" vm="54">
        <v>3.4409999999999998</v>
      </c>
    </row>
    <row r="60" spans="2:4">
      <c r="C60" s="107" t="s">
        <v>122</v>
      </c>
      <c r="D60" s="108" vm="55">
        <v>0.20399999999999999</v>
      </c>
    </row>
    <row r="61" spans="2:4">
      <c r="C61" s="107" t="s">
        <v>1343</v>
      </c>
      <c r="D61" s="108" vm="56">
        <v>0.36259999999999998</v>
      </c>
    </row>
    <row r="62" spans="2:4">
      <c r="C62" s="107" t="s">
        <v>1344</v>
      </c>
      <c r="D62" s="108">
        <v>4.4234363711624342E-2</v>
      </c>
    </row>
    <row r="63" spans="2:4">
      <c r="C63" s="107" t="s">
        <v>1345</v>
      </c>
      <c r="D63" s="108">
        <v>0.50670004417611536</v>
      </c>
    </row>
    <row r="64" spans="2:4">
      <c r="C64" s="107" t="s">
        <v>111</v>
      </c>
      <c r="D64" s="108">
        <v>1</v>
      </c>
    </row>
    <row r="65" spans="3:4">
      <c r="C65" s="109"/>
      <c r="D65" s="109"/>
    </row>
    <row r="66" spans="3:4">
      <c r="C66" s="109"/>
      <c r="D66" s="109"/>
    </row>
    <row r="67" spans="3:4">
      <c r="C67" s="110"/>
      <c r="D67" s="110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1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124</v>
      </c>
      <c r="C1" s="67" t="s" vm="1">
        <v>201</v>
      </c>
    </row>
    <row r="2" spans="2:13">
      <c r="B2" s="46" t="s">
        <v>123</v>
      </c>
      <c r="C2" s="67" t="s">
        <v>202</v>
      </c>
    </row>
    <row r="3" spans="2:13">
      <c r="B3" s="46" t="s">
        <v>125</v>
      </c>
      <c r="C3" s="67" t="s">
        <v>203</v>
      </c>
    </row>
    <row r="4" spans="2:13">
      <c r="B4" s="46" t="s">
        <v>126</v>
      </c>
      <c r="C4" s="67">
        <v>2146</v>
      </c>
    </row>
    <row r="6" spans="2:13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3" ht="26.25" customHeight="1">
      <c r="B7" s="126" t="s">
        <v>74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M7" s="3"/>
    </row>
    <row r="8" spans="2:13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30" t="s">
        <v>129</v>
      </c>
    </row>
    <row r="9" spans="2:13" s="3" customFormat="1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1" t="s">
        <v>38</v>
      </c>
      <c r="C11" s="71"/>
      <c r="D11" s="71"/>
      <c r="E11" s="71"/>
      <c r="F11" s="71"/>
      <c r="G11" s="79"/>
      <c r="H11" s="81"/>
      <c r="I11" s="79">
        <v>-112.830923283</v>
      </c>
      <c r="J11" s="71"/>
      <c r="K11" s="80">
        <f>I11/$I$11</f>
        <v>1</v>
      </c>
      <c r="L11" s="80">
        <f>I11/'סכום נכסי הקרן'!$C$42</f>
        <v>-4.1525172702514901E-3</v>
      </c>
    </row>
    <row r="12" spans="2:13">
      <c r="B12" s="90" t="s">
        <v>173</v>
      </c>
      <c r="C12" s="69"/>
      <c r="D12" s="69"/>
      <c r="E12" s="69"/>
      <c r="F12" s="69"/>
      <c r="G12" s="76"/>
      <c r="H12" s="78"/>
      <c r="I12" s="76">
        <v>20.488736198000002</v>
      </c>
      <c r="J12" s="69"/>
      <c r="K12" s="77">
        <f t="shared" ref="K12:K15" si="0">I12/$I$11</f>
        <v>-0.18158795126235572</v>
      </c>
      <c r="L12" s="77">
        <f>I12/'סכום נכסי הקרן'!$C$42</f>
        <v>7.5404710368651802E-4</v>
      </c>
    </row>
    <row r="13" spans="2:13">
      <c r="B13" s="85" t="s">
        <v>170</v>
      </c>
      <c r="C13" s="71"/>
      <c r="D13" s="71"/>
      <c r="E13" s="71"/>
      <c r="F13" s="71"/>
      <c r="G13" s="79"/>
      <c r="H13" s="81"/>
      <c r="I13" s="79">
        <v>20.488736198000002</v>
      </c>
      <c r="J13" s="71"/>
      <c r="K13" s="80">
        <f t="shared" si="0"/>
        <v>-0.18158795126235572</v>
      </c>
      <c r="L13" s="80">
        <f>I13/'סכום נכסי הקרן'!$C$42</f>
        <v>7.5404710368651802E-4</v>
      </c>
    </row>
    <row r="14" spans="2:13">
      <c r="B14" s="75" t="s">
        <v>1013</v>
      </c>
      <c r="C14" s="69" t="s">
        <v>1014</v>
      </c>
      <c r="D14" s="82" t="s">
        <v>99</v>
      </c>
      <c r="E14" s="82" t="s">
        <v>473</v>
      </c>
      <c r="F14" s="82" t="s">
        <v>111</v>
      </c>
      <c r="G14" s="76">
        <v>2.8711790000000006</v>
      </c>
      <c r="H14" s="78">
        <v>714000</v>
      </c>
      <c r="I14" s="76">
        <v>20.500220916000004</v>
      </c>
      <c r="J14" s="69"/>
      <c r="K14" s="77">
        <f t="shared" si="0"/>
        <v>-0.18168973823409923</v>
      </c>
      <c r="L14" s="77">
        <f>I14/'סכום נכסי הקרן'!$C$42</f>
        <v>7.544697758445696E-4</v>
      </c>
    </row>
    <row r="15" spans="2:13">
      <c r="B15" s="75" t="s">
        <v>1015</v>
      </c>
      <c r="C15" s="69" t="s">
        <v>1016</v>
      </c>
      <c r="D15" s="82" t="s">
        <v>99</v>
      </c>
      <c r="E15" s="82" t="s">
        <v>473</v>
      </c>
      <c r="F15" s="82" t="s">
        <v>111</v>
      </c>
      <c r="G15" s="76">
        <v>-2.8711790000000006</v>
      </c>
      <c r="H15" s="78">
        <v>400</v>
      </c>
      <c r="I15" s="76">
        <v>-1.1484718000000003E-2</v>
      </c>
      <c r="J15" s="69"/>
      <c r="K15" s="77">
        <f t="shared" si="0"/>
        <v>1.0178697174350235E-4</v>
      </c>
      <c r="L15" s="77">
        <f>I15/'סכום נכסי הקרן'!$C$42</f>
        <v>-4.2267215805149394E-7</v>
      </c>
    </row>
    <row r="16" spans="2:13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90" t="s">
        <v>172</v>
      </c>
      <c r="C17" s="69"/>
      <c r="D17" s="69"/>
      <c r="E17" s="69"/>
      <c r="F17" s="69"/>
      <c r="G17" s="76"/>
      <c r="H17" s="78"/>
      <c r="I17" s="76">
        <v>-133.31965948100003</v>
      </c>
      <c r="J17" s="69"/>
      <c r="K17" s="77">
        <f t="shared" ref="K17:K22" si="1">I17/$I$11</f>
        <v>1.1815879512623559</v>
      </c>
      <c r="L17" s="77">
        <f>I17/'סכום נכסי הקרן'!$C$42</f>
        <v>-4.9065643739380094E-3</v>
      </c>
    </row>
    <row r="18" spans="2:12">
      <c r="B18" s="85" t="s">
        <v>170</v>
      </c>
      <c r="C18" s="71"/>
      <c r="D18" s="71"/>
      <c r="E18" s="71"/>
      <c r="F18" s="71"/>
      <c r="G18" s="79"/>
      <c r="H18" s="81"/>
      <c r="I18" s="79">
        <v>-133.31965948100003</v>
      </c>
      <c r="J18" s="71"/>
      <c r="K18" s="80">
        <f t="shared" si="1"/>
        <v>1.1815879512623559</v>
      </c>
      <c r="L18" s="80">
        <f>I18/'סכום נכסי הקרן'!$C$42</f>
        <v>-4.9065643739380094E-3</v>
      </c>
    </row>
    <row r="19" spans="2:12">
      <c r="B19" s="75" t="s">
        <v>1017</v>
      </c>
      <c r="C19" s="69" t="s">
        <v>1018</v>
      </c>
      <c r="D19" s="82" t="s">
        <v>25</v>
      </c>
      <c r="E19" s="82" t="s">
        <v>473</v>
      </c>
      <c r="F19" s="82" t="s">
        <v>110</v>
      </c>
      <c r="G19" s="76">
        <v>-0.77254400000000023</v>
      </c>
      <c r="H19" s="78">
        <v>40350</v>
      </c>
      <c r="I19" s="76">
        <v>-107.26342089900002</v>
      </c>
      <c r="J19" s="69"/>
      <c r="K19" s="77">
        <f t="shared" si="1"/>
        <v>0.95065623658830045</v>
      </c>
      <c r="L19" s="77">
        <f>I19/'סכום נכסי הקרן'!$C$42</f>
        <v>-3.9476164405052045E-3</v>
      </c>
    </row>
    <row r="20" spans="2:12">
      <c r="B20" s="75" t="s">
        <v>1019</v>
      </c>
      <c r="C20" s="69" t="s">
        <v>1020</v>
      </c>
      <c r="D20" s="82" t="s">
        <v>25</v>
      </c>
      <c r="E20" s="82" t="s">
        <v>473</v>
      </c>
      <c r="F20" s="82" t="s">
        <v>110</v>
      </c>
      <c r="G20" s="76">
        <v>0.77254400000000023</v>
      </c>
      <c r="H20" s="78">
        <v>5593</v>
      </c>
      <c r="I20" s="76">
        <v>14.868012716000001</v>
      </c>
      <c r="J20" s="69"/>
      <c r="K20" s="77">
        <f t="shared" si="1"/>
        <v>-0.13177249891599649</v>
      </c>
      <c r="L20" s="77">
        <f>I20/'סכום נכסי הקרן'!$C$42</f>
        <v>5.4718757749287121E-4</v>
      </c>
    </row>
    <row r="21" spans="2:12">
      <c r="B21" s="75" t="s">
        <v>1021</v>
      </c>
      <c r="C21" s="69" t="s">
        <v>1022</v>
      </c>
      <c r="D21" s="82" t="s">
        <v>25</v>
      </c>
      <c r="E21" s="82" t="s">
        <v>473</v>
      </c>
      <c r="F21" s="82" t="s">
        <v>112</v>
      </c>
      <c r="G21" s="76">
        <v>-3.5655890000000006</v>
      </c>
      <c r="H21" s="78">
        <v>31520</v>
      </c>
      <c r="I21" s="76">
        <v>-45.244910590000003</v>
      </c>
      <c r="J21" s="69"/>
      <c r="K21" s="77">
        <f t="shared" si="1"/>
        <v>0.40099743291577727</v>
      </c>
      <c r="L21" s="77">
        <f>I21/'סכום נכסי הקרן'!$C$42</f>
        <v>-1.6651487655092783E-3</v>
      </c>
    </row>
    <row r="22" spans="2:12">
      <c r="B22" s="75" t="s">
        <v>1023</v>
      </c>
      <c r="C22" s="69" t="s">
        <v>1024</v>
      </c>
      <c r="D22" s="82" t="s">
        <v>25</v>
      </c>
      <c r="E22" s="82" t="s">
        <v>473</v>
      </c>
      <c r="F22" s="82" t="s">
        <v>112</v>
      </c>
      <c r="G22" s="76">
        <v>3.5655890000000006</v>
      </c>
      <c r="H22" s="78">
        <v>3010</v>
      </c>
      <c r="I22" s="76">
        <v>4.3206592920000002</v>
      </c>
      <c r="J22" s="69"/>
      <c r="K22" s="77">
        <f t="shared" si="1"/>
        <v>-3.8293219325725263E-2</v>
      </c>
      <c r="L22" s="77">
        <f>I22/'סכום נכסי הקרן'!$C$42</f>
        <v>1.5901325458360228E-4</v>
      </c>
    </row>
    <row r="23" spans="2:12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3" t="s">
        <v>194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3" t="s">
        <v>91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3" t="s">
        <v>177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3" t="s">
        <v>185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2:12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2:12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2:12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2:12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2:12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2:12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2:12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2:12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2:12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2:12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2:12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2:12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2:12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2:12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2:12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51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2146</v>
      </c>
    </row>
    <row r="6" spans="1:11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26.25" customHeight="1">
      <c r="B7" s="126" t="s">
        <v>75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5" t="s">
        <v>37</v>
      </c>
      <c r="C11" s="96"/>
      <c r="D11" s="96"/>
      <c r="E11" s="96"/>
      <c r="F11" s="96"/>
      <c r="G11" s="97"/>
      <c r="H11" s="98"/>
      <c r="I11" s="97">
        <v>-37.79362818700001</v>
      </c>
      <c r="J11" s="120">
        <f>I11/$I$11</f>
        <v>1</v>
      </c>
      <c r="K11" s="120">
        <f>I11/'סכום נכסי הקרן'!$C$42</f>
        <v>-1.3909191663561144E-3</v>
      </c>
    </row>
    <row r="12" spans="1:11">
      <c r="B12" s="99" t="s">
        <v>175</v>
      </c>
      <c r="C12" s="96"/>
      <c r="D12" s="96"/>
      <c r="E12" s="96"/>
      <c r="F12" s="96"/>
      <c r="G12" s="97"/>
      <c r="H12" s="98"/>
      <c r="I12" s="97">
        <v>-37.79362818700001</v>
      </c>
      <c r="J12" s="120">
        <f t="shared" ref="J12:J16" si="0">I12/$I$11</f>
        <v>1</v>
      </c>
      <c r="K12" s="120">
        <f>I12/'סכום נכסי הקרן'!$C$42</f>
        <v>-1.3909191663561144E-3</v>
      </c>
    </row>
    <row r="13" spans="1:11">
      <c r="B13" s="72" t="s">
        <v>1025</v>
      </c>
      <c r="C13" s="69" t="s">
        <v>1026</v>
      </c>
      <c r="D13" s="82" t="s">
        <v>25</v>
      </c>
      <c r="E13" s="82" t="s">
        <v>473</v>
      </c>
      <c r="F13" s="82" t="s">
        <v>112</v>
      </c>
      <c r="G13" s="76">
        <v>1.5325780000000002</v>
      </c>
      <c r="H13" s="78">
        <v>319400</v>
      </c>
      <c r="I13" s="76">
        <v>-7.7101001620000007</v>
      </c>
      <c r="J13" s="77">
        <f t="shared" si="0"/>
        <v>0.20400529221092531</v>
      </c>
      <c r="K13" s="77">
        <f>I13/'סכום נכסי הקרן'!$C$42</f>
        <v>-2.8375487097425577E-4</v>
      </c>
    </row>
    <row r="14" spans="1:11">
      <c r="B14" s="72" t="s">
        <v>1027</v>
      </c>
      <c r="C14" s="69" t="s">
        <v>1028</v>
      </c>
      <c r="D14" s="82" t="s">
        <v>25</v>
      </c>
      <c r="E14" s="82" t="s">
        <v>473</v>
      </c>
      <c r="F14" s="82" t="s">
        <v>110</v>
      </c>
      <c r="G14" s="76">
        <v>1.3918310000000003</v>
      </c>
      <c r="H14" s="78">
        <v>5205</v>
      </c>
      <c r="I14" s="76">
        <v>1.530689467</v>
      </c>
      <c r="J14" s="77">
        <f t="shared" si="0"/>
        <v>-4.0501257498387414E-2</v>
      </c>
      <c r="K14" s="77">
        <f>I14/'סכום נכסי הקרן'!$C$42</f>
        <v>5.6333975316031345E-5</v>
      </c>
    </row>
    <row r="15" spans="1:11">
      <c r="B15" s="72" t="s">
        <v>1029</v>
      </c>
      <c r="C15" s="69" t="s">
        <v>1030</v>
      </c>
      <c r="D15" s="82" t="s">
        <v>25</v>
      </c>
      <c r="E15" s="82" t="s">
        <v>473</v>
      </c>
      <c r="F15" s="82" t="s">
        <v>110</v>
      </c>
      <c r="G15" s="76">
        <v>5.7284010000000016</v>
      </c>
      <c r="H15" s="78">
        <v>335200</v>
      </c>
      <c r="I15" s="76">
        <v>-28.138544628000002</v>
      </c>
      <c r="J15" s="77">
        <f t="shared" si="0"/>
        <v>0.74453144558581708</v>
      </c>
      <c r="K15" s="77">
        <f>I15/'סכום נכסי הקרן'!$C$42</f>
        <v>-1.0355830576201375E-3</v>
      </c>
    </row>
    <row r="16" spans="1:11">
      <c r="B16" s="72" t="s">
        <v>1031</v>
      </c>
      <c r="C16" s="69" t="s">
        <v>1032</v>
      </c>
      <c r="D16" s="82" t="s">
        <v>25</v>
      </c>
      <c r="E16" s="82" t="s">
        <v>473</v>
      </c>
      <c r="F16" s="82" t="s">
        <v>112</v>
      </c>
      <c r="G16" s="76">
        <v>2.3604830000000003</v>
      </c>
      <c r="H16" s="78">
        <v>36010</v>
      </c>
      <c r="I16" s="76">
        <v>-3.4756728640000008</v>
      </c>
      <c r="J16" s="77">
        <f t="shared" si="0"/>
        <v>9.1964519701644806E-2</v>
      </c>
      <c r="K16" s="77">
        <f>I16/'סכום נכסי הקרן'!$C$42</f>
        <v>-1.2791521307775226E-4</v>
      </c>
    </row>
    <row r="17" spans="2:11">
      <c r="B17" s="90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3" t="s">
        <v>194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3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3" t="s">
        <v>177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3" t="s">
        <v>185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1"/>
      <c r="C117" s="119"/>
      <c r="D117" s="119"/>
      <c r="E117" s="119"/>
      <c r="F117" s="119"/>
      <c r="G117" s="119"/>
      <c r="H117" s="119"/>
      <c r="I117" s="112"/>
      <c r="J117" s="112"/>
      <c r="K117" s="119"/>
    </row>
    <row r="118" spans="2:11">
      <c r="B118" s="111"/>
      <c r="C118" s="119"/>
      <c r="D118" s="119"/>
      <c r="E118" s="119"/>
      <c r="F118" s="119"/>
      <c r="G118" s="119"/>
      <c r="H118" s="119"/>
      <c r="I118" s="112"/>
      <c r="J118" s="112"/>
      <c r="K118" s="119"/>
    </row>
    <row r="119" spans="2:11">
      <c r="B119" s="111"/>
      <c r="C119" s="119"/>
      <c r="D119" s="119"/>
      <c r="E119" s="119"/>
      <c r="F119" s="119"/>
      <c r="G119" s="119"/>
      <c r="H119" s="119"/>
      <c r="I119" s="112"/>
      <c r="J119" s="112"/>
      <c r="K119" s="119"/>
    </row>
    <row r="120" spans="2:11">
      <c r="B120" s="111"/>
      <c r="C120" s="119"/>
      <c r="D120" s="119"/>
      <c r="E120" s="119"/>
      <c r="F120" s="119"/>
      <c r="G120" s="119"/>
      <c r="H120" s="119"/>
      <c r="I120" s="112"/>
      <c r="J120" s="112"/>
      <c r="K120" s="119"/>
    </row>
    <row r="121" spans="2:11">
      <c r="B121" s="111"/>
      <c r="C121" s="119"/>
      <c r="D121" s="119"/>
      <c r="E121" s="119"/>
      <c r="F121" s="119"/>
      <c r="G121" s="119"/>
      <c r="H121" s="119"/>
      <c r="I121" s="112"/>
      <c r="J121" s="112"/>
      <c r="K121" s="119"/>
    </row>
    <row r="122" spans="2:11">
      <c r="B122" s="111"/>
      <c r="C122" s="119"/>
      <c r="D122" s="119"/>
      <c r="E122" s="119"/>
      <c r="F122" s="119"/>
      <c r="G122" s="119"/>
      <c r="H122" s="119"/>
      <c r="I122" s="112"/>
      <c r="J122" s="112"/>
      <c r="K122" s="119"/>
    </row>
    <row r="123" spans="2:11">
      <c r="B123" s="111"/>
      <c r="C123" s="119"/>
      <c r="D123" s="119"/>
      <c r="E123" s="119"/>
      <c r="F123" s="119"/>
      <c r="G123" s="119"/>
      <c r="H123" s="119"/>
      <c r="I123" s="112"/>
      <c r="J123" s="112"/>
      <c r="K123" s="119"/>
    </row>
    <row r="124" spans="2:11">
      <c r="B124" s="111"/>
      <c r="C124" s="119"/>
      <c r="D124" s="119"/>
      <c r="E124" s="119"/>
      <c r="F124" s="119"/>
      <c r="G124" s="119"/>
      <c r="H124" s="119"/>
      <c r="I124" s="112"/>
      <c r="J124" s="112"/>
      <c r="K124" s="119"/>
    </row>
    <row r="125" spans="2:11">
      <c r="B125" s="111"/>
      <c r="C125" s="119"/>
      <c r="D125" s="119"/>
      <c r="E125" s="119"/>
      <c r="F125" s="119"/>
      <c r="G125" s="119"/>
      <c r="H125" s="119"/>
      <c r="I125" s="112"/>
      <c r="J125" s="112"/>
      <c r="K125" s="119"/>
    </row>
    <row r="126" spans="2:11">
      <c r="B126" s="111"/>
      <c r="C126" s="119"/>
      <c r="D126" s="119"/>
      <c r="E126" s="119"/>
      <c r="F126" s="119"/>
      <c r="G126" s="119"/>
      <c r="H126" s="119"/>
      <c r="I126" s="112"/>
      <c r="J126" s="112"/>
      <c r="K126" s="119"/>
    </row>
    <row r="127" spans="2:11">
      <c r="B127" s="111"/>
      <c r="C127" s="119"/>
      <c r="D127" s="119"/>
      <c r="E127" s="119"/>
      <c r="F127" s="119"/>
      <c r="G127" s="119"/>
      <c r="H127" s="119"/>
      <c r="I127" s="112"/>
      <c r="J127" s="112"/>
      <c r="K127" s="119"/>
    </row>
    <row r="128" spans="2:11">
      <c r="B128" s="111"/>
      <c r="C128" s="119"/>
      <c r="D128" s="119"/>
      <c r="E128" s="119"/>
      <c r="F128" s="119"/>
      <c r="G128" s="119"/>
      <c r="H128" s="119"/>
      <c r="I128" s="112"/>
      <c r="J128" s="112"/>
      <c r="K128" s="119"/>
    </row>
    <row r="129" spans="2:11">
      <c r="B129" s="111"/>
      <c r="C129" s="119"/>
      <c r="D129" s="119"/>
      <c r="E129" s="119"/>
      <c r="F129" s="119"/>
      <c r="G129" s="119"/>
      <c r="H129" s="119"/>
      <c r="I129" s="112"/>
      <c r="J129" s="112"/>
      <c r="K129" s="119"/>
    </row>
    <row r="130" spans="2:11">
      <c r="B130" s="111"/>
      <c r="C130" s="119"/>
      <c r="D130" s="119"/>
      <c r="E130" s="119"/>
      <c r="F130" s="119"/>
      <c r="G130" s="119"/>
      <c r="H130" s="119"/>
      <c r="I130" s="112"/>
      <c r="J130" s="112"/>
      <c r="K130" s="119"/>
    </row>
    <row r="131" spans="2:11">
      <c r="B131" s="111"/>
      <c r="C131" s="119"/>
      <c r="D131" s="119"/>
      <c r="E131" s="119"/>
      <c r="F131" s="119"/>
      <c r="G131" s="119"/>
      <c r="H131" s="119"/>
      <c r="I131" s="112"/>
      <c r="J131" s="112"/>
      <c r="K131" s="119"/>
    </row>
    <row r="132" spans="2:11">
      <c r="B132" s="111"/>
      <c r="C132" s="119"/>
      <c r="D132" s="119"/>
      <c r="E132" s="119"/>
      <c r="F132" s="119"/>
      <c r="G132" s="119"/>
      <c r="H132" s="119"/>
      <c r="I132" s="112"/>
      <c r="J132" s="112"/>
      <c r="K132" s="119"/>
    </row>
    <row r="133" spans="2:11">
      <c r="B133" s="111"/>
      <c r="C133" s="119"/>
      <c r="D133" s="119"/>
      <c r="E133" s="119"/>
      <c r="F133" s="119"/>
      <c r="G133" s="119"/>
      <c r="H133" s="119"/>
      <c r="I133" s="112"/>
      <c r="J133" s="112"/>
      <c r="K133" s="119"/>
    </row>
    <row r="134" spans="2:11">
      <c r="B134" s="111"/>
      <c r="C134" s="119"/>
      <c r="D134" s="119"/>
      <c r="E134" s="119"/>
      <c r="F134" s="119"/>
      <c r="G134" s="119"/>
      <c r="H134" s="119"/>
      <c r="I134" s="112"/>
      <c r="J134" s="112"/>
      <c r="K134" s="119"/>
    </row>
    <row r="135" spans="2:11">
      <c r="B135" s="111"/>
      <c r="C135" s="119"/>
      <c r="D135" s="119"/>
      <c r="E135" s="119"/>
      <c r="F135" s="119"/>
      <c r="G135" s="119"/>
      <c r="H135" s="119"/>
      <c r="I135" s="112"/>
      <c r="J135" s="112"/>
      <c r="K135" s="119"/>
    </row>
    <row r="136" spans="2:11">
      <c r="B136" s="111"/>
      <c r="C136" s="119"/>
      <c r="D136" s="119"/>
      <c r="E136" s="119"/>
      <c r="F136" s="119"/>
      <c r="G136" s="119"/>
      <c r="H136" s="119"/>
      <c r="I136" s="112"/>
      <c r="J136" s="112"/>
      <c r="K136" s="119"/>
    </row>
    <row r="137" spans="2:11">
      <c r="B137" s="111"/>
      <c r="C137" s="119"/>
      <c r="D137" s="119"/>
      <c r="E137" s="119"/>
      <c r="F137" s="119"/>
      <c r="G137" s="119"/>
      <c r="H137" s="119"/>
      <c r="I137" s="112"/>
      <c r="J137" s="112"/>
      <c r="K137" s="119"/>
    </row>
    <row r="138" spans="2:11">
      <c r="B138" s="111"/>
      <c r="C138" s="119"/>
      <c r="D138" s="119"/>
      <c r="E138" s="119"/>
      <c r="F138" s="119"/>
      <c r="G138" s="119"/>
      <c r="H138" s="119"/>
      <c r="I138" s="112"/>
      <c r="J138" s="112"/>
      <c r="K138" s="119"/>
    </row>
    <row r="139" spans="2:11">
      <c r="B139" s="111"/>
      <c r="C139" s="119"/>
      <c r="D139" s="119"/>
      <c r="E139" s="119"/>
      <c r="F139" s="119"/>
      <c r="G139" s="119"/>
      <c r="H139" s="119"/>
      <c r="I139" s="112"/>
      <c r="J139" s="112"/>
      <c r="K139" s="119"/>
    </row>
    <row r="140" spans="2:11">
      <c r="B140" s="111"/>
      <c r="C140" s="119"/>
      <c r="D140" s="119"/>
      <c r="E140" s="119"/>
      <c r="F140" s="119"/>
      <c r="G140" s="119"/>
      <c r="H140" s="119"/>
      <c r="I140" s="112"/>
      <c r="J140" s="112"/>
      <c r="K140" s="119"/>
    </row>
    <row r="141" spans="2:11">
      <c r="B141" s="111"/>
      <c r="C141" s="119"/>
      <c r="D141" s="119"/>
      <c r="E141" s="119"/>
      <c r="F141" s="119"/>
      <c r="G141" s="119"/>
      <c r="H141" s="119"/>
      <c r="I141" s="112"/>
      <c r="J141" s="112"/>
      <c r="K141" s="119"/>
    </row>
    <row r="142" spans="2:11">
      <c r="B142" s="111"/>
      <c r="C142" s="119"/>
      <c r="D142" s="119"/>
      <c r="E142" s="119"/>
      <c r="F142" s="119"/>
      <c r="G142" s="119"/>
      <c r="H142" s="119"/>
      <c r="I142" s="112"/>
      <c r="J142" s="112"/>
      <c r="K142" s="119"/>
    </row>
    <row r="143" spans="2:11">
      <c r="B143" s="111"/>
      <c r="C143" s="119"/>
      <c r="D143" s="119"/>
      <c r="E143" s="119"/>
      <c r="F143" s="119"/>
      <c r="G143" s="119"/>
      <c r="H143" s="119"/>
      <c r="I143" s="112"/>
      <c r="J143" s="112"/>
      <c r="K143" s="119"/>
    </row>
    <row r="144" spans="2:11">
      <c r="B144" s="111"/>
      <c r="C144" s="119"/>
      <c r="D144" s="119"/>
      <c r="E144" s="119"/>
      <c r="F144" s="119"/>
      <c r="G144" s="119"/>
      <c r="H144" s="119"/>
      <c r="I144" s="112"/>
      <c r="J144" s="112"/>
      <c r="K144" s="119"/>
    </row>
    <row r="145" spans="2:11">
      <c r="B145" s="111"/>
      <c r="C145" s="119"/>
      <c r="D145" s="119"/>
      <c r="E145" s="119"/>
      <c r="F145" s="119"/>
      <c r="G145" s="119"/>
      <c r="H145" s="119"/>
      <c r="I145" s="112"/>
      <c r="J145" s="112"/>
      <c r="K145" s="119"/>
    </row>
    <row r="146" spans="2:11">
      <c r="B146" s="111"/>
      <c r="C146" s="119"/>
      <c r="D146" s="119"/>
      <c r="E146" s="119"/>
      <c r="F146" s="119"/>
      <c r="G146" s="119"/>
      <c r="H146" s="119"/>
      <c r="I146" s="112"/>
      <c r="J146" s="112"/>
      <c r="K146" s="119"/>
    </row>
    <row r="147" spans="2:11">
      <c r="B147" s="111"/>
      <c r="C147" s="119"/>
      <c r="D147" s="119"/>
      <c r="E147" s="119"/>
      <c r="F147" s="119"/>
      <c r="G147" s="119"/>
      <c r="H147" s="119"/>
      <c r="I147" s="112"/>
      <c r="J147" s="112"/>
      <c r="K147" s="119"/>
    </row>
    <row r="148" spans="2:11">
      <c r="B148" s="111"/>
      <c r="C148" s="119"/>
      <c r="D148" s="119"/>
      <c r="E148" s="119"/>
      <c r="F148" s="119"/>
      <c r="G148" s="119"/>
      <c r="H148" s="119"/>
      <c r="I148" s="112"/>
      <c r="J148" s="112"/>
      <c r="K148" s="119"/>
    </row>
    <row r="149" spans="2:11">
      <c r="B149" s="111"/>
      <c r="C149" s="119"/>
      <c r="D149" s="119"/>
      <c r="E149" s="119"/>
      <c r="F149" s="119"/>
      <c r="G149" s="119"/>
      <c r="H149" s="119"/>
      <c r="I149" s="112"/>
      <c r="J149" s="112"/>
      <c r="K149" s="119"/>
    </row>
    <row r="150" spans="2:11">
      <c r="B150" s="111"/>
      <c r="C150" s="119"/>
      <c r="D150" s="119"/>
      <c r="E150" s="119"/>
      <c r="F150" s="119"/>
      <c r="G150" s="119"/>
      <c r="H150" s="119"/>
      <c r="I150" s="112"/>
      <c r="J150" s="112"/>
      <c r="K150" s="119"/>
    </row>
    <row r="151" spans="2:11">
      <c r="B151" s="111"/>
      <c r="C151" s="119"/>
      <c r="D151" s="119"/>
      <c r="E151" s="119"/>
      <c r="F151" s="119"/>
      <c r="G151" s="119"/>
      <c r="H151" s="119"/>
      <c r="I151" s="112"/>
      <c r="J151" s="112"/>
      <c r="K151" s="119"/>
    </row>
    <row r="152" spans="2:11">
      <c r="B152" s="111"/>
      <c r="C152" s="119"/>
      <c r="D152" s="119"/>
      <c r="E152" s="119"/>
      <c r="F152" s="119"/>
      <c r="G152" s="119"/>
      <c r="H152" s="119"/>
      <c r="I152" s="112"/>
      <c r="J152" s="112"/>
      <c r="K152" s="119"/>
    </row>
    <row r="153" spans="2:11">
      <c r="B153" s="111"/>
      <c r="C153" s="119"/>
      <c r="D153" s="119"/>
      <c r="E153" s="119"/>
      <c r="F153" s="119"/>
      <c r="G153" s="119"/>
      <c r="H153" s="119"/>
      <c r="I153" s="112"/>
      <c r="J153" s="112"/>
      <c r="K153" s="119"/>
    </row>
    <row r="154" spans="2:11">
      <c r="B154" s="111"/>
      <c r="C154" s="119"/>
      <c r="D154" s="119"/>
      <c r="E154" s="119"/>
      <c r="F154" s="119"/>
      <c r="G154" s="119"/>
      <c r="H154" s="119"/>
      <c r="I154" s="112"/>
      <c r="J154" s="112"/>
      <c r="K154" s="119"/>
    </row>
    <row r="155" spans="2:11">
      <c r="B155" s="111"/>
      <c r="C155" s="119"/>
      <c r="D155" s="119"/>
      <c r="E155" s="119"/>
      <c r="F155" s="119"/>
      <c r="G155" s="119"/>
      <c r="H155" s="119"/>
      <c r="I155" s="112"/>
      <c r="J155" s="112"/>
      <c r="K155" s="119"/>
    </row>
    <row r="156" spans="2:11">
      <c r="B156" s="111"/>
      <c r="C156" s="119"/>
      <c r="D156" s="119"/>
      <c r="E156" s="119"/>
      <c r="F156" s="119"/>
      <c r="G156" s="119"/>
      <c r="H156" s="119"/>
      <c r="I156" s="112"/>
      <c r="J156" s="112"/>
      <c r="K156" s="119"/>
    </row>
    <row r="157" spans="2:11">
      <c r="B157" s="111"/>
      <c r="C157" s="119"/>
      <c r="D157" s="119"/>
      <c r="E157" s="119"/>
      <c r="F157" s="119"/>
      <c r="G157" s="119"/>
      <c r="H157" s="119"/>
      <c r="I157" s="112"/>
      <c r="J157" s="112"/>
      <c r="K157" s="119"/>
    </row>
    <row r="158" spans="2:11">
      <c r="B158" s="111"/>
      <c r="C158" s="119"/>
      <c r="D158" s="119"/>
      <c r="E158" s="119"/>
      <c r="F158" s="119"/>
      <c r="G158" s="119"/>
      <c r="H158" s="119"/>
      <c r="I158" s="112"/>
      <c r="J158" s="112"/>
      <c r="K158" s="119"/>
    </row>
    <row r="159" spans="2:11">
      <c r="B159" s="111"/>
      <c r="C159" s="119"/>
      <c r="D159" s="119"/>
      <c r="E159" s="119"/>
      <c r="F159" s="119"/>
      <c r="G159" s="119"/>
      <c r="H159" s="119"/>
      <c r="I159" s="112"/>
      <c r="J159" s="112"/>
      <c r="K159" s="119"/>
    </row>
    <row r="160" spans="2:11">
      <c r="B160" s="111"/>
      <c r="C160" s="119"/>
      <c r="D160" s="119"/>
      <c r="E160" s="119"/>
      <c r="F160" s="119"/>
      <c r="G160" s="119"/>
      <c r="H160" s="119"/>
      <c r="I160" s="112"/>
      <c r="J160" s="112"/>
      <c r="K160" s="119"/>
    </row>
    <row r="161" spans="2:11">
      <c r="B161" s="111"/>
      <c r="C161" s="119"/>
      <c r="D161" s="119"/>
      <c r="E161" s="119"/>
      <c r="F161" s="119"/>
      <c r="G161" s="119"/>
      <c r="H161" s="119"/>
      <c r="I161" s="112"/>
      <c r="J161" s="112"/>
      <c r="K161" s="119"/>
    </row>
    <row r="162" spans="2:11">
      <c r="B162" s="111"/>
      <c r="C162" s="119"/>
      <c r="D162" s="119"/>
      <c r="E162" s="119"/>
      <c r="F162" s="119"/>
      <c r="G162" s="119"/>
      <c r="H162" s="119"/>
      <c r="I162" s="112"/>
      <c r="J162" s="112"/>
      <c r="K162" s="119"/>
    </row>
    <row r="163" spans="2:11">
      <c r="B163" s="111"/>
      <c r="C163" s="119"/>
      <c r="D163" s="119"/>
      <c r="E163" s="119"/>
      <c r="F163" s="119"/>
      <c r="G163" s="119"/>
      <c r="H163" s="119"/>
      <c r="I163" s="112"/>
      <c r="J163" s="112"/>
      <c r="K163" s="119"/>
    </row>
    <row r="164" spans="2:11">
      <c r="B164" s="111"/>
      <c r="C164" s="119"/>
      <c r="D164" s="119"/>
      <c r="E164" s="119"/>
      <c r="F164" s="119"/>
      <c r="G164" s="119"/>
      <c r="H164" s="119"/>
      <c r="I164" s="112"/>
      <c r="J164" s="112"/>
      <c r="K164" s="119"/>
    </row>
    <row r="165" spans="2:11">
      <c r="B165" s="111"/>
      <c r="C165" s="119"/>
      <c r="D165" s="119"/>
      <c r="E165" s="119"/>
      <c r="F165" s="119"/>
      <c r="G165" s="119"/>
      <c r="H165" s="119"/>
      <c r="I165" s="112"/>
      <c r="J165" s="112"/>
      <c r="K165" s="119"/>
    </row>
    <row r="166" spans="2:11">
      <c r="B166" s="111"/>
      <c r="C166" s="119"/>
      <c r="D166" s="119"/>
      <c r="E166" s="119"/>
      <c r="F166" s="119"/>
      <c r="G166" s="119"/>
      <c r="H166" s="119"/>
      <c r="I166" s="112"/>
      <c r="J166" s="112"/>
      <c r="K166" s="119"/>
    </row>
    <row r="167" spans="2:11">
      <c r="B167" s="111"/>
      <c r="C167" s="119"/>
      <c r="D167" s="119"/>
      <c r="E167" s="119"/>
      <c r="F167" s="119"/>
      <c r="G167" s="119"/>
      <c r="H167" s="119"/>
      <c r="I167" s="112"/>
      <c r="J167" s="112"/>
      <c r="K167" s="119"/>
    </row>
    <row r="168" spans="2:11">
      <c r="B168" s="111"/>
      <c r="C168" s="119"/>
      <c r="D168" s="119"/>
      <c r="E168" s="119"/>
      <c r="F168" s="119"/>
      <c r="G168" s="119"/>
      <c r="H168" s="119"/>
      <c r="I168" s="112"/>
      <c r="J168" s="112"/>
      <c r="K168" s="119"/>
    </row>
    <row r="169" spans="2:11">
      <c r="B169" s="111"/>
      <c r="C169" s="119"/>
      <c r="D169" s="119"/>
      <c r="E169" s="119"/>
      <c r="F169" s="119"/>
      <c r="G169" s="119"/>
      <c r="H169" s="119"/>
      <c r="I169" s="112"/>
      <c r="J169" s="112"/>
      <c r="K169" s="119"/>
    </row>
    <row r="170" spans="2:11">
      <c r="B170" s="111"/>
      <c r="C170" s="119"/>
      <c r="D170" s="119"/>
      <c r="E170" s="119"/>
      <c r="F170" s="119"/>
      <c r="G170" s="119"/>
      <c r="H170" s="119"/>
      <c r="I170" s="112"/>
      <c r="J170" s="112"/>
      <c r="K170" s="119"/>
    </row>
    <row r="171" spans="2:11">
      <c r="B171" s="111"/>
      <c r="C171" s="119"/>
      <c r="D171" s="119"/>
      <c r="E171" s="119"/>
      <c r="F171" s="119"/>
      <c r="G171" s="119"/>
      <c r="H171" s="119"/>
      <c r="I171" s="112"/>
      <c r="J171" s="112"/>
      <c r="K171" s="119"/>
    </row>
    <row r="172" spans="2:11">
      <c r="B172" s="111"/>
      <c r="C172" s="119"/>
      <c r="D172" s="119"/>
      <c r="E172" s="119"/>
      <c r="F172" s="119"/>
      <c r="G172" s="119"/>
      <c r="H172" s="119"/>
      <c r="I172" s="112"/>
      <c r="J172" s="112"/>
      <c r="K172" s="119"/>
    </row>
    <row r="173" spans="2:11">
      <c r="B173" s="111"/>
      <c r="C173" s="119"/>
      <c r="D173" s="119"/>
      <c r="E173" s="119"/>
      <c r="F173" s="119"/>
      <c r="G173" s="119"/>
      <c r="H173" s="119"/>
      <c r="I173" s="112"/>
      <c r="J173" s="112"/>
      <c r="K173" s="119"/>
    </row>
    <row r="174" spans="2:11">
      <c r="B174" s="111"/>
      <c r="C174" s="119"/>
      <c r="D174" s="119"/>
      <c r="E174" s="119"/>
      <c r="F174" s="119"/>
      <c r="G174" s="119"/>
      <c r="H174" s="119"/>
      <c r="I174" s="112"/>
      <c r="J174" s="112"/>
      <c r="K174" s="119"/>
    </row>
    <row r="175" spans="2:11">
      <c r="B175" s="111"/>
      <c r="C175" s="119"/>
      <c r="D175" s="119"/>
      <c r="E175" s="119"/>
      <c r="F175" s="119"/>
      <c r="G175" s="119"/>
      <c r="H175" s="119"/>
      <c r="I175" s="112"/>
      <c r="J175" s="112"/>
      <c r="K175" s="119"/>
    </row>
    <row r="176" spans="2:11">
      <c r="B176" s="111"/>
      <c r="C176" s="119"/>
      <c r="D176" s="119"/>
      <c r="E176" s="119"/>
      <c r="F176" s="119"/>
      <c r="G176" s="119"/>
      <c r="H176" s="119"/>
      <c r="I176" s="112"/>
      <c r="J176" s="112"/>
      <c r="K176" s="119"/>
    </row>
    <row r="177" spans="2:11">
      <c r="B177" s="111"/>
      <c r="C177" s="119"/>
      <c r="D177" s="119"/>
      <c r="E177" s="119"/>
      <c r="F177" s="119"/>
      <c r="G177" s="119"/>
      <c r="H177" s="119"/>
      <c r="I177" s="112"/>
      <c r="J177" s="112"/>
      <c r="K177" s="119"/>
    </row>
    <row r="178" spans="2:11">
      <c r="B178" s="111"/>
      <c r="C178" s="119"/>
      <c r="D178" s="119"/>
      <c r="E178" s="119"/>
      <c r="F178" s="119"/>
      <c r="G178" s="119"/>
      <c r="H178" s="119"/>
      <c r="I178" s="112"/>
      <c r="J178" s="112"/>
      <c r="K178" s="119"/>
    </row>
    <row r="179" spans="2:11">
      <c r="B179" s="111"/>
      <c r="C179" s="119"/>
      <c r="D179" s="119"/>
      <c r="E179" s="119"/>
      <c r="F179" s="119"/>
      <c r="G179" s="119"/>
      <c r="H179" s="119"/>
      <c r="I179" s="112"/>
      <c r="J179" s="112"/>
      <c r="K179" s="119"/>
    </row>
    <row r="180" spans="2:11">
      <c r="B180" s="111"/>
      <c r="C180" s="119"/>
      <c r="D180" s="119"/>
      <c r="E180" s="119"/>
      <c r="F180" s="119"/>
      <c r="G180" s="119"/>
      <c r="H180" s="119"/>
      <c r="I180" s="112"/>
      <c r="J180" s="112"/>
      <c r="K180" s="119"/>
    </row>
    <row r="181" spans="2:11">
      <c r="B181" s="111"/>
      <c r="C181" s="119"/>
      <c r="D181" s="119"/>
      <c r="E181" s="119"/>
      <c r="F181" s="119"/>
      <c r="G181" s="119"/>
      <c r="H181" s="119"/>
      <c r="I181" s="112"/>
      <c r="J181" s="112"/>
      <c r="K181" s="119"/>
    </row>
    <row r="182" spans="2:11">
      <c r="B182" s="111"/>
      <c r="C182" s="119"/>
      <c r="D182" s="119"/>
      <c r="E182" s="119"/>
      <c r="F182" s="119"/>
      <c r="G182" s="119"/>
      <c r="H182" s="119"/>
      <c r="I182" s="112"/>
      <c r="J182" s="112"/>
      <c r="K182" s="119"/>
    </row>
    <row r="183" spans="2:11">
      <c r="B183" s="111"/>
      <c r="C183" s="119"/>
      <c r="D183" s="119"/>
      <c r="E183" s="119"/>
      <c r="F183" s="119"/>
      <c r="G183" s="119"/>
      <c r="H183" s="119"/>
      <c r="I183" s="112"/>
      <c r="J183" s="112"/>
      <c r="K183" s="119"/>
    </row>
    <row r="184" spans="2:11">
      <c r="B184" s="111"/>
      <c r="C184" s="119"/>
      <c r="D184" s="119"/>
      <c r="E184" s="119"/>
      <c r="F184" s="119"/>
      <c r="G184" s="119"/>
      <c r="H184" s="119"/>
      <c r="I184" s="112"/>
      <c r="J184" s="112"/>
      <c r="K184" s="119"/>
    </row>
    <row r="185" spans="2:11">
      <c r="B185" s="111"/>
      <c r="C185" s="119"/>
      <c r="D185" s="119"/>
      <c r="E185" s="119"/>
      <c r="F185" s="119"/>
      <c r="G185" s="119"/>
      <c r="H185" s="119"/>
      <c r="I185" s="112"/>
      <c r="J185" s="112"/>
      <c r="K185" s="119"/>
    </row>
    <row r="186" spans="2:11">
      <c r="B186" s="111"/>
      <c r="C186" s="119"/>
      <c r="D186" s="119"/>
      <c r="E186" s="119"/>
      <c r="F186" s="119"/>
      <c r="G186" s="119"/>
      <c r="H186" s="119"/>
      <c r="I186" s="112"/>
      <c r="J186" s="112"/>
      <c r="K186" s="119"/>
    </row>
    <row r="187" spans="2:11">
      <c r="B187" s="111"/>
      <c r="C187" s="119"/>
      <c r="D187" s="119"/>
      <c r="E187" s="119"/>
      <c r="F187" s="119"/>
      <c r="G187" s="119"/>
      <c r="H187" s="119"/>
      <c r="I187" s="112"/>
      <c r="J187" s="112"/>
      <c r="K187" s="119"/>
    </row>
    <row r="188" spans="2:11">
      <c r="B188" s="111"/>
      <c r="C188" s="119"/>
      <c r="D188" s="119"/>
      <c r="E188" s="119"/>
      <c r="F188" s="119"/>
      <c r="G188" s="119"/>
      <c r="H188" s="119"/>
      <c r="I188" s="112"/>
      <c r="J188" s="112"/>
      <c r="K188" s="119"/>
    </row>
    <row r="189" spans="2:11">
      <c r="B189" s="111"/>
      <c r="C189" s="119"/>
      <c r="D189" s="119"/>
      <c r="E189" s="119"/>
      <c r="F189" s="119"/>
      <c r="G189" s="119"/>
      <c r="H189" s="119"/>
      <c r="I189" s="112"/>
      <c r="J189" s="112"/>
      <c r="K189" s="119"/>
    </row>
    <row r="190" spans="2:11">
      <c r="B190" s="111"/>
      <c r="C190" s="119"/>
      <c r="D190" s="119"/>
      <c r="E190" s="119"/>
      <c r="F190" s="119"/>
      <c r="G190" s="119"/>
      <c r="H190" s="119"/>
      <c r="I190" s="112"/>
      <c r="J190" s="112"/>
      <c r="K190" s="119"/>
    </row>
    <row r="191" spans="2:11">
      <c r="B191" s="111"/>
      <c r="C191" s="119"/>
      <c r="D191" s="119"/>
      <c r="E191" s="119"/>
      <c r="F191" s="119"/>
      <c r="G191" s="119"/>
      <c r="H191" s="119"/>
      <c r="I191" s="112"/>
      <c r="J191" s="112"/>
      <c r="K191" s="119"/>
    </row>
    <row r="192" spans="2:11">
      <c r="B192" s="111"/>
      <c r="C192" s="119"/>
      <c r="D192" s="119"/>
      <c r="E192" s="119"/>
      <c r="F192" s="119"/>
      <c r="G192" s="119"/>
      <c r="H192" s="119"/>
      <c r="I192" s="112"/>
      <c r="J192" s="112"/>
      <c r="K192" s="119"/>
    </row>
    <row r="193" spans="2:11">
      <c r="B193" s="111"/>
      <c r="C193" s="119"/>
      <c r="D193" s="119"/>
      <c r="E193" s="119"/>
      <c r="F193" s="119"/>
      <c r="G193" s="119"/>
      <c r="H193" s="119"/>
      <c r="I193" s="112"/>
      <c r="J193" s="112"/>
      <c r="K193" s="119"/>
    </row>
    <row r="194" spans="2:11">
      <c r="B194" s="111"/>
      <c r="C194" s="119"/>
      <c r="D194" s="119"/>
      <c r="E194" s="119"/>
      <c r="F194" s="119"/>
      <c r="G194" s="119"/>
      <c r="H194" s="119"/>
      <c r="I194" s="112"/>
      <c r="J194" s="112"/>
      <c r="K194" s="119"/>
    </row>
    <row r="195" spans="2:11">
      <c r="B195" s="111"/>
      <c r="C195" s="119"/>
      <c r="D195" s="119"/>
      <c r="E195" s="119"/>
      <c r="F195" s="119"/>
      <c r="G195" s="119"/>
      <c r="H195" s="119"/>
      <c r="I195" s="112"/>
      <c r="J195" s="112"/>
      <c r="K195" s="119"/>
    </row>
    <row r="196" spans="2:11">
      <c r="B196" s="111"/>
      <c r="C196" s="119"/>
      <c r="D196" s="119"/>
      <c r="E196" s="119"/>
      <c r="F196" s="119"/>
      <c r="G196" s="119"/>
      <c r="H196" s="119"/>
      <c r="I196" s="112"/>
      <c r="J196" s="112"/>
      <c r="K196" s="119"/>
    </row>
    <row r="197" spans="2:11">
      <c r="B197" s="111"/>
      <c r="C197" s="119"/>
      <c r="D197" s="119"/>
      <c r="E197" s="119"/>
      <c r="F197" s="119"/>
      <c r="G197" s="119"/>
      <c r="H197" s="119"/>
      <c r="I197" s="112"/>
      <c r="J197" s="112"/>
      <c r="K197" s="119"/>
    </row>
    <row r="198" spans="2:11">
      <c r="B198" s="111"/>
      <c r="C198" s="119"/>
      <c r="D198" s="119"/>
      <c r="E198" s="119"/>
      <c r="F198" s="119"/>
      <c r="G198" s="119"/>
      <c r="H198" s="119"/>
      <c r="I198" s="112"/>
      <c r="J198" s="112"/>
      <c r="K198" s="119"/>
    </row>
    <row r="199" spans="2:11">
      <c r="B199" s="111"/>
      <c r="C199" s="119"/>
      <c r="D199" s="119"/>
      <c r="E199" s="119"/>
      <c r="F199" s="119"/>
      <c r="G199" s="119"/>
      <c r="H199" s="119"/>
      <c r="I199" s="112"/>
      <c r="J199" s="112"/>
      <c r="K199" s="119"/>
    </row>
    <row r="200" spans="2:11">
      <c r="B200" s="111"/>
      <c r="C200" s="119"/>
      <c r="D200" s="119"/>
      <c r="E200" s="119"/>
      <c r="F200" s="119"/>
      <c r="G200" s="119"/>
      <c r="H200" s="119"/>
      <c r="I200" s="112"/>
      <c r="J200" s="112"/>
      <c r="K200" s="119"/>
    </row>
    <row r="201" spans="2:11">
      <c r="B201" s="111"/>
      <c r="C201" s="119"/>
      <c r="D201" s="119"/>
      <c r="E201" s="119"/>
      <c r="F201" s="119"/>
      <c r="G201" s="119"/>
      <c r="H201" s="119"/>
      <c r="I201" s="112"/>
      <c r="J201" s="112"/>
      <c r="K201" s="119"/>
    </row>
    <row r="202" spans="2:11">
      <c r="B202" s="111"/>
      <c r="C202" s="119"/>
      <c r="D202" s="119"/>
      <c r="E202" s="119"/>
      <c r="F202" s="119"/>
      <c r="G202" s="119"/>
      <c r="H202" s="119"/>
      <c r="I202" s="112"/>
      <c r="J202" s="112"/>
      <c r="K202" s="119"/>
    </row>
    <row r="203" spans="2:11">
      <c r="B203" s="111"/>
      <c r="C203" s="119"/>
      <c r="D203" s="119"/>
      <c r="E203" s="119"/>
      <c r="F203" s="119"/>
      <c r="G203" s="119"/>
      <c r="H203" s="119"/>
      <c r="I203" s="112"/>
      <c r="J203" s="112"/>
      <c r="K203" s="119"/>
    </row>
    <row r="204" spans="2:11">
      <c r="B204" s="111"/>
      <c r="C204" s="119"/>
      <c r="D204" s="119"/>
      <c r="E204" s="119"/>
      <c r="F204" s="119"/>
      <c r="G204" s="119"/>
      <c r="H204" s="119"/>
      <c r="I204" s="112"/>
      <c r="J204" s="112"/>
      <c r="K204" s="119"/>
    </row>
    <row r="205" spans="2:11">
      <c r="B205" s="111"/>
      <c r="C205" s="119"/>
      <c r="D205" s="119"/>
      <c r="E205" s="119"/>
      <c r="F205" s="119"/>
      <c r="G205" s="119"/>
      <c r="H205" s="119"/>
      <c r="I205" s="112"/>
      <c r="J205" s="112"/>
      <c r="K205" s="119"/>
    </row>
    <row r="206" spans="2:11">
      <c r="B206" s="111"/>
      <c r="C206" s="119"/>
      <c r="D206" s="119"/>
      <c r="E206" s="119"/>
      <c r="F206" s="119"/>
      <c r="G206" s="119"/>
      <c r="H206" s="119"/>
      <c r="I206" s="112"/>
      <c r="J206" s="112"/>
      <c r="K206" s="119"/>
    </row>
    <row r="207" spans="2:11">
      <c r="B207" s="111"/>
      <c r="C207" s="119"/>
      <c r="D207" s="119"/>
      <c r="E207" s="119"/>
      <c r="F207" s="119"/>
      <c r="G207" s="119"/>
      <c r="H207" s="119"/>
      <c r="I207" s="112"/>
      <c r="J207" s="112"/>
      <c r="K207" s="119"/>
    </row>
    <row r="208" spans="2:11">
      <c r="B208" s="111"/>
      <c r="C208" s="119"/>
      <c r="D208" s="119"/>
      <c r="E208" s="119"/>
      <c r="F208" s="119"/>
      <c r="G208" s="119"/>
      <c r="H208" s="119"/>
      <c r="I208" s="112"/>
      <c r="J208" s="112"/>
      <c r="K208" s="119"/>
    </row>
    <row r="209" spans="2:11">
      <c r="B209" s="111"/>
      <c r="C209" s="119"/>
      <c r="D209" s="119"/>
      <c r="E209" s="119"/>
      <c r="F209" s="119"/>
      <c r="G209" s="119"/>
      <c r="H209" s="119"/>
      <c r="I209" s="112"/>
      <c r="J209" s="112"/>
      <c r="K209" s="119"/>
    </row>
    <row r="210" spans="2:11">
      <c r="B210" s="111"/>
      <c r="C210" s="119"/>
      <c r="D210" s="119"/>
      <c r="E210" s="119"/>
      <c r="F210" s="119"/>
      <c r="G210" s="119"/>
      <c r="H210" s="119"/>
      <c r="I210" s="112"/>
      <c r="J210" s="112"/>
      <c r="K210" s="119"/>
    </row>
    <row r="211" spans="2:11">
      <c r="B211" s="111"/>
      <c r="C211" s="119"/>
      <c r="D211" s="119"/>
      <c r="E211" s="119"/>
      <c r="F211" s="119"/>
      <c r="G211" s="119"/>
      <c r="H211" s="119"/>
      <c r="I211" s="112"/>
      <c r="J211" s="112"/>
      <c r="K211" s="119"/>
    </row>
    <row r="212" spans="2:11">
      <c r="B212" s="111"/>
      <c r="C212" s="119"/>
      <c r="D212" s="119"/>
      <c r="E212" s="119"/>
      <c r="F212" s="119"/>
      <c r="G212" s="119"/>
      <c r="H212" s="119"/>
      <c r="I212" s="112"/>
      <c r="J212" s="112"/>
      <c r="K212" s="119"/>
    </row>
    <row r="213" spans="2:11">
      <c r="B213" s="111"/>
      <c r="C213" s="119"/>
      <c r="D213" s="119"/>
      <c r="E213" s="119"/>
      <c r="F213" s="119"/>
      <c r="G213" s="119"/>
      <c r="H213" s="119"/>
      <c r="I213" s="112"/>
      <c r="J213" s="112"/>
      <c r="K213" s="119"/>
    </row>
    <row r="214" spans="2:11">
      <c r="B214" s="111"/>
      <c r="C214" s="119"/>
      <c r="D214" s="119"/>
      <c r="E214" s="119"/>
      <c r="F214" s="119"/>
      <c r="G214" s="119"/>
      <c r="H214" s="119"/>
      <c r="I214" s="112"/>
      <c r="J214" s="112"/>
      <c r="K214" s="119"/>
    </row>
    <row r="215" spans="2:11">
      <c r="B215" s="111"/>
      <c r="C215" s="119"/>
      <c r="D215" s="119"/>
      <c r="E215" s="119"/>
      <c r="F215" s="119"/>
      <c r="G215" s="119"/>
      <c r="H215" s="119"/>
      <c r="I215" s="112"/>
      <c r="J215" s="112"/>
      <c r="K215" s="119"/>
    </row>
    <row r="216" spans="2:11">
      <c r="B216" s="111"/>
      <c r="C216" s="119"/>
      <c r="D216" s="119"/>
      <c r="E216" s="119"/>
      <c r="F216" s="119"/>
      <c r="G216" s="119"/>
      <c r="H216" s="119"/>
      <c r="I216" s="112"/>
      <c r="J216" s="112"/>
      <c r="K216" s="119"/>
    </row>
    <row r="217" spans="2:11">
      <c r="B217" s="111"/>
      <c r="C217" s="119"/>
      <c r="D217" s="119"/>
      <c r="E217" s="119"/>
      <c r="F217" s="119"/>
      <c r="G217" s="119"/>
      <c r="H217" s="119"/>
      <c r="I217" s="112"/>
      <c r="J217" s="112"/>
      <c r="K217" s="119"/>
    </row>
    <row r="218" spans="2:11">
      <c r="B218" s="111"/>
      <c r="C218" s="119"/>
      <c r="D218" s="119"/>
      <c r="E218" s="119"/>
      <c r="F218" s="119"/>
      <c r="G218" s="119"/>
      <c r="H218" s="119"/>
      <c r="I218" s="112"/>
      <c r="J218" s="112"/>
      <c r="K218" s="119"/>
    </row>
    <row r="219" spans="2:11">
      <c r="B219" s="111"/>
      <c r="C219" s="119"/>
      <c r="D219" s="119"/>
      <c r="E219" s="119"/>
      <c r="F219" s="119"/>
      <c r="G219" s="119"/>
      <c r="H219" s="119"/>
      <c r="I219" s="112"/>
      <c r="J219" s="112"/>
      <c r="K219" s="119"/>
    </row>
    <row r="220" spans="2:11">
      <c r="B220" s="111"/>
      <c r="C220" s="119"/>
      <c r="D220" s="119"/>
      <c r="E220" s="119"/>
      <c r="F220" s="119"/>
      <c r="G220" s="119"/>
      <c r="H220" s="119"/>
      <c r="I220" s="112"/>
      <c r="J220" s="112"/>
      <c r="K220" s="119"/>
    </row>
    <row r="221" spans="2:11">
      <c r="B221" s="111"/>
      <c r="C221" s="119"/>
      <c r="D221" s="119"/>
      <c r="E221" s="119"/>
      <c r="F221" s="119"/>
      <c r="G221" s="119"/>
      <c r="H221" s="119"/>
      <c r="I221" s="112"/>
      <c r="J221" s="112"/>
      <c r="K221" s="119"/>
    </row>
    <row r="222" spans="2:11">
      <c r="B222" s="111"/>
      <c r="C222" s="119"/>
      <c r="D222" s="119"/>
      <c r="E222" s="119"/>
      <c r="F222" s="119"/>
      <c r="G222" s="119"/>
      <c r="H222" s="119"/>
      <c r="I222" s="112"/>
      <c r="J222" s="112"/>
      <c r="K222" s="119"/>
    </row>
    <row r="223" spans="2:11">
      <c r="B223" s="111"/>
      <c r="C223" s="119"/>
      <c r="D223" s="119"/>
      <c r="E223" s="119"/>
      <c r="F223" s="119"/>
      <c r="G223" s="119"/>
      <c r="H223" s="119"/>
      <c r="I223" s="112"/>
      <c r="J223" s="112"/>
      <c r="K223" s="119"/>
    </row>
    <row r="224" spans="2:11">
      <c r="B224" s="111"/>
      <c r="C224" s="119"/>
      <c r="D224" s="119"/>
      <c r="E224" s="119"/>
      <c r="F224" s="119"/>
      <c r="G224" s="119"/>
      <c r="H224" s="119"/>
      <c r="I224" s="112"/>
      <c r="J224" s="112"/>
      <c r="K224" s="119"/>
    </row>
    <row r="225" spans="2:11">
      <c r="B225" s="111"/>
      <c r="C225" s="119"/>
      <c r="D225" s="119"/>
      <c r="E225" s="119"/>
      <c r="F225" s="119"/>
      <c r="G225" s="119"/>
      <c r="H225" s="119"/>
      <c r="I225" s="112"/>
      <c r="J225" s="112"/>
      <c r="K225" s="119"/>
    </row>
    <row r="226" spans="2:11">
      <c r="B226" s="111"/>
      <c r="C226" s="119"/>
      <c r="D226" s="119"/>
      <c r="E226" s="119"/>
      <c r="F226" s="119"/>
      <c r="G226" s="119"/>
      <c r="H226" s="119"/>
      <c r="I226" s="112"/>
      <c r="J226" s="112"/>
      <c r="K226" s="119"/>
    </row>
    <row r="227" spans="2:11">
      <c r="B227" s="111"/>
      <c r="C227" s="119"/>
      <c r="D227" s="119"/>
      <c r="E227" s="119"/>
      <c r="F227" s="119"/>
      <c r="G227" s="119"/>
      <c r="H227" s="119"/>
      <c r="I227" s="112"/>
      <c r="J227" s="112"/>
      <c r="K227" s="119"/>
    </row>
    <row r="228" spans="2:11">
      <c r="B228" s="111"/>
      <c r="C228" s="119"/>
      <c r="D228" s="119"/>
      <c r="E228" s="119"/>
      <c r="F228" s="119"/>
      <c r="G228" s="119"/>
      <c r="H228" s="119"/>
      <c r="I228" s="112"/>
      <c r="J228" s="112"/>
      <c r="K228" s="119"/>
    </row>
    <row r="229" spans="2:11">
      <c r="B229" s="111"/>
      <c r="C229" s="119"/>
      <c r="D229" s="119"/>
      <c r="E229" s="119"/>
      <c r="F229" s="119"/>
      <c r="G229" s="119"/>
      <c r="H229" s="119"/>
      <c r="I229" s="112"/>
      <c r="J229" s="112"/>
      <c r="K229" s="119"/>
    </row>
    <row r="230" spans="2:11">
      <c r="B230" s="111"/>
      <c r="C230" s="119"/>
      <c r="D230" s="119"/>
      <c r="E230" s="119"/>
      <c r="F230" s="119"/>
      <c r="G230" s="119"/>
      <c r="H230" s="119"/>
      <c r="I230" s="112"/>
      <c r="J230" s="112"/>
      <c r="K230" s="119"/>
    </row>
    <row r="231" spans="2:11">
      <c r="B231" s="111"/>
      <c r="C231" s="119"/>
      <c r="D231" s="119"/>
      <c r="E231" s="119"/>
      <c r="F231" s="119"/>
      <c r="G231" s="119"/>
      <c r="H231" s="119"/>
      <c r="I231" s="112"/>
      <c r="J231" s="112"/>
      <c r="K231" s="119"/>
    </row>
    <row r="232" spans="2:11">
      <c r="B232" s="111"/>
      <c r="C232" s="119"/>
      <c r="D232" s="119"/>
      <c r="E232" s="119"/>
      <c r="F232" s="119"/>
      <c r="G232" s="119"/>
      <c r="H232" s="119"/>
      <c r="I232" s="112"/>
      <c r="J232" s="112"/>
      <c r="K232" s="119"/>
    </row>
    <row r="233" spans="2:11">
      <c r="B233" s="111"/>
      <c r="C233" s="119"/>
      <c r="D233" s="119"/>
      <c r="E233" s="119"/>
      <c r="F233" s="119"/>
      <c r="G233" s="119"/>
      <c r="H233" s="119"/>
      <c r="I233" s="112"/>
      <c r="J233" s="112"/>
      <c r="K233" s="119"/>
    </row>
    <row r="234" spans="2:11">
      <c r="B234" s="111"/>
      <c r="C234" s="119"/>
      <c r="D234" s="119"/>
      <c r="E234" s="119"/>
      <c r="F234" s="119"/>
      <c r="G234" s="119"/>
      <c r="H234" s="119"/>
      <c r="I234" s="112"/>
      <c r="J234" s="112"/>
      <c r="K234" s="119"/>
    </row>
    <row r="235" spans="2:11">
      <c r="B235" s="111"/>
      <c r="C235" s="119"/>
      <c r="D235" s="119"/>
      <c r="E235" s="119"/>
      <c r="F235" s="119"/>
      <c r="G235" s="119"/>
      <c r="H235" s="119"/>
      <c r="I235" s="112"/>
      <c r="J235" s="112"/>
      <c r="K235" s="119"/>
    </row>
    <row r="236" spans="2:11">
      <c r="B236" s="111"/>
      <c r="C236" s="119"/>
      <c r="D236" s="119"/>
      <c r="E236" s="119"/>
      <c r="F236" s="119"/>
      <c r="G236" s="119"/>
      <c r="H236" s="119"/>
      <c r="I236" s="112"/>
      <c r="J236" s="112"/>
      <c r="K236" s="119"/>
    </row>
    <row r="237" spans="2:11">
      <c r="B237" s="111"/>
      <c r="C237" s="119"/>
      <c r="D237" s="119"/>
      <c r="E237" s="119"/>
      <c r="F237" s="119"/>
      <c r="G237" s="119"/>
      <c r="H237" s="119"/>
      <c r="I237" s="112"/>
      <c r="J237" s="112"/>
      <c r="K237" s="119"/>
    </row>
    <row r="238" spans="2:11">
      <c r="B238" s="111"/>
      <c r="C238" s="119"/>
      <c r="D238" s="119"/>
      <c r="E238" s="119"/>
      <c r="F238" s="119"/>
      <c r="G238" s="119"/>
      <c r="H238" s="119"/>
      <c r="I238" s="112"/>
      <c r="J238" s="112"/>
      <c r="K238" s="119"/>
    </row>
    <row r="239" spans="2:11">
      <c r="B239" s="111"/>
      <c r="C239" s="119"/>
      <c r="D239" s="119"/>
      <c r="E239" s="119"/>
      <c r="F239" s="119"/>
      <c r="G239" s="119"/>
      <c r="H239" s="119"/>
      <c r="I239" s="112"/>
      <c r="J239" s="112"/>
      <c r="K239" s="119"/>
    </row>
    <row r="240" spans="2:11">
      <c r="B240" s="111"/>
      <c r="C240" s="119"/>
      <c r="D240" s="119"/>
      <c r="E240" s="119"/>
      <c r="F240" s="119"/>
      <c r="G240" s="119"/>
      <c r="H240" s="119"/>
      <c r="I240" s="112"/>
      <c r="J240" s="112"/>
      <c r="K240" s="119"/>
    </row>
    <row r="241" spans="2:11">
      <c r="B241" s="111"/>
      <c r="C241" s="119"/>
      <c r="D241" s="119"/>
      <c r="E241" s="119"/>
      <c r="F241" s="119"/>
      <c r="G241" s="119"/>
      <c r="H241" s="119"/>
      <c r="I241" s="112"/>
      <c r="J241" s="112"/>
      <c r="K241" s="119"/>
    </row>
    <row r="242" spans="2:11">
      <c r="B242" s="111"/>
      <c r="C242" s="119"/>
      <c r="D242" s="119"/>
      <c r="E242" s="119"/>
      <c r="F242" s="119"/>
      <c r="G242" s="119"/>
      <c r="H242" s="119"/>
      <c r="I242" s="112"/>
      <c r="J242" s="112"/>
      <c r="K242" s="119"/>
    </row>
    <row r="243" spans="2:11">
      <c r="B243" s="111"/>
      <c r="C243" s="119"/>
      <c r="D243" s="119"/>
      <c r="E243" s="119"/>
      <c r="F243" s="119"/>
      <c r="G243" s="119"/>
      <c r="H243" s="119"/>
      <c r="I243" s="112"/>
      <c r="J243" s="112"/>
      <c r="K243" s="119"/>
    </row>
    <row r="244" spans="2:11">
      <c r="B244" s="111"/>
      <c r="C244" s="119"/>
      <c r="D244" s="119"/>
      <c r="E244" s="119"/>
      <c r="F244" s="119"/>
      <c r="G244" s="119"/>
      <c r="H244" s="119"/>
      <c r="I244" s="112"/>
      <c r="J244" s="112"/>
      <c r="K244" s="119"/>
    </row>
    <row r="245" spans="2:11">
      <c r="B245" s="111"/>
      <c r="C245" s="119"/>
      <c r="D245" s="119"/>
      <c r="E245" s="119"/>
      <c r="F245" s="119"/>
      <c r="G245" s="119"/>
      <c r="H245" s="119"/>
      <c r="I245" s="112"/>
      <c r="J245" s="112"/>
      <c r="K245" s="119"/>
    </row>
    <row r="246" spans="2:11">
      <c r="B246" s="111"/>
      <c r="C246" s="119"/>
      <c r="D246" s="119"/>
      <c r="E246" s="119"/>
      <c r="F246" s="119"/>
      <c r="G246" s="119"/>
      <c r="H246" s="119"/>
      <c r="I246" s="112"/>
      <c r="J246" s="112"/>
      <c r="K246" s="119"/>
    </row>
    <row r="247" spans="2:11">
      <c r="B247" s="111"/>
      <c r="C247" s="119"/>
      <c r="D247" s="119"/>
      <c r="E247" s="119"/>
      <c r="F247" s="119"/>
      <c r="G247" s="119"/>
      <c r="H247" s="119"/>
      <c r="I247" s="112"/>
      <c r="J247" s="112"/>
      <c r="K247" s="119"/>
    </row>
    <row r="248" spans="2:11">
      <c r="B248" s="111"/>
      <c r="C248" s="119"/>
      <c r="D248" s="119"/>
      <c r="E248" s="119"/>
      <c r="F248" s="119"/>
      <c r="G248" s="119"/>
      <c r="H248" s="119"/>
      <c r="I248" s="112"/>
      <c r="J248" s="112"/>
      <c r="K248" s="119"/>
    </row>
    <row r="249" spans="2:11">
      <c r="B249" s="111"/>
      <c r="C249" s="119"/>
      <c r="D249" s="119"/>
      <c r="E249" s="119"/>
      <c r="F249" s="119"/>
      <c r="G249" s="119"/>
      <c r="H249" s="119"/>
      <c r="I249" s="112"/>
      <c r="J249" s="112"/>
      <c r="K249" s="119"/>
    </row>
    <row r="250" spans="2:11">
      <c r="B250" s="111"/>
      <c r="C250" s="119"/>
      <c r="D250" s="119"/>
      <c r="E250" s="119"/>
      <c r="F250" s="119"/>
      <c r="G250" s="119"/>
      <c r="H250" s="119"/>
      <c r="I250" s="112"/>
      <c r="J250" s="112"/>
      <c r="K250" s="119"/>
    </row>
    <row r="251" spans="2:11">
      <c r="B251" s="111"/>
      <c r="C251" s="119"/>
      <c r="D251" s="119"/>
      <c r="E251" s="119"/>
      <c r="F251" s="119"/>
      <c r="G251" s="119"/>
      <c r="H251" s="119"/>
      <c r="I251" s="112"/>
      <c r="J251" s="112"/>
      <c r="K251" s="119"/>
    </row>
    <row r="252" spans="2:11">
      <c r="B252" s="111"/>
      <c r="C252" s="119"/>
      <c r="D252" s="119"/>
      <c r="E252" s="119"/>
      <c r="F252" s="119"/>
      <c r="G252" s="119"/>
      <c r="H252" s="119"/>
      <c r="I252" s="112"/>
      <c r="J252" s="112"/>
      <c r="K252" s="119"/>
    </row>
    <row r="253" spans="2:11">
      <c r="B253" s="111"/>
      <c r="C253" s="119"/>
      <c r="D253" s="119"/>
      <c r="E253" s="119"/>
      <c r="F253" s="119"/>
      <c r="G253" s="119"/>
      <c r="H253" s="119"/>
      <c r="I253" s="112"/>
      <c r="J253" s="112"/>
      <c r="K253" s="119"/>
    </row>
    <row r="254" spans="2:11">
      <c r="B254" s="111"/>
      <c r="C254" s="119"/>
      <c r="D254" s="119"/>
      <c r="E254" s="119"/>
      <c r="F254" s="119"/>
      <c r="G254" s="119"/>
      <c r="H254" s="119"/>
      <c r="I254" s="112"/>
      <c r="J254" s="112"/>
      <c r="K254" s="119"/>
    </row>
    <row r="255" spans="2:11">
      <c r="B255" s="111"/>
      <c r="C255" s="119"/>
      <c r="D255" s="119"/>
      <c r="E255" s="119"/>
      <c r="F255" s="119"/>
      <c r="G255" s="119"/>
      <c r="H255" s="119"/>
      <c r="I255" s="112"/>
      <c r="J255" s="112"/>
      <c r="K255" s="119"/>
    </row>
    <row r="256" spans="2:11">
      <c r="B256" s="111"/>
      <c r="C256" s="119"/>
      <c r="D256" s="119"/>
      <c r="E256" s="119"/>
      <c r="F256" s="119"/>
      <c r="G256" s="119"/>
      <c r="H256" s="119"/>
      <c r="I256" s="112"/>
      <c r="J256" s="112"/>
      <c r="K256" s="119"/>
    </row>
    <row r="257" spans="2:11">
      <c r="B257" s="111"/>
      <c r="C257" s="119"/>
      <c r="D257" s="119"/>
      <c r="E257" s="119"/>
      <c r="F257" s="119"/>
      <c r="G257" s="119"/>
      <c r="H257" s="119"/>
      <c r="I257" s="112"/>
      <c r="J257" s="112"/>
      <c r="K257" s="119"/>
    </row>
    <row r="258" spans="2:11">
      <c r="B258" s="111"/>
      <c r="C258" s="119"/>
      <c r="D258" s="119"/>
      <c r="E258" s="119"/>
      <c r="F258" s="119"/>
      <c r="G258" s="119"/>
      <c r="H258" s="119"/>
      <c r="I258" s="112"/>
      <c r="J258" s="112"/>
      <c r="K258" s="119"/>
    </row>
    <row r="259" spans="2:11">
      <c r="B259" s="111"/>
      <c r="C259" s="119"/>
      <c r="D259" s="119"/>
      <c r="E259" s="119"/>
      <c r="F259" s="119"/>
      <c r="G259" s="119"/>
      <c r="H259" s="119"/>
      <c r="I259" s="112"/>
      <c r="J259" s="112"/>
      <c r="K259" s="119"/>
    </row>
    <row r="260" spans="2:11">
      <c r="B260" s="111"/>
      <c r="C260" s="119"/>
      <c r="D260" s="119"/>
      <c r="E260" s="119"/>
      <c r="F260" s="119"/>
      <c r="G260" s="119"/>
      <c r="H260" s="119"/>
      <c r="I260" s="112"/>
      <c r="J260" s="112"/>
      <c r="K260" s="119"/>
    </row>
    <row r="261" spans="2:11">
      <c r="B261" s="111"/>
      <c r="C261" s="119"/>
      <c r="D261" s="119"/>
      <c r="E261" s="119"/>
      <c r="F261" s="119"/>
      <c r="G261" s="119"/>
      <c r="H261" s="119"/>
      <c r="I261" s="112"/>
      <c r="J261" s="112"/>
      <c r="K261" s="119"/>
    </row>
    <row r="262" spans="2:11">
      <c r="B262" s="111"/>
      <c r="C262" s="119"/>
      <c r="D262" s="119"/>
      <c r="E262" s="119"/>
      <c r="F262" s="119"/>
      <c r="G262" s="119"/>
      <c r="H262" s="119"/>
      <c r="I262" s="112"/>
      <c r="J262" s="112"/>
      <c r="K262" s="119"/>
    </row>
    <row r="263" spans="2:11">
      <c r="B263" s="111"/>
      <c r="C263" s="119"/>
      <c r="D263" s="119"/>
      <c r="E263" s="119"/>
      <c r="F263" s="119"/>
      <c r="G263" s="119"/>
      <c r="H263" s="119"/>
      <c r="I263" s="112"/>
      <c r="J263" s="112"/>
      <c r="K263" s="119"/>
    </row>
    <row r="264" spans="2:11">
      <c r="B264" s="111"/>
      <c r="C264" s="119"/>
      <c r="D264" s="119"/>
      <c r="E264" s="119"/>
      <c r="F264" s="119"/>
      <c r="G264" s="119"/>
      <c r="H264" s="119"/>
      <c r="I264" s="112"/>
      <c r="J264" s="112"/>
      <c r="K264" s="119"/>
    </row>
    <row r="265" spans="2:11">
      <c r="B265" s="111"/>
      <c r="C265" s="119"/>
      <c r="D265" s="119"/>
      <c r="E265" s="119"/>
      <c r="F265" s="119"/>
      <c r="G265" s="119"/>
      <c r="H265" s="119"/>
      <c r="I265" s="112"/>
      <c r="J265" s="112"/>
      <c r="K265" s="119"/>
    </row>
    <row r="266" spans="2:11">
      <c r="B266" s="111"/>
      <c r="C266" s="119"/>
      <c r="D266" s="119"/>
      <c r="E266" s="119"/>
      <c r="F266" s="119"/>
      <c r="G266" s="119"/>
      <c r="H266" s="119"/>
      <c r="I266" s="112"/>
      <c r="J266" s="112"/>
      <c r="K266" s="119"/>
    </row>
    <row r="267" spans="2:11">
      <c r="B267" s="111"/>
      <c r="C267" s="119"/>
      <c r="D267" s="119"/>
      <c r="E267" s="119"/>
      <c r="F267" s="119"/>
      <c r="G267" s="119"/>
      <c r="H267" s="119"/>
      <c r="I267" s="112"/>
      <c r="J267" s="112"/>
      <c r="K267" s="119"/>
    </row>
    <row r="268" spans="2:11">
      <c r="B268" s="111"/>
      <c r="C268" s="119"/>
      <c r="D268" s="119"/>
      <c r="E268" s="119"/>
      <c r="F268" s="119"/>
      <c r="G268" s="119"/>
      <c r="H268" s="119"/>
      <c r="I268" s="112"/>
      <c r="J268" s="112"/>
      <c r="K268" s="119"/>
    </row>
    <row r="269" spans="2:11">
      <c r="B269" s="111"/>
      <c r="C269" s="119"/>
      <c r="D269" s="119"/>
      <c r="E269" s="119"/>
      <c r="F269" s="119"/>
      <c r="G269" s="119"/>
      <c r="H269" s="119"/>
      <c r="I269" s="112"/>
      <c r="J269" s="112"/>
      <c r="K269" s="119"/>
    </row>
    <row r="270" spans="2:11">
      <c r="B270" s="111"/>
      <c r="C270" s="119"/>
      <c r="D270" s="119"/>
      <c r="E270" s="119"/>
      <c r="F270" s="119"/>
      <c r="G270" s="119"/>
      <c r="H270" s="119"/>
      <c r="I270" s="112"/>
      <c r="J270" s="112"/>
      <c r="K270" s="119"/>
    </row>
    <row r="271" spans="2:11">
      <c r="B271" s="111"/>
      <c r="C271" s="119"/>
      <c r="D271" s="119"/>
      <c r="E271" s="119"/>
      <c r="F271" s="119"/>
      <c r="G271" s="119"/>
      <c r="H271" s="119"/>
      <c r="I271" s="112"/>
      <c r="J271" s="112"/>
      <c r="K271" s="119"/>
    </row>
    <row r="272" spans="2:11">
      <c r="B272" s="111"/>
      <c r="C272" s="119"/>
      <c r="D272" s="119"/>
      <c r="E272" s="119"/>
      <c r="F272" s="119"/>
      <c r="G272" s="119"/>
      <c r="H272" s="119"/>
      <c r="I272" s="112"/>
      <c r="J272" s="112"/>
      <c r="K272" s="119"/>
    </row>
    <row r="273" spans="2:11">
      <c r="B273" s="111"/>
      <c r="C273" s="119"/>
      <c r="D273" s="119"/>
      <c r="E273" s="119"/>
      <c r="F273" s="119"/>
      <c r="G273" s="119"/>
      <c r="H273" s="119"/>
      <c r="I273" s="112"/>
      <c r="J273" s="112"/>
      <c r="K273" s="119"/>
    </row>
    <row r="274" spans="2:11">
      <c r="B274" s="111"/>
      <c r="C274" s="119"/>
      <c r="D274" s="119"/>
      <c r="E274" s="119"/>
      <c r="F274" s="119"/>
      <c r="G274" s="119"/>
      <c r="H274" s="119"/>
      <c r="I274" s="112"/>
      <c r="J274" s="112"/>
      <c r="K274" s="119"/>
    </row>
    <row r="275" spans="2:11">
      <c r="B275" s="111"/>
      <c r="C275" s="119"/>
      <c r="D275" s="119"/>
      <c r="E275" s="119"/>
      <c r="F275" s="119"/>
      <c r="G275" s="119"/>
      <c r="H275" s="119"/>
      <c r="I275" s="112"/>
      <c r="J275" s="112"/>
      <c r="K275" s="119"/>
    </row>
    <row r="276" spans="2:11">
      <c r="B276" s="111"/>
      <c r="C276" s="119"/>
      <c r="D276" s="119"/>
      <c r="E276" s="119"/>
      <c r="F276" s="119"/>
      <c r="G276" s="119"/>
      <c r="H276" s="119"/>
      <c r="I276" s="112"/>
      <c r="J276" s="112"/>
      <c r="K276" s="119"/>
    </row>
    <row r="277" spans="2:11">
      <c r="B277" s="111"/>
      <c r="C277" s="119"/>
      <c r="D277" s="119"/>
      <c r="E277" s="119"/>
      <c r="F277" s="119"/>
      <c r="G277" s="119"/>
      <c r="H277" s="119"/>
      <c r="I277" s="112"/>
      <c r="J277" s="112"/>
      <c r="K277" s="119"/>
    </row>
    <row r="278" spans="2:11">
      <c r="B278" s="111"/>
      <c r="C278" s="119"/>
      <c r="D278" s="119"/>
      <c r="E278" s="119"/>
      <c r="F278" s="119"/>
      <c r="G278" s="119"/>
      <c r="H278" s="119"/>
      <c r="I278" s="112"/>
      <c r="J278" s="112"/>
      <c r="K278" s="119"/>
    </row>
    <row r="279" spans="2:11">
      <c r="B279" s="111"/>
      <c r="C279" s="119"/>
      <c r="D279" s="119"/>
      <c r="E279" s="119"/>
      <c r="F279" s="119"/>
      <c r="G279" s="119"/>
      <c r="H279" s="119"/>
      <c r="I279" s="112"/>
      <c r="J279" s="112"/>
      <c r="K279" s="119"/>
    </row>
    <row r="280" spans="2:11">
      <c r="B280" s="111"/>
      <c r="C280" s="119"/>
      <c r="D280" s="119"/>
      <c r="E280" s="119"/>
      <c r="F280" s="119"/>
      <c r="G280" s="119"/>
      <c r="H280" s="119"/>
      <c r="I280" s="112"/>
      <c r="J280" s="112"/>
      <c r="K280" s="119"/>
    </row>
    <row r="281" spans="2:11">
      <c r="B281" s="111"/>
      <c r="C281" s="119"/>
      <c r="D281" s="119"/>
      <c r="E281" s="119"/>
      <c r="F281" s="119"/>
      <c r="G281" s="119"/>
      <c r="H281" s="119"/>
      <c r="I281" s="112"/>
      <c r="J281" s="112"/>
      <c r="K281" s="119"/>
    </row>
    <row r="282" spans="2:11">
      <c r="B282" s="111"/>
      <c r="C282" s="119"/>
      <c r="D282" s="119"/>
      <c r="E282" s="119"/>
      <c r="F282" s="119"/>
      <c r="G282" s="119"/>
      <c r="H282" s="119"/>
      <c r="I282" s="112"/>
      <c r="J282" s="112"/>
      <c r="K282" s="119"/>
    </row>
    <row r="283" spans="2:11">
      <c r="B283" s="111"/>
      <c r="C283" s="119"/>
      <c r="D283" s="119"/>
      <c r="E283" s="119"/>
      <c r="F283" s="119"/>
      <c r="G283" s="119"/>
      <c r="H283" s="119"/>
      <c r="I283" s="112"/>
      <c r="J283" s="112"/>
      <c r="K283" s="119"/>
    </row>
    <row r="284" spans="2:11">
      <c r="B284" s="111"/>
      <c r="C284" s="119"/>
      <c r="D284" s="119"/>
      <c r="E284" s="119"/>
      <c r="F284" s="119"/>
      <c r="G284" s="119"/>
      <c r="H284" s="119"/>
      <c r="I284" s="112"/>
      <c r="J284" s="112"/>
      <c r="K284" s="119"/>
    </row>
    <row r="285" spans="2:11">
      <c r="B285" s="111"/>
      <c r="C285" s="119"/>
      <c r="D285" s="119"/>
      <c r="E285" s="119"/>
      <c r="F285" s="119"/>
      <c r="G285" s="119"/>
      <c r="H285" s="119"/>
      <c r="I285" s="112"/>
      <c r="J285" s="112"/>
      <c r="K285" s="119"/>
    </row>
    <row r="286" spans="2:11">
      <c r="B286" s="111"/>
      <c r="C286" s="119"/>
      <c r="D286" s="119"/>
      <c r="E286" s="119"/>
      <c r="F286" s="119"/>
      <c r="G286" s="119"/>
      <c r="H286" s="119"/>
      <c r="I286" s="112"/>
      <c r="J286" s="112"/>
      <c r="K286" s="119"/>
    </row>
    <row r="287" spans="2:11">
      <c r="B287" s="111"/>
      <c r="C287" s="119"/>
      <c r="D287" s="119"/>
      <c r="E287" s="119"/>
      <c r="F287" s="119"/>
      <c r="G287" s="119"/>
      <c r="H287" s="119"/>
      <c r="I287" s="112"/>
      <c r="J287" s="112"/>
      <c r="K287" s="119"/>
    </row>
    <row r="288" spans="2:11">
      <c r="B288" s="111"/>
      <c r="C288" s="119"/>
      <c r="D288" s="119"/>
      <c r="E288" s="119"/>
      <c r="F288" s="119"/>
      <c r="G288" s="119"/>
      <c r="H288" s="119"/>
      <c r="I288" s="112"/>
      <c r="J288" s="112"/>
      <c r="K288" s="119"/>
    </row>
    <row r="289" spans="2:11">
      <c r="B289" s="111"/>
      <c r="C289" s="119"/>
      <c r="D289" s="119"/>
      <c r="E289" s="119"/>
      <c r="F289" s="119"/>
      <c r="G289" s="119"/>
      <c r="H289" s="119"/>
      <c r="I289" s="112"/>
      <c r="J289" s="112"/>
      <c r="K289" s="119"/>
    </row>
    <row r="290" spans="2:11">
      <c r="B290" s="111"/>
      <c r="C290" s="119"/>
      <c r="D290" s="119"/>
      <c r="E290" s="119"/>
      <c r="F290" s="119"/>
      <c r="G290" s="119"/>
      <c r="H290" s="119"/>
      <c r="I290" s="112"/>
      <c r="J290" s="112"/>
      <c r="K290" s="119"/>
    </row>
    <row r="291" spans="2:11">
      <c r="B291" s="111"/>
      <c r="C291" s="119"/>
      <c r="D291" s="119"/>
      <c r="E291" s="119"/>
      <c r="F291" s="119"/>
      <c r="G291" s="119"/>
      <c r="H291" s="119"/>
      <c r="I291" s="112"/>
      <c r="J291" s="112"/>
      <c r="K291" s="119"/>
    </row>
    <row r="292" spans="2:11">
      <c r="B292" s="111"/>
      <c r="C292" s="119"/>
      <c r="D292" s="119"/>
      <c r="E292" s="119"/>
      <c r="F292" s="119"/>
      <c r="G292" s="119"/>
      <c r="H292" s="119"/>
      <c r="I292" s="112"/>
      <c r="J292" s="112"/>
      <c r="K292" s="119"/>
    </row>
    <row r="293" spans="2:11">
      <c r="B293" s="111"/>
      <c r="C293" s="119"/>
      <c r="D293" s="119"/>
      <c r="E293" s="119"/>
      <c r="F293" s="119"/>
      <c r="G293" s="119"/>
      <c r="H293" s="119"/>
      <c r="I293" s="112"/>
      <c r="J293" s="112"/>
      <c r="K293" s="119"/>
    </row>
    <row r="294" spans="2:11">
      <c r="B294" s="111"/>
      <c r="C294" s="119"/>
      <c r="D294" s="119"/>
      <c r="E294" s="119"/>
      <c r="F294" s="119"/>
      <c r="G294" s="119"/>
      <c r="H294" s="119"/>
      <c r="I294" s="112"/>
      <c r="J294" s="112"/>
      <c r="K294" s="119"/>
    </row>
    <row r="295" spans="2:11">
      <c r="B295" s="111"/>
      <c r="C295" s="119"/>
      <c r="D295" s="119"/>
      <c r="E295" s="119"/>
      <c r="F295" s="119"/>
      <c r="G295" s="119"/>
      <c r="H295" s="119"/>
      <c r="I295" s="112"/>
      <c r="J295" s="112"/>
      <c r="K295" s="119"/>
    </row>
    <row r="296" spans="2:11">
      <c r="B296" s="111"/>
      <c r="C296" s="119"/>
      <c r="D296" s="119"/>
      <c r="E296" s="119"/>
      <c r="F296" s="119"/>
      <c r="G296" s="119"/>
      <c r="H296" s="119"/>
      <c r="I296" s="112"/>
      <c r="J296" s="112"/>
      <c r="K296" s="119"/>
    </row>
    <row r="297" spans="2:11">
      <c r="B297" s="111"/>
      <c r="C297" s="119"/>
      <c r="D297" s="119"/>
      <c r="E297" s="119"/>
      <c r="F297" s="119"/>
      <c r="G297" s="119"/>
      <c r="H297" s="119"/>
      <c r="I297" s="112"/>
      <c r="J297" s="112"/>
      <c r="K297" s="119"/>
    </row>
    <row r="298" spans="2:11">
      <c r="B298" s="111"/>
      <c r="C298" s="119"/>
      <c r="D298" s="119"/>
      <c r="E298" s="119"/>
      <c r="F298" s="119"/>
      <c r="G298" s="119"/>
      <c r="H298" s="119"/>
      <c r="I298" s="112"/>
      <c r="J298" s="112"/>
      <c r="K298" s="119"/>
    </row>
    <row r="299" spans="2:11">
      <c r="B299" s="111"/>
      <c r="C299" s="119"/>
      <c r="D299" s="119"/>
      <c r="E299" s="119"/>
      <c r="F299" s="119"/>
      <c r="G299" s="119"/>
      <c r="H299" s="119"/>
      <c r="I299" s="112"/>
      <c r="J299" s="112"/>
      <c r="K299" s="119"/>
    </row>
    <row r="300" spans="2:11">
      <c r="B300" s="111"/>
      <c r="C300" s="119"/>
      <c r="D300" s="119"/>
      <c r="E300" s="119"/>
      <c r="F300" s="119"/>
      <c r="G300" s="119"/>
      <c r="H300" s="119"/>
      <c r="I300" s="112"/>
      <c r="J300" s="112"/>
      <c r="K300" s="119"/>
    </row>
    <row r="301" spans="2:11">
      <c r="B301" s="111"/>
      <c r="C301" s="119"/>
      <c r="D301" s="119"/>
      <c r="E301" s="119"/>
      <c r="F301" s="119"/>
      <c r="G301" s="119"/>
      <c r="H301" s="119"/>
      <c r="I301" s="112"/>
      <c r="J301" s="112"/>
      <c r="K301" s="119"/>
    </row>
    <row r="302" spans="2:11">
      <c r="B302" s="111"/>
      <c r="C302" s="119"/>
      <c r="D302" s="119"/>
      <c r="E302" s="119"/>
      <c r="F302" s="119"/>
      <c r="G302" s="119"/>
      <c r="H302" s="119"/>
      <c r="I302" s="112"/>
      <c r="J302" s="112"/>
      <c r="K302" s="119"/>
    </row>
    <row r="303" spans="2:11">
      <c r="B303" s="111"/>
      <c r="C303" s="119"/>
      <c r="D303" s="119"/>
      <c r="E303" s="119"/>
      <c r="F303" s="119"/>
      <c r="G303" s="119"/>
      <c r="H303" s="119"/>
      <c r="I303" s="112"/>
      <c r="J303" s="112"/>
      <c r="K303" s="119"/>
    </row>
    <row r="304" spans="2:11">
      <c r="B304" s="111"/>
      <c r="C304" s="119"/>
      <c r="D304" s="119"/>
      <c r="E304" s="119"/>
      <c r="F304" s="119"/>
      <c r="G304" s="119"/>
      <c r="H304" s="119"/>
      <c r="I304" s="112"/>
      <c r="J304" s="112"/>
      <c r="K304" s="119"/>
    </row>
    <row r="305" spans="2:11">
      <c r="B305" s="111"/>
      <c r="C305" s="119"/>
      <c r="D305" s="119"/>
      <c r="E305" s="119"/>
      <c r="F305" s="119"/>
      <c r="G305" s="119"/>
      <c r="H305" s="119"/>
      <c r="I305" s="112"/>
      <c r="J305" s="112"/>
      <c r="K305" s="119"/>
    </row>
    <row r="306" spans="2:11">
      <c r="B306" s="111"/>
      <c r="C306" s="119"/>
      <c r="D306" s="119"/>
      <c r="E306" s="119"/>
      <c r="F306" s="119"/>
      <c r="G306" s="119"/>
      <c r="H306" s="119"/>
      <c r="I306" s="112"/>
      <c r="J306" s="112"/>
      <c r="K306" s="119"/>
    </row>
    <row r="307" spans="2:11">
      <c r="B307" s="111"/>
      <c r="C307" s="119"/>
      <c r="D307" s="119"/>
      <c r="E307" s="119"/>
      <c r="F307" s="119"/>
      <c r="G307" s="119"/>
      <c r="H307" s="119"/>
      <c r="I307" s="112"/>
      <c r="J307" s="112"/>
      <c r="K307" s="119"/>
    </row>
    <row r="308" spans="2:11">
      <c r="B308" s="111"/>
      <c r="C308" s="119"/>
      <c r="D308" s="119"/>
      <c r="E308" s="119"/>
      <c r="F308" s="119"/>
      <c r="G308" s="119"/>
      <c r="H308" s="119"/>
      <c r="I308" s="112"/>
      <c r="J308" s="112"/>
      <c r="K308" s="119"/>
    </row>
    <row r="309" spans="2:11">
      <c r="B309" s="111"/>
      <c r="C309" s="119"/>
      <c r="D309" s="119"/>
      <c r="E309" s="119"/>
      <c r="F309" s="119"/>
      <c r="G309" s="119"/>
      <c r="H309" s="119"/>
      <c r="I309" s="112"/>
      <c r="J309" s="112"/>
      <c r="K309" s="119"/>
    </row>
    <row r="310" spans="2:11">
      <c r="B310" s="111"/>
      <c r="C310" s="119"/>
      <c r="D310" s="119"/>
      <c r="E310" s="119"/>
      <c r="F310" s="119"/>
      <c r="G310" s="119"/>
      <c r="H310" s="119"/>
      <c r="I310" s="112"/>
      <c r="J310" s="112"/>
      <c r="K310" s="119"/>
    </row>
    <row r="311" spans="2:11">
      <c r="B311" s="111"/>
      <c r="C311" s="119"/>
      <c r="D311" s="119"/>
      <c r="E311" s="119"/>
      <c r="F311" s="119"/>
      <c r="G311" s="119"/>
      <c r="H311" s="119"/>
      <c r="I311" s="112"/>
      <c r="J311" s="112"/>
      <c r="K311" s="119"/>
    </row>
    <row r="312" spans="2:11">
      <c r="B312" s="111"/>
      <c r="C312" s="119"/>
      <c r="D312" s="119"/>
      <c r="E312" s="119"/>
      <c r="F312" s="119"/>
      <c r="G312" s="119"/>
      <c r="H312" s="119"/>
      <c r="I312" s="112"/>
      <c r="J312" s="112"/>
      <c r="K312" s="119"/>
    </row>
    <row r="313" spans="2:11">
      <c r="B313" s="111"/>
      <c r="C313" s="119"/>
      <c r="D313" s="119"/>
      <c r="E313" s="119"/>
      <c r="F313" s="119"/>
      <c r="G313" s="119"/>
      <c r="H313" s="119"/>
      <c r="I313" s="112"/>
      <c r="J313" s="112"/>
      <c r="K313" s="119"/>
    </row>
    <row r="314" spans="2:11">
      <c r="B314" s="111"/>
      <c r="C314" s="119"/>
      <c r="D314" s="119"/>
      <c r="E314" s="119"/>
      <c r="F314" s="119"/>
      <c r="G314" s="119"/>
      <c r="H314" s="119"/>
      <c r="I314" s="112"/>
      <c r="J314" s="112"/>
      <c r="K314" s="119"/>
    </row>
    <row r="315" spans="2:11">
      <c r="B315" s="111"/>
      <c r="C315" s="119"/>
      <c r="D315" s="119"/>
      <c r="E315" s="119"/>
      <c r="F315" s="119"/>
      <c r="G315" s="119"/>
      <c r="H315" s="119"/>
      <c r="I315" s="112"/>
      <c r="J315" s="112"/>
      <c r="K315" s="119"/>
    </row>
    <row r="316" spans="2:11">
      <c r="B316" s="111"/>
      <c r="C316" s="119"/>
      <c r="D316" s="119"/>
      <c r="E316" s="119"/>
      <c r="F316" s="119"/>
      <c r="G316" s="119"/>
      <c r="H316" s="119"/>
      <c r="I316" s="112"/>
      <c r="J316" s="112"/>
      <c r="K316" s="119"/>
    </row>
    <row r="317" spans="2:11">
      <c r="B317" s="111"/>
      <c r="C317" s="119"/>
      <c r="D317" s="119"/>
      <c r="E317" s="119"/>
      <c r="F317" s="119"/>
      <c r="G317" s="119"/>
      <c r="H317" s="119"/>
      <c r="I317" s="112"/>
      <c r="J317" s="112"/>
      <c r="K317" s="119"/>
    </row>
    <row r="318" spans="2:11">
      <c r="B318" s="111"/>
      <c r="C318" s="119"/>
      <c r="D318" s="119"/>
      <c r="E318" s="119"/>
      <c r="F318" s="119"/>
      <c r="G318" s="119"/>
      <c r="H318" s="119"/>
      <c r="I318" s="112"/>
      <c r="J318" s="112"/>
      <c r="K318" s="119"/>
    </row>
    <row r="319" spans="2:11">
      <c r="B319" s="111"/>
      <c r="C319" s="119"/>
      <c r="D319" s="119"/>
      <c r="E319" s="119"/>
      <c r="F319" s="119"/>
      <c r="G319" s="119"/>
      <c r="H319" s="119"/>
      <c r="I319" s="112"/>
      <c r="J319" s="112"/>
      <c r="K319" s="119"/>
    </row>
    <row r="320" spans="2:11">
      <c r="B320" s="111"/>
      <c r="C320" s="119"/>
      <c r="D320" s="119"/>
      <c r="E320" s="119"/>
      <c r="F320" s="119"/>
      <c r="G320" s="119"/>
      <c r="H320" s="119"/>
      <c r="I320" s="112"/>
      <c r="J320" s="112"/>
      <c r="K320" s="119"/>
    </row>
    <row r="321" spans="2:11">
      <c r="B321" s="111"/>
      <c r="C321" s="119"/>
      <c r="D321" s="119"/>
      <c r="E321" s="119"/>
      <c r="F321" s="119"/>
      <c r="G321" s="119"/>
      <c r="H321" s="119"/>
      <c r="I321" s="112"/>
      <c r="J321" s="112"/>
      <c r="K321" s="119"/>
    </row>
    <row r="322" spans="2:11">
      <c r="B322" s="111"/>
      <c r="C322" s="119"/>
      <c r="D322" s="119"/>
      <c r="E322" s="119"/>
      <c r="F322" s="119"/>
      <c r="G322" s="119"/>
      <c r="H322" s="119"/>
      <c r="I322" s="112"/>
      <c r="J322" s="112"/>
      <c r="K322" s="119"/>
    </row>
    <row r="323" spans="2:11">
      <c r="B323" s="111"/>
      <c r="C323" s="119"/>
      <c r="D323" s="119"/>
      <c r="E323" s="119"/>
      <c r="F323" s="119"/>
      <c r="G323" s="119"/>
      <c r="H323" s="119"/>
      <c r="I323" s="112"/>
      <c r="J323" s="112"/>
      <c r="K323" s="119"/>
    </row>
    <row r="324" spans="2:11">
      <c r="B324" s="111"/>
      <c r="C324" s="119"/>
      <c r="D324" s="119"/>
      <c r="E324" s="119"/>
      <c r="F324" s="119"/>
      <c r="G324" s="119"/>
      <c r="H324" s="119"/>
      <c r="I324" s="112"/>
      <c r="J324" s="112"/>
      <c r="K324" s="119"/>
    </row>
    <row r="325" spans="2:11">
      <c r="B325" s="111"/>
      <c r="C325" s="119"/>
      <c r="D325" s="119"/>
      <c r="E325" s="119"/>
      <c r="F325" s="119"/>
      <c r="G325" s="119"/>
      <c r="H325" s="119"/>
      <c r="I325" s="112"/>
      <c r="J325" s="112"/>
      <c r="K325" s="119"/>
    </row>
    <row r="326" spans="2:11">
      <c r="B326" s="111"/>
      <c r="C326" s="119"/>
      <c r="D326" s="119"/>
      <c r="E326" s="119"/>
      <c r="F326" s="119"/>
      <c r="G326" s="119"/>
      <c r="H326" s="119"/>
      <c r="I326" s="112"/>
      <c r="J326" s="112"/>
      <c r="K326" s="119"/>
    </row>
    <row r="327" spans="2:11">
      <c r="B327" s="111"/>
      <c r="C327" s="119"/>
      <c r="D327" s="119"/>
      <c r="E327" s="119"/>
      <c r="F327" s="119"/>
      <c r="G327" s="119"/>
      <c r="H327" s="119"/>
      <c r="I327" s="112"/>
      <c r="J327" s="112"/>
      <c r="K327" s="119"/>
    </row>
    <row r="328" spans="2:11">
      <c r="B328" s="111"/>
      <c r="C328" s="119"/>
      <c r="D328" s="119"/>
      <c r="E328" s="119"/>
      <c r="F328" s="119"/>
      <c r="G328" s="119"/>
      <c r="H328" s="119"/>
      <c r="I328" s="112"/>
      <c r="J328" s="112"/>
      <c r="K328" s="119"/>
    </row>
    <row r="329" spans="2:11">
      <c r="B329" s="111"/>
      <c r="C329" s="119"/>
      <c r="D329" s="119"/>
      <c r="E329" s="119"/>
      <c r="F329" s="119"/>
      <c r="G329" s="119"/>
      <c r="H329" s="119"/>
      <c r="I329" s="112"/>
      <c r="J329" s="112"/>
      <c r="K329" s="119"/>
    </row>
    <row r="330" spans="2:11">
      <c r="B330" s="111"/>
      <c r="C330" s="119"/>
      <c r="D330" s="119"/>
      <c r="E330" s="119"/>
      <c r="F330" s="119"/>
      <c r="G330" s="119"/>
      <c r="H330" s="119"/>
      <c r="I330" s="112"/>
      <c r="J330" s="112"/>
      <c r="K330" s="119"/>
    </row>
    <row r="331" spans="2:11">
      <c r="B331" s="111"/>
      <c r="C331" s="119"/>
      <c r="D331" s="119"/>
      <c r="E331" s="119"/>
      <c r="F331" s="119"/>
      <c r="G331" s="119"/>
      <c r="H331" s="119"/>
      <c r="I331" s="112"/>
      <c r="J331" s="112"/>
      <c r="K331" s="119"/>
    </row>
    <row r="332" spans="2:11">
      <c r="B332" s="111"/>
      <c r="C332" s="119"/>
      <c r="D332" s="119"/>
      <c r="E332" s="119"/>
      <c r="F332" s="119"/>
      <c r="G332" s="119"/>
      <c r="H332" s="119"/>
      <c r="I332" s="112"/>
      <c r="J332" s="112"/>
      <c r="K332" s="119"/>
    </row>
    <row r="333" spans="2:11">
      <c r="B333" s="111"/>
      <c r="C333" s="119"/>
      <c r="D333" s="119"/>
      <c r="E333" s="119"/>
      <c r="F333" s="119"/>
      <c r="G333" s="119"/>
      <c r="H333" s="119"/>
      <c r="I333" s="112"/>
      <c r="J333" s="112"/>
      <c r="K333" s="119"/>
    </row>
    <row r="334" spans="2:11">
      <c r="B334" s="111"/>
      <c r="C334" s="119"/>
      <c r="D334" s="119"/>
      <c r="E334" s="119"/>
      <c r="F334" s="119"/>
      <c r="G334" s="119"/>
      <c r="H334" s="119"/>
      <c r="I334" s="112"/>
      <c r="J334" s="112"/>
      <c r="K334" s="119"/>
    </row>
    <row r="335" spans="2:11">
      <c r="B335" s="111"/>
      <c r="C335" s="119"/>
      <c r="D335" s="119"/>
      <c r="E335" s="119"/>
      <c r="F335" s="119"/>
      <c r="G335" s="119"/>
      <c r="H335" s="119"/>
      <c r="I335" s="112"/>
      <c r="J335" s="112"/>
      <c r="K335" s="119"/>
    </row>
    <row r="336" spans="2:11">
      <c r="B336" s="111"/>
      <c r="C336" s="119"/>
      <c r="D336" s="119"/>
      <c r="E336" s="119"/>
      <c r="F336" s="119"/>
      <c r="G336" s="119"/>
      <c r="H336" s="119"/>
      <c r="I336" s="112"/>
      <c r="J336" s="112"/>
      <c r="K336" s="119"/>
    </row>
    <row r="337" spans="2:11">
      <c r="B337" s="111"/>
      <c r="C337" s="119"/>
      <c r="D337" s="119"/>
      <c r="E337" s="119"/>
      <c r="F337" s="119"/>
      <c r="G337" s="119"/>
      <c r="H337" s="119"/>
      <c r="I337" s="112"/>
      <c r="J337" s="112"/>
      <c r="K337" s="119"/>
    </row>
    <row r="338" spans="2:11">
      <c r="B338" s="111"/>
      <c r="C338" s="119"/>
      <c r="D338" s="119"/>
      <c r="E338" s="119"/>
      <c r="F338" s="119"/>
      <c r="G338" s="119"/>
      <c r="H338" s="119"/>
      <c r="I338" s="112"/>
      <c r="J338" s="112"/>
      <c r="K338" s="119"/>
    </row>
    <row r="339" spans="2:11">
      <c r="B339" s="111"/>
      <c r="C339" s="119"/>
      <c r="D339" s="119"/>
      <c r="E339" s="119"/>
      <c r="F339" s="119"/>
      <c r="G339" s="119"/>
      <c r="H339" s="119"/>
      <c r="I339" s="112"/>
      <c r="J339" s="112"/>
      <c r="K339" s="119"/>
    </row>
    <row r="340" spans="2:11">
      <c r="B340" s="111"/>
      <c r="C340" s="119"/>
      <c r="D340" s="119"/>
      <c r="E340" s="119"/>
      <c r="F340" s="119"/>
      <c r="G340" s="119"/>
      <c r="H340" s="119"/>
      <c r="I340" s="112"/>
      <c r="J340" s="112"/>
      <c r="K340" s="119"/>
    </row>
    <row r="341" spans="2:11">
      <c r="B341" s="111"/>
      <c r="C341" s="119"/>
      <c r="D341" s="119"/>
      <c r="E341" s="119"/>
      <c r="F341" s="119"/>
      <c r="G341" s="119"/>
      <c r="H341" s="119"/>
      <c r="I341" s="112"/>
      <c r="J341" s="112"/>
      <c r="K341" s="119"/>
    </row>
    <row r="342" spans="2:11">
      <c r="B342" s="111"/>
      <c r="C342" s="119"/>
      <c r="D342" s="119"/>
      <c r="E342" s="119"/>
      <c r="F342" s="119"/>
      <c r="G342" s="119"/>
      <c r="H342" s="119"/>
      <c r="I342" s="112"/>
      <c r="J342" s="112"/>
      <c r="K342" s="119"/>
    </row>
    <row r="343" spans="2:11">
      <c r="B343" s="111"/>
      <c r="C343" s="119"/>
      <c r="D343" s="119"/>
      <c r="E343" s="119"/>
      <c r="F343" s="119"/>
      <c r="G343" s="119"/>
      <c r="H343" s="119"/>
      <c r="I343" s="112"/>
      <c r="J343" s="112"/>
      <c r="K343" s="119"/>
    </row>
    <row r="344" spans="2:11">
      <c r="B344" s="111"/>
      <c r="C344" s="119"/>
      <c r="D344" s="119"/>
      <c r="E344" s="119"/>
      <c r="F344" s="119"/>
      <c r="G344" s="119"/>
      <c r="H344" s="119"/>
      <c r="I344" s="112"/>
      <c r="J344" s="112"/>
      <c r="K344" s="119"/>
    </row>
    <row r="345" spans="2:11">
      <c r="B345" s="111"/>
      <c r="C345" s="119"/>
      <c r="D345" s="119"/>
      <c r="E345" s="119"/>
      <c r="F345" s="119"/>
      <c r="G345" s="119"/>
      <c r="H345" s="119"/>
      <c r="I345" s="112"/>
      <c r="J345" s="112"/>
      <c r="K345" s="119"/>
    </row>
    <row r="346" spans="2:11">
      <c r="B346" s="111"/>
      <c r="C346" s="119"/>
      <c r="D346" s="119"/>
      <c r="E346" s="119"/>
      <c r="F346" s="119"/>
      <c r="G346" s="119"/>
      <c r="H346" s="119"/>
      <c r="I346" s="112"/>
      <c r="J346" s="112"/>
      <c r="K346" s="119"/>
    </row>
    <row r="347" spans="2:11">
      <c r="B347" s="111"/>
      <c r="C347" s="119"/>
      <c r="D347" s="119"/>
      <c r="E347" s="119"/>
      <c r="F347" s="119"/>
      <c r="G347" s="119"/>
      <c r="H347" s="119"/>
      <c r="I347" s="112"/>
      <c r="J347" s="112"/>
      <c r="K347" s="119"/>
    </row>
    <row r="348" spans="2:11">
      <c r="B348" s="111"/>
      <c r="C348" s="119"/>
      <c r="D348" s="119"/>
      <c r="E348" s="119"/>
      <c r="F348" s="119"/>
      <c r="G348" s="119"/>
      <c r="H348" s="119"/>
      <c r="I348" s="112"/>
      <c r="J348" s="112"/>
      <c r="K348" s="119"/>
    </row>
    <row r="349" spans="2:11">
      <c r="B349" s="111"/>
      <c r="C349" s="119"/>
      <c r="D349" s="119"/>
      <c r="E349" s="119"/>
      <c r="F349" s="119"/>
      <c r="G349" s="119"/>
      <c r="H349" s="119"/>
      <c r="I349" s="112"/>
      <c r="J349" s="112"/>
      <c r="K349" s="119"/>
    </row>
    <row r="350" spans="2:11">
      <c r="B350" s="111"/>
      <c r="C350" s="119"/>
      <c r="D350" s="119"/>
      <c r="E350" s="119"/>
      <c r="F350" s="119"/>
      <c r="G350" s="119"/>
      <c r="H350" s="119"/>
      <c r="I350" s="112"/>
      <c r="J350" s="112"/>
      <c r="K350" s="119"/>
    </row>
    <row r="351" spans="2:11">
      <c r="B351" s="111"/>
      <c r="C351" s="119"/>
      <c r="D351" s="119"/>
      <c r="E351" s="119"/>
      <c r="F351" s="119"/>
      <c r="G351" s="119"/>
      <c r="H351" s="119"/>
      <c r="I351" s="112"/>
      <c r="J351" s="112"/>
      <c r="K351" s="119"/>
    </row>
    <row r="352" spans="2:11">
      <c r="B352" s="111"/>
      <c r="C352" s="119"/>
      <c r="D352" s="119"/>
      <c r="E352" s="119"/>
      <c r="F352" s="119"/>
      <c r="G352" s="119"/>
      <c r="H352" s="119"/>
      <c r="I352" s="112"/>
      <c r="J352" s="112"/>
      <c r="K352" s="119"/>
    </row>
    <row r="353" spans="2:11">
      <c r="B353" s="111"/>
      <c r="C353" s="119"/>
      <c r="D353" s="119"/>
      <c r="E353" s="119"/>
      <c r="F353" s="119"/>
      <c r="G353" s="119"/>
      <c r="H353" s="119"/>
      <c r="I353" s="112"/>
      <c r="J353" s="112"/>
      <c r="K353" s="119"/>
    </row>
    <row r="354" spans="2:11">
      <c r="B354" s="111"/>
      <c r="C354" s="119"/>
      <c r="D354" s="119"/>
      <c r="E354" s="119"/>
      <c r="F354" s="119"/>
      <c r="G354" s="119"/>
      <c r="H354" s="119"/>
      <c r="I354" s="112"/>
      <c r="J354" s="112"/>
      <c r="K354" s="119"/>
    </row>
    <row r="355" spans="2:11">
      <c r="B355" s="111"/>
      <c r="C355" s="119"/>
      <c r="D355" s="119"/>
      <c r="E355" s="119"/>
      <c r="F355" s="119"/>
      <c r="G355" s="119"/>
      <c r="H355" s="119"/>
      <c r="I355" s="112"/>
      <c r="J355" s="112"/>
      <c r="K355" s="119"/>
    </row>
    <row r="356" spans="2:11">
      <c r="B356" s="111"/>
      <c r="C356" s="119"/>
      <c r="D356" s="119"/>
      <c r="E356" s="119"/>
      <c r="F356" s="119"/>
      <c r="G356" s="119"/>
      <c r="H356" s="119"/>
      <c r="I356" s="112"/>
      <c r="J356" s="112"/>
      <c r="K356" s="119"/>
    </row>
    <row r="357" spans="2:11">
      <c r="B357" s="111"/>
      <c r="C357" s="119"/>
      <c r="D357" s="119"/>
      <c r="E357" s="119"/>
      <c r="F357" s="119"/>
      <c r="G357" s="119"/>
      <c r="H357" s="119"/>
      <c r="I357" s="112"/>
      <c r="J357" s="112"/>
      <c r="K357" s="119"/>
    </row>
    <row r="358" spans="2:11">
      <c r="B358" s="111"/>
      <c r="C358" s="119"/>
      <c r="D358" s="119"/>
      <c r="E358" s="119"/>
      <c r="F358" s="119"/>
      <c r="G358" s="119"/>
      <c r="H358" s="119"/>
      <c r="I358" s="112"/>
      <c r="J358" s="112"/>
      <c r="K358" s="119"/>
    </row>
    <row r="359" spans="2:11">
      <c r="B359" s="111"/>
      <c r="C359" s="119"/>
      <c r="D359" s="119"/>
      <c r="E359" s="119"/>
      <c r="F359" s="119"/>
      <c r="G359" s="119"/>
      <c r="H359" s="119"/>
      <c r="I359" s="112"/>
      <c r="J359" s="112"/>
      <c r="K359" s="119"/>
    </row>
    <row r="360" spans="2:11">
      <c r="B360" s="111"/>
      <c r="C360" s="119"/>
      <c r="D360" s="119"/>
      <c r="E360" s="119"/>
      <c r="F360" s="119"/>
      <c r="G360" s="119"/>
      <c r="H360" s="119"/>
      <c r="I360" s="112"/>
      <c r="J360" s="112"/>
      <c r="K360" s="119"/>
    </row>
    <row r="361" spans="2:11">
      <c r="B361" s="111"/>
      <c r="C361" s="119"/>
      <c r="D361" s="119"/>
      <c r="E361" s="119"/>
      <c r="F361" s="119"/>
      <c r="G361" s="119"/>
      <c r="H361" s="119"/>
      <c r="I361" s="112"/>
      <c r="J361" s="112"/>
      <c r="K361" s="119"/>
    </row>
    <row r="362" spans="2:11">
      <c r="B362" s="111"/>
      <c r="C362" s="119"/>
      <c r="D362" s="119"/>
      <c r="E362" s="119"/>
      <c r="F362" s="119"/>
      <c r="G362" s="119"/>
      <c r="H362" s="119"/>
      <c r="I362" s="112"/>
      <c r="J362" s="112"/>
      <c r="K362" s="119"/>
    </row>
    <row r="363" spans="2:11">
      <c r="B363" s="111"/>
      <c r="C363" s="119"/>
      <c r="D363" s="119"/>
      <c r="E363" s="119"/>
      <c r="F363" s="119"/>
      <c r="G363" s="119"/>
      <c r="H363" s="119"/>
      <c r="I363" s="112"/>
      <c r="J363" s="112"/>
      <c r="K363" s="119"/>
    </row>
    <row r="364" spans="2:11">
      <c r="B364" s="111"/>
      <c r="C364" s="119"/>
      <c r="D364" s="119"/>
      <c r="E364" s="119"/>
      <c r="F364" s="119"/>
      <c r="G364" s="119"/>
      <c r="H364" s="119"/>
      <c r="I364" s="112"/>
      <c r="J364" s="112"/>
      <c r="K364" s="119"/>
    </row>
    <row r="365" spans="2:11">
      <c r="B365" s="111"/>
      <c r="C365" s="119"/>
      <c r="D365" s="119"/>
      <c r="E365" s="119"/>
      <c r="F365" s="119"/>
      <c r="G365" s="119"/>
      <c r="H365" s="119"/>
      <c r="I365" s="112"/>
      <c r="J365" s="112"/>
      <c r="K365" s="119"/>
    </row>
    <row r="366" spans="2:11">
      <c r="B366" s="111"/>
      <c r="C366" s="119"/>
      <c r="D366" s="119"/>
      <c r="E366" s="119"/>
      <c r="F366" s="119"/>
      <c r="G366" s="119"/>
      <c r="H366" s="119"/>
      <c r="I366" s="112"/>
      <c r="J366" s="112"/>
      <c r="K366" s="119"/>
    </row>
    <row r="367" spans="2:11">
      <c r="B367" s="111"/>
      <c r="C367" s="119"/>
      <c r="D367" s="119"/>
      <c r="E367" s="119"/>
      <c r="F367" s="119"/>
      <c r="G367" s="119"/>
      <c r="H367" s="119"/>
      <c r="I367" s="112"/>
      <c r="J367" s="112"/>
      <c r="K367" s="119"/>
    </row>
    <row r="368" spans="2:11">
      <c r="B368" s="111"/>
      <c r="C368" s="119"/>
      <c r="D368" s="119"/>
      <c r="E368" s="119"/>
      <c r="F368" s="119"/>
      <c r="G368" s="119"/>
      <c r="H368" s="119"/>
      <c r="I368" s="112"/>
      <c r="J368" s="112"/>
      <c r="K368" s="119"/>
    </row>
    <row r="369" spans="2:11">
      <c r="B369" s="111"/>
      <c r="C369" s="119"/>
      <c r="D369" s="119"/>
      <c r="E369" s="119"/>
      <c r="F369" s="119"/>
      <c r="G369" s="119"/>
      <c r="H369" s="119"/>
      <c r="I369" s="112"/>
      <c r="J369" s="112"/>
      <c r="K369" s="119"/>
    </row>
    <row r="370" spans="2:11">
      <c r="B370" s="111"/>
      <c r="C370" s="119"/>
      <c r="D370" s="119"/>
      <c r="E370" s="119"/>
      <c r="F370" s="119"/>
      <c r="G370" s="119"/>
      <c r="H370" s="119"/>
      <c r="I370" s="112"/>
      <c r="J370" s="112"/>
      <c r="K370" s="119"/>
    </row>
    <row r="371" spans="2:11">
      <c r="B371" s="111"/>
      <c r="C371" s="119"/>
      <c r="D371" s="119"/>
      <c r="E371" s="119"/>
      <c r="F371" s="119"/>
      <c r="G371" s="119"/>
      <c r="H371" s="119"/>
      <c r="I371" s="112"/>
      <c r="J371" s="112"/>
      <c r="K371" s="119"/>
    </row>
    <row r="372" spans="2:11">
      <c r="B372" s="111"/>
      <c r="C372" s="119"/>
      <c r="D372" s="119"/>
      <c r="E372" s="119"/>
      <c r="F372" s="119"/>
      <c r="G372" s="119"/>
      <c r="H372" s="119"/>
      <c r="I372" s="112"/>
      <c r="J372" s="112"/>
      <c r="K372" s="119"/>
    </row>
    <row r="373" spans="2:11">
      <c r="B373" s="111"/>
      <c r="C373" s="119"/>
      <c r="D373" s="119"/>
      <c r="E373" s="119"/>
      <c r="F373" s="119"/>
      <c r="G373" s="119"/>
      <c r="H373" s="119"/>
      <c r="I373" s="112"/>
      <c r="J373" s="112"/>
      <c r="K373" s="119"/>
    </row>
    <row r="374" spans="2:11">
      <c r="B374" s="111"/>
      <c r="C374" s="119"/>
      <c r="D374" s="119"/>
      <c r="E374" s="119"/>
      <c r="F374" s="119"/>
      <c r="G374" s="119"/>
      <c r="H374" s="119"/>
      <c r="I374" s="112"/>
      <c r="J374" s="112"/>
      <c r="K374" s="119"/>
    </row>
    <row r="375" spans="2:11">
      <c r="B375" s="111"/>
      <c r="C375" s="119"/>
      <c r="D375" s="119"/>
      <c r="E375" s="119"/>
      <c r="F375" s="119"/>
      <c r="G375" s="119"/>
      <c r="H375" s="119"/>
      <c r="I375" s="112"/>
      <c r="J375" s="112"/>
      <c r="K375" s="119"/>
    </row>
    <row r="376" spans="2:11">
      <c r="B376" s="111"/>
      <c r="C376" s="119"/>
      <c r="D376" s="119"/>
      <c r="E376" s="119"/>
      <c r="F376" s="119"/>
      <c r="G376" s="119"/>
      <c r="H376" s="119"/>
      <c r="I376" s="112"/>
      <c r="J376" s="112"/>
      <c r="K376" s="119"/>
    </row>
    <row r="377" spans="2:11">
      <c r="B377" s="111"/>
      <c r="C377" s="119"/>
      <c r="D377" s="119"/>
      <c r="E377" s="119"/>
      <c r="F377" s="119"/>
      <c r="G377" s="119"/>
      <c r="H377" s="119"/>
      <c r="I377" s="112"/>
      <c r="J377" s="112"/>
      <c r="K377" s="119"/>
    </row>
    <row r="378" spans="2:11">
      <c r="B378" s="111"/>
      <c r="C378" s="119"/>
      <c r="D378" s="119"/>
      <c r="E378" s="119"/>
      <c r="F378" s="119"/>
      <c r="G378" s="119"/>
      <c r="H378" s="119"/>
      <c r="I378" s="112"/>
      <c r="J378" s="112"/>
      <c r="K378" s="119"/>
    </row>
    <row r="379" spans="2:11">
      <c r="B379" s="111"/>
      <c r="C379" s="119"/>
      <c r="D379" s="119"/>
      <c r="E379" s="119"/>
      <c r="F379" s="119"/>
      <c r="G379" s="119"/>
      <c r="H379" s="119"/>
      <c r="I379" s="112"/>
      <c r="J379" s="112"/>
      <c r="K379" s="119"/>
    </row>
    <row r="380" spans="2:11">
      <c r="B380" s="111"/>
      <c r="C380" s="119"/>
      <c r="D380" s="119"/>
      <c r="E380" s="119"/>
      <c r="F380" s="119"/>
      <c r="G380" s="119"/>
      <c r="H380" s="119"/>
      <c r="I380" s="112"/>
      <c r="J380" s="112"/>
      <c r="K380" s="119"/>
    </row>
    <row r="381" spans="2:11">
      <c r="B381" s="111"/>
      <c r="C381" s="119"/>
      <c r="D381" s="119"/>
      <c r="E381" s="119"/>
      <c r="F381" s="119"/>
      <c r="G381" s="119"/>
      <c r="H381" s="119"/>
      <c r="I381" s="112"/>
      <c r="J381" s="112"/>
      <c r="K381" s="119"/>
    </row>
    <row r="382" spans="2:11">
      <c r="B382" s="111"/>
      <c r="C382" s="119"/>
      <c r="D382" s="119"/>
      <c r="E382" s="119"/>
      <c r="F382" s="119"/>
      <c r="G382" s="119"/>
      <c r="H382" s="119"/>
      <c r="I382" s="112"/>
      <c r="J382" s="112"/>
      <c r="K382" s="119"/>
    </row>
    <row r="383" spans="2:11">
      <c r="B383" s="111"/>
      <c r="C383" s="119"/>
      <c r="D383" s="119"/>
      <c r="E383" s="119"/>
      <c r="F383" s="119"/>
      <c r="G383" s="119"/>
      <c r="H383" s="119"/>
      <c r="I383" s="112"/>
      <c r="J383" s="112"/>
      <c r="K383" s="119"/>
    </row>
    <row r="384" spans="2:11">
      <c r="B384" s="111"/>
      <c r="C384" s="119"/>
      <c r="D384" s="119"/>
      <c r="E384" s="119"/>
      <c r="F384" s="119"/>
      <c r="G384" s="119"/>
      <c r="H384" s="119"/>
      <c r="I384" s="112"/>
      <c r="J384" s="112"/>
      <c r="K384" s="119"/>
    </row>
    <row r="385" spans="2:11">
      <c r="B385" s="111"/>
      <c r="C385" s="119"/>
      <c r="D385" s="119"/>
      <c r="E385" s="119"/>
      <c r="F385" s="119"/>
      <c r="G385" s="119"/>
      <c r="H385" s="119"/>
      <c r="I385" s="112"/>
      <c r="J385" s="112"/>
      <c r="K385" s="119"/>
    </row>
    <row r="386" spans="2:11">
      <c r="B386" s="111"/>
      <c r="C386" s="119"/>
      <c r="D386" s="119"/>
      <c r="E386" s="119"/>
      <c r="F386" s="119"/>
      <c r="G386" s="119"/>
      <c r="H386" s="119"/>
      <c r="I386" s="112"/>
      <c r="J386" s="112"/>
      <c r="K386" s="119"/>
    </row>
    <row r="387" spans="2:11">
      <c r="B387" s="111"/>
      <c r="C387" s="119"/>
      <c r="D387" s="119"/>
      <c r="E387" s="119"/>
      <c r="F387" s="119"/>
      <c r="G387" s="119"/>
      <c r="H387" s="119"/>
      <c r="I387" s="112"/>
      <c r="J387" s="112"/>
      <c r="K387" s="119"/>
    </row>
    <row r="388" spans="2:11">
      <c r="B388" s="111"/>
      <c r="C388" s="119"/>
      <c r="D388" s="119"/>
      <c r="E388" s="119"/>
      <c r="F388" s="119"/>
      <c r="G388" s="119"/>
      <c r="H388" s="119"/>
      <c r="I388" s="112"/>
      <c r="J388" s="112"/>
      <c r="K388" s="119"/>
    </row>
    <row r="389" spans="2:11">
      <c r="B389" s="111"/>
      <c r="C389" s="119"/>
      <c r="D389" s="119"/>
      <c r="E389" s="119"/>
      <c r="F389" s="119"/>
      <c r="G389" s="119"/>
      <c r="H389" s="119"/>
      <c r="I389" s="112"/>
      <c r="J389" s="112"/>
      <c r="K389" s="119"/>
    </row>
    <row r="390" spans="2:11">
      <c r="B390" s="111"/>
      <c r="C390" s="119"/>
      <c r="D390" s="119"/>
      <c r="E390" s="119"/>
      <c r="F390" s="119"/>
      <c r="G390" s="119"/>
      <c r="H390" s="119"/>
      <c r="I390" s="112"/>
      <c r="J390" s="112"/>
      <c r="K390" s="119"/>
    </row>
    <row r="391" spans="2:11">
      <c r="B391" s="111"/>
      <c r="C391" s="119"/>
      <c r="D391" s="119"/>
      <c r="E391" s="119"/>
      <c r="F391" s="119"/>
      <c r="G391" s="119"/>
      <c r="H391" s="119"/>
      <c r="I391" s="112"/>
      <c r="J391" s="112"/>
      <c r="K391" s="119"/>
    </row>
    <row r="392" spans="2:11">
      <c r="B392" s="111"/>
      <c r="C392" s="119"/>
      <c r="D392" s="119"/>
      <c r="E392" s="119"/>
      <c r="F392" s="119"/>
      <c r="G392" s="119"/>
      <c r="H392" s="119"/>
      <c r="I392" s="112"/>
      <c r="J392" s="112"/>
      <c r="K392" s="119"/>
    </row>
    <row r="393" spans="2:11">
      <c r="B393" s="111"/>
      <c r="C393" s="119"/>
      <c r="D393" s="119"/>
      <c r="E393" s="119"/>
      <c r="F393" s="119"/>
      <c r="G393" s="119"/>
      <c r="H393" s="119"/>
      <c r="I393" s="112"/>
      <c r="J393" s="112"/>
      <c r="K393" s="119"/>
    </row>
    <row r="394" spans="2:11">
      <c r="B394" s="111"/>
      <c r="C394" s="119"/>
      <c r="D394" s="119"/>
      <c r="E394" s="119"/>
      <c r="F394" s="119"/>
      <c r="G394" s="119"/>
      <c r="H394" s="119"/>
      <c r="I394" s="112"/>
      <c r="J394" s="112"/>
      <c r="K394" s="119"/>
    </row>
    <row r="395" spans="2:11">
      <c r="B395" s="111"/>
      <c r="C395" s="119"/>
      <c r="D395" s="119"/>
      <c r="E395" s="119"/>
      <c r="F395" s="119"/>
      <c r="G395" s="119"/>
      <c r="H395" s="119"/>
      <c r="I395" s="112"/>
      <c r="J395" s="112"/>
      <c r="K395" s="119"/>
    </row>
    <row r="396" spans="2:11">
      <c r="B396" s="111"/>
      <c r="C396" s="119"/>
      <c r="D396" s="119"/>
      <c r="E396" s="119"/>
      <c r="F396" s="119"/>
      <c r="G396" s="119"/>
      <c r="H396" s="119"/>
      <c r="I396" s="112"/>
      <c r="J396" s="112"/>
      <c r="K396" s="119"/>
    </row>
    <row r="397" spans="2:11">
      <c r="B397" s="111"/>
      <c r="C397" s="119"/>
      <c r="D397" s="119"/>
      <c r="E397" s="119"/>
      <c r="F397" s="119"/>
      <c r="G397" s="119"/>
      <c r="H397" s="119"/>
      <c r="I397" s="112"/>
      <c r="J397" s="112"/>
      <c r="K397" s="119"/>
    </row>
    <row r="398" spans="2:11">
      <c r="B398" s="111"/>
      <c r="C398" s="119"/>
      <c r="D398" s="119"/>
      <c r="E398" s="119"/>
      <c r="F398" s="119"/>
      <c r="G398" s="119"/>
      <c r="H398" s="119"/>
      <c r="I398" s="112"/>
      <c r="J398" s="112"/>
      <c r="K398" s="119"/>
    </row>
    <row r="399" spans="2:11">
      <c r="B399" s="111"/>
      <c r="C399" s="119"/>
      <c r="D399" s="119"/>
      <c r="E399" s="119"/>
      <c r="F399" s="119"/>
      <c r="G399" s="119"/>
      <c r="H399" s="119"/>
      <c r="I399" s="112"/>
      <c r="J399" s="112"/>
      <c r="K399" s="119"/>
    </row>
    <row r="400" spans="2:11">
      <c r="B400" s="111"/>
      <c r="C400" s="119"/>
      <c r="D400" s="119"/>
      <c r="E400" s="119"/>
      <c r="F400" s="119"/>
      <c r="G400" s="119"/>
      <c r="H400" s="119"/>
      <c r="I400" s="112"/>
      <c r="J400" s="112"/>
      <c r="K400" s="119"/>
    </row>
    <row r="401" spans="2:11">
      <c r="B401" s="111"/>
      <c r="C401" s="119"/>
      <c r="D401" s="119"/>
      <c r="E401" s="119"/>
      <c r="F401" s="119"/>
      <c r="G401" s="119"/>
      <c r="H401" s="119"/>
      <c r="I401" s="112"/>
      <c r="J401" s="112"/>
      <c r="K401" s="119"/>
    </row>
    <row r="402" spans="2:11">
      <c r="B402" s="111"/>
      <c r="C402" s="119"/>
      <c r="D402" s="119"/>
      <c r="E402" s="119"/>
      <c r="F402" s="119"/>
      <c r="G402" s="119"/>
      <c r="H402" s="119"/>
      <c r="I402" s="112"/>
      <c r="J402" s="112"/>
      <c r="K402" s="119"/>
    </row>
    <row r="403" spans="2:11">
      <c r="B403" s="111"/>
      <c r="C403" s="119"/>
      <c r="D403" s="119"/>
      <c r="E403" s="119"/>
      <c r="F403" s="119"/>
      <c r="G403" s="119"/>
      <c r="H403" s="119"/>
      <c r="I403" s="112"/>
      <c r="J403" s="112"/>
      <c r="K403" s="119"/>
    </row>
    <row r="404" spans="2:11">
      <c r="B404" s="111"/>
      <c r="C404" s="119"/>
      <c r="D404" s="119"/>
      <c r="E404" s="119"/>
      <c r="F404" s="119"/>
      <c r="G404" s="119"/>
      <c r="H404" s="119"/>
      <c r="I404" s="112"/>
      <c r="J404" s="112"/>
      <c r="K404" s="119"/>
    </row>
    <row r="405" spans="2:11">
      <c r="B405" s="111"/>
      <c r="C405" s="119"/>
      <c r="D405" s="119"/>
      <c r="E405" s="119"/>
      <c r="F405" s="119"/>
      <c r="G405" s="119"/>
      <c r="H405" s="119"/>
      <c r="I405" s="112"/>
      <c r="J405" s="112"/>
      <c r="K405" s="119"/>
    </row>
    <row r="406" spans="2:11">
      <c r="B406" s="111"/>
      <c r="C406" s="119"/>
      <c r="D406" s="119"/>
      <c r="E406" s="119"/>
      <c r="F406" s="119"/>
      <c r="G406" s="119"/>
      <c r="H406" s="119"/>
      <c r="I406" s="112"/>
      <c r="J406" s="112"/>
      <c r="K406" s="119"/>
    </row>
    <row r="407" spans="2:11">
      <c r="B407" s="111"/>
      <c r="C407" s="119"/>
      <c r="D407" s="119"/>
      <c r="E407" s="119"/>
      <c r="F407" s="119"/>
      <c r="G407" s="119"/>
      <c r="H407" s="119"/>
      <c r="I407" s="112"/>
      <c r="J407" s="112"/>
      <c r="K407" s="119"/>
    </row>
    <row r="408" spans="2:11">
      <c r="B408" s="111"/>
      <c r="C408" s="119"/>
      <c r="D408" s="119"/>
      <c r="E408" s="119"/>
      <c r="F408" s="119"/>
      <c r="G408" s="119"/>
      <c r="H408" s="119"/>
      <c r="I408" s="112"/>
      <c r="J408" s="112"/>
      <c r="K408" s="119"/>
    </row>
    <row r="409" spans="2:11">
      <c r="B409" s="111"/>
      <c r="C409" s="119"/>
      <c r="D409" s="119"/>
      <c r="E409" s="119"/>
      <c r="F409" s="119"/>
      <c r="G409" s="119"/>
      <c r="H409" s="119"/>
      <c r="I409" s="112"/>
      <c r="J409" s="112"/>
      <c r="K409" s="119"/>
    </row>
    <row r="410" spans="2:11">
      <c r="B410" s="111"/>
      <c r="C410" s="119"/>
      <c r="D410" s="119"/>
      <c r="E410" s="119"/>
      <c r="F410" s="119"/>
      <c r="G410" s="119"/>
      <c r="H410" s="119"/>
      <c r="I410" s="112"/>
      <c r="J410" s="112"/>
      <c r="K410" s="119"/>
    </row>
    <row r="411" spans="2:11">
      <c r="B411" s="111"/>
      <c r="C411" s="119"/>
      <c r="D411" s="119"/>
      <c r="E411" s="119"/>
      <c r="F411" s="119"/>
      <c r="G411" s="119"/>
      <c r="H411" s="119"/>
      <c r="I411" s="112"/>
      <c r="J411" s="112"/>
      <c r="K411" s="119"/>
    </row>
    <row r="412" spans="2:11">
      <c r="B412" s="111"/>
      <c r="C412" s="119"/>
      <c r="D412" s="119"/>
      <c r="E412" s="119"/>
      <c r="F412" s="119"/>
      <c r="G412" s="119"/>
      <c r="H412" s="119"/>
      <c r="I412" s="112"/>
      <c r="J412" s="112"/>
      <c r="K412" s="119"/>
    </row>
    <row r="413" spans="2:11">
      <c r="B413" s="111"/>
      <c r="C413" s="119"/>
      <c r="D413" s="119"/>
      <c r="E413" s="119"/>
      <c r="F413" s="119"/>
      <c r="G413" s="119"/>
      <c r="H413" s="119"/>
      <c r="I413" s="112"/>
      <c r="J413" s="112"/>
      <c r="K413" s="119"/>
    </row>
    <row r="414" spans="2:11">
      <c r="B414" s="111"/>
      <c r="C414" s="119"/>
      <c r="D414" s="119"/>
      <c r="E414" s="119"/>
      <c r="F414" s="119"/>
      <c r="G414" s="119"/>
      <c r="H414" s="119"/>
      <c r="I414" s="112"/>
      <c r="J414" s="112"/>
      <c r="K414" s="119"/>
    </row>
    <row r="415" spans="2:11">
      <c r="B415" s="111"/>
      <c r="C415" s="119"/>
      <c r="D415" s="119"/>
      <c r="E415" s="119"/>
      <c r="F415" s="119"/>
      <c r="G415" s="119"/>
      <c r="H415" s="119"/>
      <c r="I415" s="112"/>
      <c r="J415" s="112"/>
      <c r="K415" s="119"/>
    </row>
    <row r="416" spans="2:11">
      <c r="B416" s="111"/>
      <c r="C416" s="119"/>
      <c r="D416" s="119"/>
      <c r="E416" s="119"/>
      <c r="F416" s="119"/>
      <c r="G416" s="119"/>
      <c r="H416" s="119"/>
      <c r="I416" s="112"/>
      <c r="J416" s="112"/>
      <c r="K416" s="119"/>
    </row>
    <row r="417" spans="2:11">
      <c r="B417" s="111"/>
      <c r="C417" s="119"/>
      <c r="D417" s="119"/>
      <c r="E417" s="119"/>
      <c r="F417" s="119"/>
      <c r="G417" s="119"/>
      <c r="H417" s="119"/>
      <c r="I417" s="112"/>
      <c r="J417" s="112"/>
      <c r="K417" s="119"/>
    </row>
    <row r="418" spans="2:11">
      <c r="B418" s="111"/>
      <c r="C418" s="119"/>
      <c r="D418" s="119"/>
      <c r="E418" s="119"/>
      <c r="F418" s="119"/>
      <c r="G418" s="119"/>
      <c r="H418" s="119"/>
      <c r="I418" s="112"/>
      <c r="J418" s="112"/>
      <c r="K418" s="119"/>
    </row>
    <row r="419" spans="2:11">
      <c r="B419" s="111"/>
      <c r="C419" s="119"/>
      <c r="D419" s="119"/>
      <c r="E419" s="119"/>
      <c r="F419" s="119"/>
      <c r="G419" s="119"/>
      <c r="H419" s="119"/>
      <c r="I419" s="112"/>
      <c r="J419" s="112"/>
      <c r="K419" s="119"/>
    </row>
    <row r="420" spans="2:11">
      <c r="B420" s="111"/>
      <c r="C420" s="119"/>
      <c r="D420" s="119"/>
      <c r="E420" s="119"/>
      <c r="F420" s="119"/>
      <c r="G420" s="119"/>
      <c r="H420" s="119"/>
      <c r="I420" s="112"/>
      <c r="J420" s="112"/>
      <c r="K420" s="119"/>
    </row>
    <row r="421" spans="2:11">
      <c r="B421" s="111"/>
      <c r="C421" s="119"/>
      <c r="D421" s="119"/>
      <c r="E421" s="119"/>
      <c r="F421" s="119"/>
      <c r="G421" s="119"/>
      <c r="H421" s="119"/>
      <c r="I421" s="112"/>
      <c r="J421" s="112"/>
      <c r="K421" s="119"/>
    </row>
    <row r="422" spans="2:11">
      <c r="B422" s="111"/>
      <c r="C422" s="119"/>
      <c r="D422" s="119"/>
      <c r="E422" s="119"/>
      <c r="F422" s="119"/>
      <c r="G422" s="119"/>
      <c r="H422" s="119"/>
      <c r="I422" s="112"/>
      <c r="J422" s="112"/>
      <c r="K422" s="119"/>
    </row>
    <row r="423" spans="2:11">
      <c r="B423" s="111"/>
      <c r="C423" s="119"/>
      <c r="D423" s="119"/>
      <c r="E423" s="119"/>
      <c r="F423" s="119"/>
      <c r="G423" s="119"/>
      <c r="H423" s="119"/>
      <c r="I423" s="112"/>
      <c r="J423" s="112"/>
      <c r="K423" s="119"/>
    </row>
    <row r="424" spans="2:11">
      <c r="B424" s="111"/>
      <c r="C424" s="119"/>
      <c r="D424" s="119"/>
      <c r="E424" s="119"/>
      <c r="F424" s="119"/>
      <c r="G424" s="119"/>
      <c r="H424" s="119"/>
      <c r="I424" s="112"/>
      <c r="J424" s="112"/>
      <c r="K424" s="119"/>
    </row>
    <row r="425" spans="2:11">
      <c r="B425" s="111"/>
      <c r="C425" s="119"/>
      <c r="D425" s="119"/>
      <c r="E425" s="119"/>
      <c r="F425" s="119"/>
      <c r="G425" s="119"/>
      <c r="H425" s="119"/>
      <c r="I425" s="112"/>
      <c r="J425" s="112"/>
      <c r="K425" s="119"/>
    </row>
    <row r="426" spans="2:11">
      <c r="B426" s="111"/>
      <c r="C426" s="119"/>
      <c r="D426" s="119"/>
      <c r="E426" s="119"/>
      <c r="F426" s="119"/>
      <c r="G426" s="119"/>
      <c r="H426" s="119"/>
      <c r="I426" s="112"/>
      <c r="J426" s="112"/>
      <c r="K426" s="119"/>
    </row>
    <row r="427" spans="2:11">
      <c r="B427" s="111"/>
      <c r="C427" s="119"/>
      <c r="D427" s="119"/>
      <c r="E427" s="119"/>
      <c r="F427" s="119"/>
      <c r="G427" s="119"/>
      <c r="H427" s="119"/>
      <c r="I427" s="112"/>
      <c r="J427" s="112"/>
      <c r="K427" s="119"/>
    </row>
    <row r="428" spans="2:11">
      <c r="B428" s="111"/>
      <c r="C428" s="119"/>
      <c r="D428" s="119"/>
      <c r="E428" s="119"/>
      <c r="F428" s="119"/>
      <c r="G428" s="119"/>
      <c r="H428" s="119"/>
      <c r="I428" s="112"/>
      <c r="J428" s="112"/>
      <c r="K428" s="119"/>
    </row>
    <row r="429" spans="2:11">
      <c r="B429" s="111"/>
      <c r="C429" s="119"/>
      <c r="D429" s="119"/>
      <c r="E429" s="119"/>
      <c r="F429" s="119"/>
      <c r="G429" s="119"/>
      <c r="H429" s="119"/>
      <c r="I429" s="112"/>
      <c r="J429" s="112"/>
      <c r="K429" s="119"/>
    </row>
    <row r="430" spans="2:11">
      <c r="B430" s="111"/>
      <c r="C430" s="119"/>
      <c r="D430" s="119"/>
      <c r="E430" s="119"/>
      <c r="F430" s="119"/>
      <c r="G430" s="119"/>
      <c r="H430" s="119"/>
      <c r="I430" s="112"/>
      <c r="J430" s="112"/>
      <c r="K430" s="119"/>
    </row>
    <row r="431" spans="2:11">
      <c r="B431" s="111"/>
      <c r="C431" s="119"/>
      <c r="D431" s="119"/>
      <c r="E431" s="119"/>
      <c r="F431" s="119"/>
      <c r="G431" s="119"/>
      <c r="H431" s="119"/>
      <c r="I431" s="112"/>
      <c r="J431" s="112"/>
      <c r="K431" s="119"/>
    </row>
    <row r="432" spans="2:11">
      <c r="B432" s="111"/>
      <c r="C432" s="119"/>
      <c r="D432" s="119"/>
      <c r="E432" s="119"/>
      <c r="F432" s="119"/>
      <c r="G432" s="119"/>
      <c r="H432" s="119"/>
      <c r="I432" s="112"/>
      <c r="J432" s="112"/>
      <c r="K432" s="119"/>
    </row>
    <row r="433" spans="2:11">
      <c r="B433" s="111"/>
      <c r="C433" s="119"/>
      <c r="D433" s="119"/>
      <c r="E433" s="119"/>
      <c r="F433" s="119"/>
      <c r="G433" s="119"/>
      <c r="H433" s="119"/>
      <c r="I433" s="112"/>
      <c r="J433" s="112"/>
      <c r="K433" s="119"/>
    </row>
    <row r="434" spans="2:11">
      <c r="B434" s="111"/>
      <c r="C434" s="119"/>
      <c r="D434" s="119"/>
      <c r="E434" s="119"/>
      <c r="F434" s="119"/>
      <c r="G434" s="119"/>
      <c r="H434" s="119"/>
      <c r="I434" s="112"/>
      <c r="J434" s="112"/>
      <c r="K434" s="119"/>
    </row>
    <row r="435" spans="2:11">
      <c r="B435" s="111"/>
      <c r="C435" s="119"/>
      <c r="D435" s="119"/>
      <c r="E435" s="119"/>
      <c r="F435" s="119"/>
      <c r="G435" s="119"/>
      <c r="H435" s="119"/>
      <c r="I435" s="112"/>
      <c r="J435" s="112"/>
      <c r="K435" s="119"/>
    </row>
    <row r="436" spans="2:11">
      <c r="B436" s="111"/>
      <c r="C436" s="119"/>
      <c r="D436" s="119"/>
      <c r="E436" s="119"/>
      <c r="F436" s="119"/>
      <c r="G436" s="119"/>
      <c r="H436" s="119"/>
      <c r="I436" s="112"/>
      <c r="J436" s="112"/>
      <c r="K436" s="119"/>
    </row>
    <row r="437" spans="2:11">
      <c r="B437" s="111"/>
      <c r="C437" s="119"/>
      <c r="D437" s="119"/>
      <c r="E437" s="119"/>
      <c r="F437" s="119"/>
      <c r="G437" s="119"/>
      <c r="H437" s="119"/>
      <c r="I437" s="112"/>
      <c r="J437" s="112"/>
      <c r="K437" s="119"/>
    </row>
    <row r="438" spans="2:11">
      <c r="B438" s="111"/>
      <c r="C438" s="119"/>
      <c r="D438" s="119"/>
      <c r="E438" s="119"/>
      <c r="F438" s="119"/>
      <c r="G438" s="119"/>
      <c r="H438" s="119"/>
      <c r="I438" s="112"/>
      <c r="J438" s="112"/>
      <c r="K438" s="119"/>
    </row>
    <row r="439" spans="2:11">
      <c r="B439" s="111"/>
      <c r="C439" s="119"/>
      <c r="D439" s="119"/>
      <c r="E439" s="119"/>
      <c r="F439" s="119"/>
      <c r="G439" s="119"/>
      <c r="H439" s="119"/>
      <c r="I439" s="112"/>
      <c r="J439" s="112"/>
      <c r="K439" s="119"/>
    </row>
    <row r="440" spans="2:11">
      <c r="B440" s="111"/>
      <c r="C440" s="119"/>
      <c r="D440" s="119"/>
      <c r="E440" s="119"/>
      <c r="F440" s="119"/>
      <c r="G440" s="119"/>
      <c r="H440" s="119"/>
      <c r="I440" s="112"/>
      <c r="J440" s="112"/>
      <c r="K440" s="119"/>
    </row>
    <row r="441" spans="2:11">
      <c r="B441" s="111"/>
      <c r="C441" s="119"/>
      <c r="D441" s="119"/>
      <c r="E441" s="119"/>
      <c r="F441" s="119"/>
      <c r="G441" s="119"/>
      <c r="H441" s="119"/>
      <c r="I441" s="112"/>
      <c r="J441" s="112"/>
      <c r="K441" s="119"/>
    </row>
    <row r="442" spans="2:11">
      <c r="B442" s="111"/>
      <c r="C442" s="119"/>
      <c r="D442" s="119"/>
      <c r="E442" s="119"/>
      <c r="F442" s="119"/>
      <c r="G442" s="119"/>
      <c r="H442" s="119"/>
      <c r="I442" s="112"/>
      <c r="J442" s="112"/>
      <c r="K442" s="119"/>
    </row>
    <row r="443" spans="2:11">
      <c r="B443" s="111"/>
      <c r="C443" s="119"/>
      <c r="D443" s="119"/>
      <c r="E443" s="119"/>
      <c r="F443" s="119"/>
      <c r="G443" s="119"/>
      <c r="H443" s="119"/>
      <c r="I443" s="112"/>
      <c r="J443" s="112"/>
      <c r="K443" s="119"/>
    </row>
    <row r="444" spans="2:11">
      <c r="B444" s="111"/>
      <c r="C444" s="119"/>
      <c r="D444" s="119"/>
      <c r="E444" s="119"/>
      <c r="F444" s="119"/>
      <c r="G444" s="119"/>
      <c r="H444" s="119"/>
      <c r="I444" s="112"/>
      <c r="J444" s="112"/>
      <c r="K444" s="119"/>
    </row>
    <row r="445" spans="2:11">
      <c r="B445" s="111"/>
      <c r="C445" s="119"/>
      <c r="D445" s="119"/>
      <c r="E445" s="119"/>
      <c r="F445" s="119"/>
      <c r="G445" s="119"/>
      <c r="H445" s="119"/>
      <c r="I445" s="112"/>
      <c r="J445" s="112"/>
      <c r="K445" s="119"/>
    </row>
    <row r="446" spans="2:11">
      <c r="B446" s="111"/>
      <c r="C446" s="119"/>
      <c r="D446" s="119"/>
      <c r="E446" s="119"/>
      <c r="F446" s="119"/>
      <c r="G446" s="119"/>
      <c r="H446" s="119"/>
      <c r="I446" s="112"/>
      <c r="J446" s="112"/>
      <c r="K446" s="119"/>
    </row>
    <row r="447" spans="2:11">
      <c r="B447" s="111"/>
      <c r="C447" s="119"/>
      <c r="D447" s="119"/>
      <c r="E447" s="119"/>
      <c r="F447" s="119"/>
      <c r="G447" s="119"/>
      <c r="H447" s="119"/>
      <c r="I447" s="112"/>
      <c r="J447" s="112"/>
      <c r="K447" s="119"/>
    </row>
    <row r="448" spans="2:11">
      <c r="B448" s="111"/>
      <c r="C448" s="119"/>
      <c r="D448" s="119"/>
      <c r="E448" s="119"/>
      <c r="F448" s="119"/>
      <c r="G448" s="119"/>
      <c r="H448" s="119"/>
      <c r="I448" s="112"/>
      <c r="J448" s="112"/>
      <c r="K448" s="119"/>
    </row>
    <row r="449" spans="2:11">
      <c r="B449" s="111"/>
      <c r="C449" s="119"/>
      <c r="D449" s="119"/>
      <c r="E449" s="119"/>
      <c r="F449" s="119"/>
      <c r="G449" s="119"/>
      <c r="H449" s="119"/>
      <c r="I449" s="112"/>
      <c r="J449" s="112"/>
      <c r="K449" s="119"/>
    </row>
    <row r="450" spans="2:11">
      <c r="B450" s="111"/>
      <c r="C450" s="119"/>
      <c r="D450" s="119"/>
      <c r="E450" s="119"/>
      <c r="F450" s="119"/>
      <c r="G450" s="119"/>
      <c r="H450" s="119"/>
      <c r="I450" s="112"/>
      <c r="J450" s="112"/>
      <c r="K450" s="119"/>
    </row>
    <row r="451" spans="2:11">
      <c r="B451" s="111"/>
      <c r="C451" s="119"/>
      <c r="D451" s="119"/>
      <c r="E451" s="119"/>
      <c r="F451" s="119"/>
      <c r="G451" s="119"/>
      <c r="H451" s="119"/>
      <c r="I451" s="112"/>
      <c r="J451" s="112"/>
      <c r="K451" s="119"/>
    </row>
    <row r="452" spans="2:11">
      <c r="B452" s="111"/>
      <c r="C452" s="119"/>
      <c r="D452" s="119"/>
      <c r="E452" s="119"/>
      <c r="F452" s="119"/>
      <c r="G452" s="119"/>
      <c r="H452" s="119"/>
      <c r="I452" s="112"/>
      <c r="J452" s="112"/>
      <c r="K452" s="119"/>
    </row>
    <row r="453" spans="2:11">
      <c r="B453" s="111"/>
      <c r="C453" s="119"/>
      <c r="D453" s="119"/>
      <c r="E453" s="119"/>
      <c r="F453" s="119"/>
      <c r="G453" s="119"/>
      <c r="H453" s="119"/>
      <c r="I453" s="112"/>
      <c r="J453" s="112"/>
      <c r="K453" s="119"/>
    </row>
    <row r="454" spans="2:11">
      <c r="B454" s="111"/>
      <c r="C454" s="119"/>
      <c r="D454" s="119"/>
      <c r="E454" s="119"/>
      <c r="F454" s="119"/>
      <c r="G454" s="119"/>
      <c r="H454" s="119"/>
      <c r="I454" s="112"/>
      <c r="J454" s="112"/>
      <c r="K454" s="119"/>
    </row>
    <row r="455" spans="2:11">
      <c r="B455" s="111"/>
      <c r="C455" s="119"/>
      <c r="D455" s="119"/>
      <c r="E455" s="119"/>
      <c r="F455" s="119"/>
      <c r="G455" s="119"/>
      <c r="H455" s="119"/>
      <c r="I455" s="112"/>
      <c r="J455" s="112"/>
      <c r="K455" s="119"/>
    </row>
    <row r="456" spans="2:11">
      <c r="B456" s="111"/>
      <c r="C456" s="119"/>
      <c r="D456" s="119"/>
      <c r="E456" s="119"/>
      <c r="F456" s="119"/>
      <c r="G456" s="119"/>
      <c r="H456" s="119"/>
      <c r="I456" s="112"/>
      <c r="J456" s="112"/>
      <c r="K456" s="119"/>
    </row>
    <row r="457" spans="2:11">
      <c r="B457" s="111"/>
      <c r="C457" s="119"/>
      <c r="D457" s="119"/>
      <c r="E457" s="119"/>
      <c r="F457" s="119"/>
      <c r="G457" s="119"/>
      <c r="H457" s="119"/>
      <c r="I457" s="112"/>
      <c r="J457" s="112"/>
      <c r="K457" s="119"/>
    </row>
    <row r="458" spans="2:11">
      <c r="B458" s="111"/>
      <c r="C458" s="119"/>
      <c r="D458" s="119"/>
      <c r="E458" s="119"/>
      <c r="F458" s="119"/>
      <c r="G458" s="119"/>
      <c r="H458" s="119"/>
      <c r="I458" s="112"/>
      <c r="J458" s="112"/>
      <c r="K458" s="119"/>
    </row>
    <row r="459" spans="2:11">
      <c r="B459" s="111"/>
      <c r="C459" s="119"/>
      <c r="D459" s="119"/>
      <c r="E459" s="119"/>
      <c r="F459" s="119"/>
      <c r="G459" s="119"/>
      <c r="H459" s="119"/>
      <c r="I459" s="112"/>
      <c r="J459" s="112"/>
      <c r="K459" s="119"/>
    </row>
    <row r="460" spans="2:11">
      <c r="B460" s="111"/>
      <c r="C460" s="119"/>
      <c r="D460" s="119"/>
      <c r="E460" s="119"/>
      <c r="F460" s="119"/>
      <c r="G460" s="119"/>
      <c r="H460" s="119"/>
      <c r="I460" s="112"/>
      <c r="J460" s="112"/>
      <c r="K460" s="119"/>
    </row>
    <row r="461" spans="2:11">
      <c r="B461" s="111"/>
      <c r="C461" s="119"/>
      <c r="D461" s="119"/>
      <c r="E461" s="119"/>
      <c r="F461" s="119"/>
      <c r="G461" s="119"/>
      <c r="H461" s="119"/>
      <c r="I461" s="112"/>
      <c r="J461" s="112"/>
      <c r="K461" s="119"/>
    </row>
    <row r="462" spans="2:11">
      <c r="B462" s="111"/>
      <c r="C462" s="119"/>
      <c r="D462" s="119"/>
      <c r="E462" s="119"/>
      <c r="F462" s="119"/>
      <c r="G462" s="119"/>
      <c r="H462" s="119"/>
      <c r="I462" s="112"/>
      <c r="J462" s="112"/>
      <c r="K462" s="119"/>
    </row>
    <row r="463" spans="2:11">
      <c r="B463" s="111"/>
      <c r="C463" s="119"/>
      <c r="D463" s="119"/>
      <c r="E463" s="119"/>
      <c r="F463" s="119"/>
      <c r="G463" s="119"/>
      <c r="H463" s="119"/>
      <c r="I463" s="112"/>
      <c r="J463" s="112"/>
      <c r="K463" s="119"/>
    </row>
    <row r="464" spans="2:11">
      <c r="B464" s="111"/>
      <c r="C464" s="119"/>
      <c r="D464" s="119"/>
      <c r="E464" s="119"/>
      <c r="F464" s="119"/>
      <c r="G464" s="119"/>
      <c r="H464" s="119"/>
      <c r="I464" s="112"/>
      <c r="J464" s="112"/>
      <c r="K464" s="119"/>
    </row>
    <row r="465" spans="2:11">
      <c r="B465" s="111"/>
      <c r="C465" s="119"/>
      <c r="D465" s="119"/>
      <c r="E465" s="119"/>
      <c r="F465" s="119"/>
      <c r="G465" s="119"/>
      <c r="H465" s="119"/>
      <c r="I465" s="112"/>
      <c r="J465" s="112"/>
      <c r="K465" s="119"/>
    </row>
    <row r="466" spans="2:11">
      <c r="B466" s="111"/>
      <c r="C466" s="119"/>
      <c r="D466" s="119"/>
      <c r="E466" s="119"/>
      <c r="F466" s="119"/>
      <c r="G466" s="119"/>
      <c r="H466" s="119"/>
      <c r="I466" s="112"/>
      <c r="J466" s="112"/>
      <c r="K466" s="119"/>
    </row>
    <row r="467" spans="2:11">
      <c r="B467" s="111"/>
      <c r="C467" s="119"/>
      <c r="D467" s="119"/>
      <c r="E467" s="119"/>
      <c r="F467" s="119"/>
      <c r="G467" s="119"/>
      <c r="H467" s="119"/>
      <c r="I467" s="112"/>
      <c r="J467" s="112"/>
      <c r="K467" s="119"/>
    </row>
    <row r="468" spans="2:11">
      <c r="B468" s="111"/>
      <c r="C468" s="119"/>
      <c r="D468" s="119"/>
      <c r="E468" s="119"/>
      <c r="F468" s="119"/>
      <c r="G468" s="119"/>
      <c r="H468" s="119"/>
      <c r="I468" s="112"/>
      <c r="J468" s="112"/>
      <c r="K468" s="119"/>
    </row>
    <row r="469" spans="2:11">
      <c r="B469" s="111"/>
      <c r="C469" s="119"/>
      <c r="D469" s="119"/>
      <c r="E469" s="119"/>
      <c r="F469" s="119"/>
      <c r="G469" s="119"/>
      <c r="H469" s="119"/>
      <c r="I469" s="112"/>
      <c r="J469" s="112"/>
      <c r="K469" s="119"/>
    </row>
    <row r="470" spans="2:11">
      <c r="B470" s="111"/>
      <c r="C470" s="119"/>
      <c r="D470" s="119"/>
      <c r="E470" s="119"/>
      <c r="F470" s="119"/>
      <c r="G470" s="119"/>
      <c r="H470" s="119"/>
      <c r="I470" s="112"/>
      <c r="J470" s="112"/>
      <c r="K470" s="119"/>
    </row>
    <row r="471" spans="2:11">
      <c r="B471" s="111"/>
      <c r="C471" s="119"/>
      <c r="D471" s="119"/>
      <c r="E471" s="119"/>
      <c r="F471" s="119"/>
      <c r="G471" s="119"/>
      <c r="H471" s="119"/>
      <c r="I471" s="112"/>
      <c r="J471" s="112"/>
      <c r="K471" s="119"/>
    </row>
    <row r="472" spans="2:11">
      <c r="B472" s="111"/>
      <c r="C472" s="119"/>
      <c r="D472" s="119"/>
      <c r="E472" s="119"/>
      <c r="F472" s="119"/>
      <c r="G472" s="119"/>
      <c r="H472" s="119"/>
      <c r="I472" s="112"/>
      <c r="J472" s="112"/>
      <c r="K472" s="119"/>
    </row>
    <row r="473" spans="2:11">
      <c r="B473" s="111"/>
      <c r="C473" s="119"/>
      <c r="D473" s="119"/>
      <c r="E473" s="119"/>
      <c r="F473" s="119"/>
      <c r="G473" s="119"/>
      <c r="H473" s="119"/>
      <c r="I473" s="112"/>
      <c r="J473" s="112"/>
      <c r="K473" s="119"/>
    </row>
    <row r="474" spans="2:11">
      <c r="B474" s="111"/>
      <c r="C474" s="119"/>
      <c r="D474" s="119"/>
      <c r="E474" s="119"/>
      <c r="F474" s="119"/>
      <c r="G474" s="119"/>
      <c r="H474" s="119"/>
      <c r="I474" s="112"/>
      <c r="J474" s="112"/>
      <c r="K474" s="119"/>
    </row>
    <row r="475" spans="2:11">
      <c r="B475" s="111"/>
      <c r="C475" s="119"/>
      <c r="D475" s="119"/>
      <c r="E475" s="119"/>
      <c r="F475" s="119"/>
      <c r="G475" s="119"/>
      <c r="H475" s="119"/>
      <c r="I475" s="112"/>
      <c r="J475" s="112"/>
      <c r="K475" s="119"/>
    </row>
    <row r="476" spans="2:11">
      <c r="B476" s="111"/>
      <c r="C476" s="119"/>
      <c r="D476" s="119"/>
      <c r="E476" s="119"/>
      <c r="F476" s="119"/>
      <c r="G476" s="119"/>
      <c r="H476" s="119"/>
      <c r="I476" s="112"/>
      <c r="J476" s="112"/>
      <c r="K476" s="119"/>
    </row>
    <row r="477" spans="2:11">
      <c r="B477" s="111"/>
      <c r="C477" s="119"/>
      <c r="D477" s="119"/>
      <c r="E477" s="119"/>
      <c r="F477" s="119"/>
      <c r="G477" s="119"/>
      <c r="H477" s="119"/>
      <c r="I477" s="112"/>
      <c r="J477" s="112"/>
      <c r="K477" s="119"/>
    </row>
    <row r="478" spans="2:11">
      <c r="B478" s="111"/>
      <c r="C478" s="119"/>
      <c r="D478" s="119"/>
      <c r="E478" s="119"/>
      <c r="F478" s="119"/>
      <c r="G478" s="119"/>
      <c r="H478" s="119"/>
      <c r="I478" s="112"/>
      <c r="J478" s="112"/>
      <c r="K478" s="119"/>
    </row>
    <row r="479" spans="2:11">
      <c r="B479" s="111"/>
      <c r="C479" s="119"/>
      <c r="D479" s="119"/>
      <c r="E479" s="119"/>
      <c r="F479" s="119"/>
      <c r="G479" s="119"/>
      <c r="H479" s="119"/>
      <c r="I479" s="112"/>
      <c r="J479" s="112"/>
      <c r="K479" s="119"/>
    </row>
    <row r="480" spans="2:11">
      <c r="B480" s="111"/>
      <c r="C480" s="119"/>
      <c r="D480" s="119"/>
      <c r="E480" s="119"/>
      <c r="F480" s="119"/>
      <c r="G480" s="119"/>
      <c r="H480" s="119"/>
      <c r="I480" s="112"/>
      <c r="J480" s="112"/>
      <c r="K480" s="119"/>
    </row>
    <row r="481" spans="2:11">
      <c r="B481" s="111"/>
      <c r="C481" s="119"/>
      <c r="D481" s="119"/>
      <c r="E481" s="119"/>
      <c r="F481" s="119"/>
      <c r="G481" s="119"/>
      <c r="H481" s="119"/>
      <c r="I481" s="112"/>
      <c r="J481" s="112"/>
      <c r="K481" s="119"/>
    </row>
    <row r="482" spans="2:11">
      <c r="B482" s="111"/>
      <c r="C482" s="119"/>
      <c r="D482" s="119"/>
      <c r="E482" s="119"/>
      <c r="F482" s="119"/>
      <c r="G482" s="119"/>
      <c r="H482" s="119"/>
      <c r="I482" s="112"/>
      <c r="J482" s="112"/>
      <c r="K482" s="119"/>
    </row>
    <row r="483" spans="2:11">
      <c r="B483" s="111"/>
      <c r="C483" s="119"/>
      <c r="D483" s="119"/>
      <c r="E483" s="119"/>
      <c r="F483" s="119"/>
      <c r="G483" s="119"/>
      <c r="H483" s="119"/>
      <c r="I483" s="112"/>
      <c r="J483" s="112"/>
      <c r="K483" s="119"/>
    </row>
    <row r="484" spans="2:11">
      <c r="B484" s="111"/>
      <c r="C484" s="119"/>
      <c r="D484" s="119"/>
      <c r="E484" s="119"/>
      <c r="F484" s="119"/>
      <c r="G484" s="119"/>
      <c r="H484" s="119"/>
      <c r="I484" s="112"/>
      <c r="J484" s="112"/>
      <c r="K484" s="119"/>
    </row>
    <row r="485" spans="2:11">
      <c r="B485" s="111"/>
      <c r="C485" s="119"/>
      <c r="D485" s="119"/>
      <c r="E485" s="119"/>
      <c r="F485" s="119"/>
      <c r="G485" s="119"/>
      <c r="H485" s="119"/>
      <c r="I485" s="112"/>
      <c r="J485" s="112"/>
      <c r="K485" s="119"/>
    </row>
    <row r="486" spans="2:11">
      <c r="B486" s="111"/>
      <c r="C486" s="119"/>
      <c r="D486" s="119"/>
      <c r="E486" s="119"/>
      <c r="F486" s="119"/>
      <c r="G486" s="119"/>
      <c r="H486" s="119"/>
      <c r="I486" s="112"/>
      <c r="J486" s="112"/>
      <c r="K486" s="119"/>
    </row>
    <row r="487" spans="2:11">
      <c r="B487" s="111"/>
      <c r="C487" s="119"/>
      <c r="D487" s="119"/>
      <c r="E487" s="119"/>
      <c r="F487" s="119"/>
      <c r="G487" s="119"/>
      <c r="H487" s="119"/>
      <c r="I487" s="112"/>
      <c r="J487" s="112"/>
      <c r="K487" s="119"/>
    </row>
    <row r="488" spans="2:11">
      <c r="B488" s="111"/>
      <c r="C488" s="119"/>
      <c r="D488" s="119"/>
      <c r="E488" s="119"/>
      <c r="F488" s="119"/>
      <c r="G488" s="119"/>
      <c r="H488" s="119"/>
      <c r="I488" s="112"/>
      <c r="J488" s="112"/>
      <c r="K488" s="119"/>
    </row>
    <row r="489" spans="2:11">
      <c r="B489" s="111"/>
      <c r="C489" s="119"/>
      <c r="D489" s="119"/>
      <c r="E489" s="119"/>
      <c r="F489" s="119"/>
      <c r="G489" s="119"/>
      <c r="H489" s="119"/>
      <c r="I489" s="112"/>
      <c r="J489" s="112"/>
      <c r="K489" s="119"/>
    </row>
    <row r="490" spans="2:11">
      <c r="B490" s="111"/>
      <c r="C490" s="119"/>
      <c r="D490" s="119"/>
      <c r="E490" s="119"/>
      <c r="F490" s="119"/>
      <c r="G490" s="119"/>
      <c r="H490" s="119"/>
      <c r="I490" s="112"/>
      <c r="J490" s="112"/>
      <c r="K490" s="119"/>
    </row>
    <row r="491" spans="2:11">
      <c r="B491" s="111"/>
      <c r="C491" s="119"/>
      <c r="D491" s="119"/>
      <c r="E491" s="119"/>
      <c r="F491" s="119"/>
      <c r="G491" s="119"/>
      <c r="H491" s="119"/>
      <c r="I491" s="112"/>
      <c r="J491" s="112"/>
      <c r="K491" s="119"/>
    </row>
    <row r="492" spans="2:11">
      <c r="B492" s="111"/>
      <c r="C492" s="119"/>
      <c r="D492" s="119"/>
      <c r="E492" s="119"/>
      <c r="F492" s="119"/>
      <c r="G492" s="119"/>
      <c r="H492" s="119"/>
      <c r="I492" s="112"/>
      <c r="J492" s="112"/>
      <c r="K492" s="119"/>
    </row>
    <row r="493" spans="2:11">
      <c r="B493" s="111"/>
      <c r="C493" s="119"/>
      <c r="D493" s="119"/>
      <c r="E493" s="119"/>
      <c r="F493" s="119"/>
      <c r="G493" s="119"/>
      <c r="H493" s="119"/>
      <c r="I493" s="112"/>
      <c r="J493" s="112"/>
      <c r="K493" s="119"/>
    </row>
    <row r="494" spans="2:11">
      <c r="B494" s="111"/>
      <c r="C494" s="119"/>
      <c r="D494" s="119"/>
      <c r="E494" s="119"/>
      <c r="F494" s="119"/>
      <c r="G494" s="119"/>
      <c r="H494" s="119"/>
      <c r="I494" s="112"/>
      <c r="J494" s="112"/>
      <c r="K494" s="119"/>
    </row>
    <row r="495" spans="2:11">
      <c r="B495" s="111"/>
      <c r="C495" s="119"/>
      <c r="D495" s="119"/>
      <c r="E495" s="119"/>
      <c r="F495" s="119"/>
      <c r="G495" s="119"/>
      <c r="H495" s="119"/>
      <c r="I495" s="112"/>
      <c r="J495" s="112"/>
      <c r="K495" s="119"/>
    </row>
    <row r="496" spans="2:11">
      <c r="B496" s="111"/>
      <c r="C496" s="119"/>
      <c r="D496" s="119"/>
      <c r="E496" s="119"/>
      <c r="F496" s="119"/>
      <c r="G496" s="119"/>
      <c r="H496" s="119"/>
      <c r="I496" s="112"/>
      <c r="J496" s="112"/>
      <c r="K496" s="119"/>
    </row>
    <row r="497" spans="2:11">
      <c r="B497" s="111"/>
      <c r="C497" s="119"/>
      <c r="D497" s="119"/>
      <c r="E497" s="119"/>
      <c r="F497" s="119"/>
      <c r="G497" s="119"/>
      <c r="H497" s="119"/>
      <c r="I497" s="112"/>
      <c r="J497" s="112"/>
      <c r="K497" s="119"/>
    </row>
    <row r="498" spans="2:11">
      <c r="B498" s="111"/>
      <c r="C498" s="119"/>
      <c r="D498" s="119"/>
      <c r="E498" s="119"/>
      <c r="F498" s="119"/>
      <c r="G498" s="119"/>
      <c r="H498" s="119"/>
      <c r="I498" s="112"/>
      <c r="J498" s="112"/>
      <c r="K498" s="119"/>
    </row>
    <row r="499" spans="2:11">
      <c r="B499" s="111"/>
      <c r="C499" s="119"/>
      <c r="D499" s="119"/>
      <c r="E499" s="119"/>
      <c r="F499" s="119"/>
      <c r="G499" s="119"/>
      <c r="H499" s="119"/>
      <c r="I499" s="112"/>
      <c r="J499" s="112"/>
      <c r="K499" s="119"/>
    </row>
    <row r="500" spans="2:11">
      <c r="B500" s="111"/>
      <c r="C500" s="119"/>
      <c r="D500" s="119"/>
      <c r="E500" s="119"/>
      <c r="F500" s="119"/>
      <c r="G500" s="119"/>
      <c r="H500" s="119"/>
      <c r="I500" s="112"/>
      <c r="J500" s="112"/>
      <c r="K500" s="119"/>
    </row>
    <row r="501" spans="2:11">
      <c r="B501" s="111"/>
      <c r="C501" s="119"/>
      <c r="D501" s="119"/>
      <c r="E501" s="119"/>
      <c r="F501" s="119"/>
      <c r="G501" s="119"/>
      <c r="H501" s="119"/>
      <c r="I501" s="112"/>
      <c r="J501" s="112"/>
      <c r="K501" s="119"/>
    </row>
    <row r="502" spans="2:11">
      <c r="B502" s="111"/>
      <c r="C502" s="119"/>
      <c r="D502" s="119"/>
      <c r="E502" s="119"/>
      <c r="F502" s="119"/>
      <c r="G502" s="119"/>
      <c r="H502" s="119"/>
      <c r="I502" s="112"/>
      <c r="J502" s="112"/>
      <c r="K502" s="119"/>
    </row>
    <row r="503" spans="2:11">
      <c r="B503" s="111"/>
      <c r="C503" s="119"/>
      <c r="D503" s="119"/>
      <c r="E503" s="119"/>
      <c r="F503" s="119"/>
      <c r="G503" s="119"/>
      <c r="H503" s="119"/>
      <c r="I503" s="112"/>
      <c r="J503" s="112"/>
      <c r="K503" s="119"/>
    </row>
    <row r="504" spans="2:11">
      <c r="B504" s="111"/>
      <c r="C504" s="119"/>
      <c r="D504" s="119"/>
      <c r="E504" s="119"/>
      <c r="F504" s="119"/>
      <c r="G504" s="119"/>
      <c r="H504" s="119"/>
      <c r="I504" s="112"/>
      <c r="J504" s="112"/>
      <c r="K504" s="119"/>
    </row>
    <row r="505" spans="2:11">
      <c r="B505" s="111"/>
      <c r="C505" s="119"/>
      <c r="D505" s="119"/>
      <c r="E505" s="119"/>
      <c r="F505" s="119"/>
      <c r="G505" s="119"/>
      <c r="H505" s="119"/>
      <c r="I505" s="112"/>
      <c r="J505" s="112"/>
      <c r="K505" s="119"/>
    </row>
    <row r="506" spans="2:11">
      <c r="B506" s="111"/>
      <c r="C506" s="119"/>
      <c r="D506" s="119"/>
      <c r="E506" s="119"/>
      <c r="F506" s="119"/>
      <c r="G506" s="119"/>
      <c r="H506" s="119"/>
      <c r="I506" s="112"/>
      <c r="J506" s="112"/>
      <c r="K506" s="119"/>
    </row>
    <row r="507" spans="2:11">
      <c r="B507" s="111"/>
      <c r="C507" s="119"/>
      <c r="D507" s="119"/>
      <c r="E507" s="119"/>
      <c r="F507" s="119"/>
      <c r="G507" s="119"/>
      <c r="H507" s="119"/>
      <c r="I507" s="112"/>
      <c r="J507" s="112"/>
      <c r="K507" s="119"/>
    </row>
    <row r="508" spans="2:11">
      <c r="B508" s="111"/>
      <c r="C508" s="119"/>
      <c r="D508" s="119"/>
      <c r="E508" s="119"/>
      <c r="F508" s="119"/>
      <c r="G508" s="119"/>
      <c r="H508" s="119"/>
      <c r="I508" s="112"/>
      <c r="J508" s="112"/>
      <c r="K508" s="119"/>
    </row>
    <row r="509" spans="2:11">
      <c r="B509" s="111"/>
      <c r="C509" s="119"/>
      <c r="D509" s="119"/>
      <c r="E509" s="119"/>
      <c r="F509" s="119"/>
      <c r="G509" s="119"/>
      <c r="H509" s="119"/>
      <c r="I509" s="112"/>
      <c r="J509" s="112"/>
      <c r="K509" s="119"/>
    </row>
    <row r="510" spans="2:11">
      <c r="B510" s="111"/>
      <c r="C510" s="119"/>
      <c r="D510" s="119"/>
      <c r="E510" s="119"/>
      <c r="F510" s="119"/>
      <c r="G510" s="119"/>
      <c r="H510" s="119"/>
      <c r="I510" s="112"/>
      <c r="J510" s="112"/>
      <c r="K510" s="119"/>
    </row>
    <row r="511" spans="2:11">
      <c r="B511" s="111"/>
      <c r="C511" s="119"/>
      <c r="D511" s="119"/>
      <c r="E511" s="119"/>
      <c r="F511" s="119"/>
      <c r="G511" s="119"/>
      <c r="H511" s="119"/>
      <c r="I511" s="112"/>
      <c r="J511" s="112"/>
      <c r="K511" s="119"/>
    </row>
    <row r="512" spans="2:11">
      <c r="B512" s="111"/>
      <c r="C512" s="119"/>
      <c r="D512" s="119"/>
      <c r="E512" s="119"/>
      <c r="F512" s="119"/>
      <c r="G512" s="119"/>
      <c r="H512" s="119"/>
      <c r="I512" s="112"/>
      <c r="J512" s="112"/>
      <c r="K512" s="119"/>
    </row>
    <row r="513" spans="2:11">
      <c r="B513" s="111"/>
      <c r="C513" s="119"/>
      <c r="D513" s="119"/>
      <c r="E513" s="119"/>
      <c r="F513" s="119"/>
      <c r="G513" s="119"/>
      <c r="H513" s="119"/>
      <c r="I513" s="112"/>
      <c r="J513" s="112"/>
      <c r="K513" s="119"/>
    </row>
    <row r="514" spans="2:11">
      <c r="B514" s="111"/>
      <c r="C514" s="119"/>
      <c r="D514" s="119"/>
      <c r="E514" s="119"/>
      <c r="F514" s="119"/>
      <c r="G514" s="119"/>
      <c r="H514" s="119"/>
      <c r="I514" s="112"/>
      <c r="J514" s="112"/>
      <c r="K514" s="119"/>
    </row>
    <row r="515" spans="2:11">
      <c r="B515" s="111"/>
      <c r="C515" s="119"/>
      <c r="D515" s="119"/>
      <c r="E515" s="119"/>
      <c r="F515" s="119"/>
      <c r="G515" s="119"/>
      <c r="H515" s="119"/>
      <c r="I515" s="112"/>
      <c r="J515" s="112"/>
      <c r="K515" s="119"/>
    </row>
    <row r="516" spans="2:11">
      <c r="B516" s="111"/>
      <c r="C516" s="119"/>
      <c r="D516" s="119"/>
      <c r="E516" s="119"/>
      <c r="F516" s="119"/>
      <c r="G516" s="119"/>
      <c r="H516" s="119"/>
      <c r="I516" s="112"/>
      <c r="J516" s="112"/>
      <c r="K516" s="119"/>
    </row>
    <row r="517" spans="2:11">
      <c r="B517" s="111"/>
      <c r="C517" s="119"/>
      <c r="D517" s="119"/>
      <c r="E517" s="119"/>
      <c r="F517" s="119"/>
      <c r="G517" s="119"/>
      <c r="H517" s="119"/>
      <c r="I517" s="112"/>
      <c r="J517" s="112"/>
      <c r="K517" s="119"/>
    </row>
    <row r="518" spans="2:11">
      <c r="B518" s="111"/>
      <c r="C518" s="119"/>
      <c r="D518" s="119"/>
      <c r="E518" s="119"/>
      <c r="F518" s="119"/>
      <c r="G518" s="119"/>
      <c r="H518" s="119"/>
      <c r="I518" s="112"/>
      <c r="J518" s="112"/>
      <c r="K518" s="119"/>
    </row>
    <row r="519" spans="2:11">
      <c r="B519" s="111"/>
      <c r="C519" s="119"/>
      <c r="D519" s="119"/>
      <c r="E519" s="119"/>
      <c r="F519" s="119"/>
      <c r="G519" s="119"/>
      <c r="H519" s="119"/>
      <c r="I519" s="112"/>
      <c r="J519" s="112"/>
      <c r="K519" s="119"/>
    </row>
    <row r="520" spans="2:11">
      <c r="B520" s="111"/>
      <c r="C520" s="119"/>
      <c r="D520" s="119"/>
      <c r="E520" s="119"/>
      <c r="F520" s="119"/>
      <c r="G520" s="119"/>
      <c r="H520" s="119"/>
      <c r="I520" s="112"/>
      <c r="J520" s="112"/>
      <c r="K520" s="119"/>
    </row>
    <row r="521" spans="2:11">
      <c r="B521" s="111"/>
      <c r="C521" s="119"/>
      <c r="D521" s="119"/>
      <c r="E521" s="119"/>
      <c r="F521" s="119"/>
      <c r="G521" s="119"/>
      <c r="H521" s="119"/>
      <c r="I521" s="112"/>
      <c r="J521" s="112"/>
      <c r="K521" s="119"/>
    </row>
    <row r="522" spans="2:11">
      <c r="B522" s="111"/>
      <c r="C522" s="119"/>
      <c r="D522" s="119"/>
      <c r="E522" s="119"/>
      <c r="F522" s="119"/>
      <c r="G522" s="119"/>
      <c r="H522" s="119"/>
      <c r="I522" s="112"/>
      <c r="J522" s="112"/>
      <c r="K522" s="119"/>
    </row>
    <row r="523" spans="2:11">
      <c r="B523" s="111"/>
      <c r="C523" s="119"/>
      <c r="D523" s="119"/>
      <c r="E523" s="119"/>
      <c r="F523" s="119"/>
      <c r="G523" s="119"/>
      <c r="H523" s="119"/>
      <c r="I523" s="112"/>
      <c r="J523" s="112"/>
      <c r="K523" s="119"/>
    </row>
    <row r="524" spans="2:11">
      <c r="B524" s="111"/>
      <c r="C524" s="119"/>
      <c r="D524" s="119"/>
      <c r="E524" s="119"/>
      <c r="F524" s="119"/>
      <c r="G524" s="119"/>
      <c r="H524" s="119"/>
      <c r="I524" s="112"/>
      <c r="J524" s="112"/>
      <c r="K524" s="119"/>
    </row>
    <row r="525" spans="2:11">
      <c r="B525" s="111"/>
      <c r="C525" s="119"/>
      <c r="D525" s="119"/>
      <c r="E525" s="119"/>
      <c r="F525" s="119"/>
      <c r="G525" s="119"/>
      <c r="H525" s="119"/>
      <c r="I525" s="112"/>
      <c r="J525" s="112"/>
      <c r="K525" s="119"/>
    </row>
    <row r="526" spans="2:11">
      <c r="B526" s="111"/>
      <c r="C526" s="119"/>
      <c r="D526" s="119"/>
      <c r="E526" s="119"/>
      <c r="F526" s="119"/>
      <c r="G526" s="119"/>
      <c r="H526" s="119"/>
      <c r="I526" s="112"/>
      <c r="J526" s="112"/>
      <c r="K526" s="119"/>
    </row>
    <row r="527" spans="2:11">
      <c r="B527" s="111"/>
      <c r="C527" s="119"/>
      <c r="D527" s="119"/>
      <c r="E527" s="119"/>
      <c r="F527" s="119"/>
      <c r="G527" s="119"/>
      <c r="H527" s="119"/>
      <c r="I527" s="112"/>
      <c r="J527" s="112"/>
      <c r="K527" s="119"/>
    </row>
    <row r="528" spans="2:11">
      <c r="B528" s="111"/>
      <c r="C528" s="119"/>
      <c r="D528" s="119"/>
      <c r="E528" s="119"/>
      <c r="F528" s="119"/>
      <c r="G528" s="119"/>
      <c r="H528" s="119"/>
      <c r="I528" s="112"/>
      <c r="J528" s="112"/>
      <c r="K528" s="119"/>
    </row>
    <row r="529" spans="2:11">
      <c r="B529" s="111"/>
      <c r="C529" s="119"/>
      <c r="D529" s="119"/>
      <c r="E529" s="119"/>
      <c r="F529" s="119"/>
      <c r="G529" s="119"/>
      <c r="H529" s="119"/>
      <c r="I529" s="112"/>
      <c r="J529" s="112"/>
      <c r="K529" s="119"/>
    </row>
    <row r="530" spans="2:11">
      <c r="B530" s="111"/>
      <c r="C530" s="119"/>
      <c r="D530" s="119"/>
      <c r="E530" s="119"/>
      <c r="F530" s="119"/>
      <c r="G530" s="119"/>
      <c r="H530" s="119"/>
      <c r="I530" s="112"/>
      <c r="J530" s="112"/>
      <c r="K530" s="119"/>
    </row>
    <row r="531" spans="2:11">
      <c r="B531" s="111"/>
      <c r="C531" s="119"/>
      <c r="D531" s="119"/>
      <c r="E531" s="119"/>
      <c r="F531" s="119"/>
      <c r="G531" s="119"/>
      <c r="H531" s="119"/>
      <c r="I531" s="112"/>
      <c r="J531" s="112"/>
      <c r="K531" s="119"/>
    </row>
    <row r="532" spans="2:11">
      <c r="B532" s="111"/>
      <c r="C532" s="119"/>
      <c r="D532" s="119"/>
      <c r="E532" s="119"/>
      <c r="F532" s="119"/>
      <c r="G532" s="119"/>
      <c r="H532" s="119"/>
      <c r="I532" s="112"/>
      <c r="J532" s="112"/>
      <c r="K532" s="119"/>
    </row>
    <row r="533" spans="2:11">
      <c r="B533" s="111"/>
      <c r="C533" s="119"/>
      <c r="D533" s="119"/>
      <c r="E533" s="119"/>
      <c r="F533" s="119"/>
      <c r="G533" s="119"/>
      <c r="H533" s="119"/>
      <c r="I533" s="112"/>
      <c r="J533" s="112"/>
      <c r="K533" s="119"/>
    </row>
    <row r="534" spans="2:11">
      <c r="B534" s="111"/>
      <c r="C534" s="119"/>
      <c r="D534" s="119"/>
      <c r="E534" s="119"/>
      <c r="F534" s="119"/>
      <c r="G534" s="119"/>
      <c r="H534" s="119"/>
      <c r="I534" s="112"/>
      <c r="J534" s="112"/>
      <c r="K534" s="119"/>
    </row>
    <row r="535" spans="2:11">
      <c r="B535" s="111"/>
      <c r="C535" s="119"/>
      <c r="D535" s="119"/>
      <c r="E535" s="119"/>
      <c r="F535" s="119"/>
      <c r="G535" s="119"/>
      <c r="H535" s="119"/>
      <c r="I535" s="112"/>
      <c r="J535" s="112"/>
      <c r="K535" s="119"/>
    </row>
    <row r="536" spans="2:11">
      <c r="B536" s="111"/>
      <c r="C536" s="119"/>
      <c r="D536" s="119"/>
      <c r="E536" s="119"/>
      <c r="F536" s="119"/>
      <c r="G536" s="119"/>
      <c r="H536" s="119"/>
      <c r="I536" s="112"/>
      <c r="J536" s="112"/>
      <c r="K536" s="119"/>
    </row>
    <row r="537" spans="2:11">
      <c r="B537" s="111"/>
      <c r="C537" s="119"/>
      <c r="D537" s="119"/>
      <c r="E537" s="119"/>
      <c r="F537" s="119"/>
      <c r="G537" s="119"/>
      <c r="H537" s="119"/>
      <c r="I537" s="112"/>
      <c r="J537" s="112"/>
      <c r="K537" s="119"/>
    </row>
    <row r="538" spans="2:11">
      <c r="B538" s="111"/>
      <c r="C538" s="119"/>
      <c r="D538" s="119"/>
      <c r="E538" s="119"/>
      <c r="F538" s="119"/>
      <c r="G538" s="119"/>
      <c r="H538" s="119"/>
      <c r="I538" s="112"/>
      <c r="J538" s="112"/>
      <c r="K538" s="119"/>
    </row>
    <row r="539" spans="2:11">
      <c r="B539" s="111"/>
      <c r="C539" s="119"/>
      <c r="D539" s="119"/>
      <c r="E539" s="119"/>
      <c r="F539" s="119"/>
      <c r="G539" s="119"/>
      <c r="H539" s="119"/>
      <c r="I539" s="112"/>
      <c r="J539" s="112"/>
      <c r="K539" s="119"/>
    </row>
    <row r="540" spans="2:11">
      <c r="B540" s="111"/>
      <c r="C540" s="119"/>
      <c r="D540" s="119"/>
      <c r="E540" s="119"/>
      <c r="F540" s="119"/>
      <c r="G540" s="119"/>
      <c r="H540" s="119"/>
      <c r="I540" s="112"/>
      <c r="J540" s="112"/>
      <c r="K540" s="119"/>
    </row>
    <row r="541" spans="2:11">
      <c r="B541" s="111"/>
      <c r="C541" s="119"/>
      <c r="D541" s="119"/>
      <c r="E541" s="119"/>
      <c r="F541" s="119"/>
      <c r="G541" s="119"/>
      <c r="H541" s="119"/>
      <c r="I541" s="112"/>
      <c r="J541" s="112"/>
      <c r="K541" s="119"/>
    </row>
    <row r="542" spans="2:11">
      <c r="B542" s="111"/>
      <c r="C542" s="119"/>
      <c r="D542" s="119"/>
      <c r="E542" s="119"/>
      <c r="F542" s="119"/>
      <c r="G542" s="119"/>
      <c r="H542" s="119"/>
      <c r="I542" s="112"/>
      <c r="J542" s="112"/>
      <c r="K542" s="119"/>
    </row>
    <row r="543" spans="2:11">
      <c r="B543" s="111"/>
      <c r="C543" s="119"/>
      <c r="D543" s="119"/>
      <c r="E543" s="119"/>
      <c r="F543" s="119"/>
      <c r="G543" s="119"/>
      <c r="H543" s="119"/>
      <c r="I543" s="112"/>
      <c r="J543" s="112"/>
      <c r="K543" s="119"/>
    </row>
    <row r="544" spans="2:11">
      <c r="B544" s="111"/>
      <c r="C544" s="119"/>
      <c r="D544" s="119"/>
      <c r="E544" s="119"/>
      <c r="F544" s="119"/>
      <c r="G544" s="119"/>
      <c r="H544" s="119"/>
      <c r="I544" s="112"/>
      <c r="J544" s="112"/>
      <c r="K544" s="119"/>
    </row>
    <row r="545" spans="2:11">
      <c r="B545" s="111"/>
      <c r="C545" s="119"/>
      <c r="D545" s="119"/>
      <c r="E545" s="119"/>
      <c r="F545" s="119"/>
      <c r="G545" s="119"/>
      <c r="H545" s="119"/>
      <c r="I545" s="112"/>
      <c r="J545" s="112"/>
      <c r="K545" s="119"/>
    </row>
    <row r="546" spans="2:11">
      <c r="B546" s="111"/>
      <c r="C546" s="119"/>
      <c r="D546" s="119"/>
      <c r="E546" s="119"/>
      <c r="F546" s="119"/>
      <c r="G546" s="119"/>
      <c r="H546" s="119"/>
      <c r="I546" s="112"/>
      <c r="J546" s="112"/>
      <c r="K546" s="119"/>
    </row>
    <row r="547" spans="2:11">
      <c r="B547" s="111"/>
      <c r="C547" s="119"/>
      <c r="D547" s="119"/>
      <c r="E547" s="119"/>
      <c r="F547" s="119"/>
      <c r="G547" s="119"/>
      <c r="H547" s="119"/>
      <c r="I547" s="112"/>
      <c r="J547" s="112"/>
      <c r="K547" s="119"/>
    </row>
    <row r="548" spans="2:11">
      <c r="B548" s="111"/>
      <c r="C548" s="119"/>
      <c r="D548" s="119"/>
      <c r="E548" s="119"/>
      <c r="F548" s="119"/>
      <c r="G548" s="119"/>
      <c r="H548" s="119"/>
      <c r="I548" s="112"/>
      <c r="J548" s="112"/>
      <c r="K548" s="119"/>
    </row>
    <row r="549" spans="2:11">
      <c r="B549" s="111"/>
      <c r="C549" s="119"/>
      <c r="D549" s="119"/>
      <c r="E549" s="119"/>
      <c r="F549" s="119"/>
      <c r="G549" s="119"/>
      <c r="H549" s="119"/>
      <c r="I549" s="112"/>
      <c r="J549" s="112"/>
      <c r="K549" s="119"/>
    </row>
    <row r="550" spans="2:11">
      <c r="B550" s="111"/>
      <c r="C550" s="119"/>
      <c r="D550" s="119"/>
      <c r="E550" s="119"/>
      <c r="F550" s="119"/>
      <c r="G550" s="119"/>
      <c r="H550" s="119"/>
      <c r="I550" s="112"/>
      <c r="J550" s="112"/>
      <c r="K550" s="119"/>
    </row>
    <row r="551" spans="2:11">
      <c r="B551" s="111"/>
      <c r="C551" s="119"/>
      <c r="D551" s="119"/>
      <c r="E551" s="119"/>
      <c r="F551" s="119"/>
      <c r="G551" s="119"/>
      <c r="H551" s="119"/>
      <c r="I551" s="112"/>
      <c r="J551" s="112"/>
      <c r="K551" s="119"/>
    </row>
    <row r="552" spans="2:11">
      <c r="B552" s="111"/>
      <c r="C552" s="119"/>
      <c r="D552" s="119"/>
      <c r="E552" s="119"/>
      <c r="F552" s="119"/>
      <c r="G552" s="119"/>
      <c r="H552" s="119"/>
      <c r="I552" s="112"/>
      <c r="J552" s="112"/>
      <c r="K552" s="119"/>
    </row>
    <row r="553" spans="2:11">
      <c r="B553" s="111"/>
      <c r="C553" s="119"/>
      <c r="D553" s="119"/>
      <c r="E553" s="119"/>
      <c r="F553" s="119"/>
      <c r="G553" s="119"/>
      <c r="H553" s="119"/>
      <c r="I553" s="112"/>
      <c r="J553" s="112"/>
      <c r="K553" s="119"/>
    </row>
    <row r="554" spans="2:11">
      <c r="B554" s="111"/>
      <c r="C554" s="119"/>
      <c r="D554" s="119"/>
      <c r="E554" s="119"/>
      <c r="F554" s="119"/>
      <c r="G554" s="119"/>
      <c r="H554" s="119"/>
      <c r="I554" s="112"/>
      <c r="J554" s="112"/>
      <c r="K554" s="119"/>
    </row>
    <row r="555" spans="2:11">
      <c r="B555" s="111"/>
      <c r="C555" s="119"/>
      <c r="D555" s="119"/>
      <c r="E555" s="119"/>
      <c r="F555" s="119"/>
      <c r="G555" s="119"/>
      <c r="H555" s="119"/>
      <c r="I555" s="112"/>
      <c r="J555" s="112"/>
      <c r="K555" s="119"/>
    </row>
    <row r="556" spans="2:11">
      <c r="B556" s="111"/>
      <c r="C556" s="119"/>
      <c r="D556" s="119"/>
      <c r="E556" s="119"/>
      <c r="F556" s="119"/>
      <c r="G556" s="119"/>
      <c r="H556" s="119"/>
      <c r="I556" s="112"/>
      <c r="J556" s="112"/>
      <c r="K556" s="119"/>
    </row>
    <row r="557" spans="2:11">
      <c r="B557" s="111"/>
      <c r="C557" s="119"/>
      <c r="D557" s="119"/>
      <c r="E557" s="119"/>
      <c r="F557" s="119"/>
      <c r="G557" s="119"/>
      <c r="H557" s="119"/>
      <c r="I557" s="112"/>
      <c r="J557" s="112"/>
      <c r="K557" s="119"/>
    </row>
    <row r="558" spans="2:11">
      <c r="B558" s="111"/>
      <c r="C558" s="119"/>
      <c r="D558" s="119"/>
      <c r="E558" s="119"/>
      <c r="F558" s="119"/>
      <c r="G558" s="119"/>
      <c r="H558" s="119"/>
      <c r="I558" s="112"/>
      <c r="J558" s="112"/>
      <c r="K558" s="119"/>
    </row>
    <row r="559" spans="2:11">
      <c r="B559" s="111"/>
      <c r="C559" s="119"/>
      <c r="D559" s="119"/>
      <c r="E559" s="119"/>
      <c r="F559" s="119"/>
      <c r="G559" s="119"/>
      <c r="H559" s="119"/>
      <c r="I559" s="112"/>
      <c r="J559" s="112"/>
      <c r="K559" s="119"/>
    </row>
    <row r="560" spans="2:11">
      <c r="B560" s="111"/>
      <c r="C560" s="119"/>
      <c r="D560" s="119"/>
      <c r="E560" s="119"/>
      <c r="F560" s="119"/>
      <c r="G560" s="119"/>
      <c r="H560" s="119"/>
      <c r="I560" s="112"/>
      <c r="J560" s="112"/>
      <c r="K560" s="119"/>
    </row>
    <row r="561" spans="2:11">
      <c r="B561" s="111"/>
      <c r="C561" s="119"/>
      <c r="D561" s="119"/>
      <c r="E561" s="119"/>
      <c r="F561" s="119"/>
      <c r="G561" s="119"/>
      <c r="H561" s="119"/>
      <c r="I561" s="112"/>
      <c r="J561" s="112"/>
      <c r="K561" s="119"/>
    </row>
    <row r="562" spans="2:11">
      <c r="B562" s="111"/>
      <c r="C562" s="119"/>
      <c r="D562" s="119"/>
      <c r="E562" s="119"/>
      <c r="F562" s="119"/>
      <c r="G562" s="119"/>
      <c r="H562" s="119"/>
      <c r="I562" s="112"/>
      <c r="J562" s="112"/>
      <c r="K562" s="119"/>
    </row>
    <row r="563" spans="2:11">
      <c r="B563" s="111"/>
      <c r="C563" s="119"/>
      <c r="D563" s="119"/>
      <c r="E563" s="119"/>
      <c r="F563" s="119"/>
      <c r="G563" s="119"/>
      <c r="H563" s="119"/>
      <c r="I563" s="112"/>
      <c r="J563" s="112"/>
      <c r="K563" s="119"/>
    </row>
    <row r="564" spans="2:11">
      <c r="B564" s="111"/>
      <c r="C564" s="119"/>
      <c r="D564" s="119"/>
      <c r="E564" s="119"/>
      <c r="F564" s="119"/>
      <c r="G564" s="119"/>
      <c r="H564" s="119"/>
      <c r="I564" s="112"/>
      <c r="J564" s="112"/>
      <c r="K564" s="11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124</v>
      </c>
      <c r="C1" s="67" t="s" vm="1">
        <v>201</v>
      </c>
    </row>
    <row r="2" spans="2:35">
      <c r="B2" s="46" t="s">
        <v>123</v>
      </c>
      <c r="C2" s="67" t="s">
        <v>202</v>
      </c>
    </row>
    <row r="3" spans="2:35">
      <c r="B3" s="46" t="s">
        <v>125</v>
      </c>
      <c r="C3" s="67" t="s">
        <v>203</v>
      </c>
      <c r="E3" s="2"/>
    </row>
    <row r="4" spans="2:35">
      <c r="B4" s="46" t="s">
        <v>126</v>
      </c>
      <c r="C4" s="67">
        <v>2146</v>
      </c>
    </row>
    <row r="6" spans="2:35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35" ht="26.25" customHeight="1">
      <c r="B7" s="126" t="s">
        <v>76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35" s="3" customFormat="1" ht="63">
      <c r="B8" s="21" t="s">
        <v>95</v>
      </c>
      <c r="C8" s="29" t="s">
        <v>34</v>
      </c>
      <c r="D8" s="12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127</v>
      </c>
      <c r="Q8" s="30" t="s">
        <v>129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35" s="4" customFormat="1" ht="18" customHeight="1">
      <c r="B11" s="116" t="s">
        <v>1384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68"/>
      <c r="Q11" s="68"/>
      <c r="AI11" s="1"/>
    </row>
    <row r="12" spans="2:35" ht="21.75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ht="26.25" customHeight="1">
      <c r="B7" s="126" t="s">
        <v>68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6" s="3" customFormat="1" ht="78.75">
      <c r="B8" s="21" t="s">
        <v>95</v>
      </c>
      <c r="C8" s="29" t="s">
        <v>34</v>
      </c>
      <c r="D8" s="29" t="s">
        <v>14</v>
      </c>
      <c r="E8" s="29" t="s">
        <v>50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45</v>
      </c>
      <c r="O8" s="29" t="s">
        <v>127</v>
      </c>
      <c r="P8" s="30" t="s">
        <v>129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6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7">
        <v>0</v>
      </c>
      <c r="N11" s="68"/>
      <c r="O11" s="68"/>
      <c r="P11" s="68"/>
    </row>
    <row r="12" spans="2:16" ht="21.75" customHeight="1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3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113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2146</v>
      </c>
    </row>
    <row r="6" spans="2:19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19" ht="26.25" customHeight="1">
      <c r="B7" s="126" t="s">
        <v>69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1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</row>
    <row r="11" spans="2:19" s="4" customFormat="1" ht="18" customHeight="1">
      <c r="B11" s="116" t="s">
        <v>1382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68"/>
      <c r="S11" s="68"/>
    </row>
    <row r="12" spans="2:19" ht="20.25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2146</v>
      </c>
    </row>
    <row r="6" spans="2:30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30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30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A10" s="1"/>
    </row>
    <row r="11" spans="2:30" s="4" customFormat="1" ht="18" customHeight="1">
      <c r="B11" s="116" t="s">
        <v>1385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68"/>
      <c r="S11" s="68"/>
      <c r="AA11" s="1"/>
      <c r="AD11" s="1"/>
    </row>
    <row r="12" spans="2:30" ht="17.25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</row>
    <row r="256" spans="2:19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</row>
    <row r="257" spans="2:19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</row>
    <row r="258" spans="2:19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</row>
    <row r="259" spans="2:19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</row>
    <row r="260" spans="2:19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</row>
    <row r="261" spans="2:19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</row>
    <row r="262" spans="2:19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</row>
    <row r="263" spans="2:19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</row>
    <row r="264" spans="2:19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</row>
    <row r="265" spans="2:19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</row>
    <row r="266" spans="2:19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</row>
    <row r="267" spans="2:19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</row>
    <row r="268" spans="2:19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</row>
    <row r="269" spans="2:19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</row>
    <row r="270" spans="2:19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</row>
    <row r="271" spans="2:19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</row>
    <row r="272" spans="2:19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</row>
    <row r="273" spans="2:19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</row>
    <row r="274" spans="2:19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</row>
    <row r="275" spans="2:19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</row>
    <row r="276" spans="2:19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</row>
    <row r="277" spans="2:19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</row>
    <row r="278" spans="2:19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</row>
    <row r="279" spans="2:19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</row>
    <row r="280" spans="2:19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</row>
    <row r="281" spans="2:19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</row>
    <row r="282" spans="2:19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</row>
    <row r="283" spans="2:19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</row>
    <row r="284" spans="2:19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</row>
    <row r="285" spans="2:19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</row>
    <row r="286" spans="2:19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</row>
    <row r="287" spans="2:19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</row>
    <row r="288" spans="2:19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</row>
    <row r="289" spans="2:19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</row>
    <row r="290" spans="2:19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</row>
    <row r="291" spans="2:19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</row>
    <row r="292" spans="2:19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</row>
    <row r="293" spans="2:19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</row>
    <row r="294" spans="2:19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</row>
    <row r="295" spans="2:19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</row>
    <row r="296" spans="2:19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</row>
    <row r="297" spans="2:19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</row>
    <row r="298" spans="2:19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</row>
    <row r="299" spans="2:19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</row>
    <row r="300" spans="2:19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</row>
    <row r="301" spans="2:19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</row>
    <row r="302" spans="2:19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</row>
    <row r="303" spans="2:19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</row>
    <row r="304" spans="2:19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</row>
    <row r="305" spans="2:19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</row>
    <row r="306" spans="2:19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</row>
    <row r="307" spans="2:19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</row>
    <row r="308" spans="2:19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</row>
    <row r="309" spans="2:19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</row>
    <row r="310" spans="2:19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</row>
    <row r="311" spans="2:19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</row>
    <row r="312" spans="2:19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</row>
    <row r="313" spans="2:19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</row>
    <row r="314" spans="2:19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</row>
    <row r="315" spans="2:19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</row>
    <row r="316" spans="2:19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</row>
    <row r="317" spans="2:19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</row>
    <row r="318" spans="2:19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</row>
    <row r="319" spans="2:19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</row>
    <row r="320" spans="2:19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</row>
    <row r="321" spans="2:19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</row>
    <row r="322" spans="2:19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</row>
    <row r="323" spans="2:19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</row>
    <row r="324" spans="2:19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</row>
    <row r="325" spans="2:19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</row>
    <row r="326" spans="2:19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</row>
    <row r="327" spans="2:19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</row>
    <row r="328" spans="2:19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</row>
    <row r="329" spans="2:19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</row>
    <row r="330" spans="2:19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</row>
    <row r="331" spans="2:19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</row>
    <row r="332" spans="2:19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</row>
    <row r="333" spans="2:19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</row>
    <row r="334" spans="2:19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</row>
    <row r="335" spans="2:19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</row>
    <row r="336" spans="2:19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</row>
    <row r="337" spans="2:19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2:19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2:19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2:19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2:19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2:19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2:19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2:19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2:19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2:19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2:19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2:19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2:19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2:19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2:19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2:19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2:19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2:19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2:19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2:19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2:19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2:19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2:19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2:19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2:19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2:19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2:19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2:19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2:19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2:19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2:19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2:19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2:19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2:19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2:19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2:19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2:19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2:19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2:19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2:19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2:19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2:19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2:19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2:19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2:19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2:19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2:19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2:19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2:19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2:19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2:19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2:19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2:19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2:19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2:19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2:19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2:19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2:19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2:19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2:19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2:19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2:19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2:19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2:19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2:19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2:19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2:19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2:19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2:19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2:19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2:19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2:19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2:19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2:19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2:19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2:19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2:19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2:19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2:19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2:19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2:19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2:19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2:19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2:19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2:19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2:19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2:19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2:19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2:19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2:19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2:19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2:19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2:19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2:19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2:19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2:19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2:19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2:19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2:19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2:19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2:19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2:19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2:19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2:19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2:19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2:19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2:19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2:19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2:19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2:19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2:19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2:19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2:19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2:19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2:19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2:19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2:19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2:19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2:19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2:19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2:19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2:19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2:19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2:19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2:19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2:19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2:19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2:19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2:19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2:19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2:19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2:19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2:19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2:19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2:19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2:19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2:19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2:19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2:19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2:19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2:19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2:19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2:19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2:19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2:19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2:19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2:19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2:19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2:19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2:19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2:19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2:19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2:19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  <row r="490" spans="2:19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</row>
    <row r="491" spans="2:19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</row>
    <row r="492" spans="2:19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</row>
    <row r="493" spans="2:19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</row>
    <row r="494" spans="2:19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</row>
    <row r="495" spans="2:19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</row>
    <row r="496" spans="2:19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</row>
    <row r="497" spans="2:19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</row>
    <row r="498" spans="2:19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</row>
    <row r="499" spans="2:19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</row>
    <row r="500" spans="2:19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</row>
    <row r="501" spans="2:19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</row>
    <row r="502" spans="2:19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</row>
    <row r="503" spans="2:19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</row>
    <row r="504" spans="2:19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</row>
    <row r="505" spans="2:19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</row>
    <row r="506" spans="2:19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</row>
    <row r="507" spans="2:19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</row>
    <row r="508" spans="2:19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</row>
    <row r="509" spans="2:19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</row>
    <row r="510" spans="2:19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</row>
    <row r="511" spans="2:19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</row>
    <row r="512" spans="2:19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</row>
    <row r="513" spans="2:19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</row>
    <row r="514" spans="2:19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</row>
    <row r="515" spans="2:19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</row>
    <row r="516" spans="2:19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</row>
    <row r="517" spans="2:19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</row>
    <row r="518" spans="2:19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</row>
    <row r="519" spans="2:19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</row>
    <row r="520" spans="2:19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</row>
    <row r="521" spans="2:19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</row>
    <row r="522" spans="2:19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</row>
    <row r="523" spans="2:19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</row>
    <row r="524" spans="2:19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</row>
    <row r="525" spans="2:19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</row>
    <row r="526" spans="2:19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</row>
    <row r="527" spans="2:19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</row>
    <row r="528" spans="2:19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</row>
    <row r="529" spans="2:19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</row>
    <row r="530" spans="2:19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</row>
    <row r="531" spans="2:19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</row>
    <row r="532" spans="2:19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</row>
    <row r="533" spans="2:19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</row>
    <row r="534" spans="2:19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</row>
    <row r="535" spans="2:19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</row>
    <row r="536" spans="2:19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</row>
    <row r="537" spans="2:19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</row>
    <row r="538" spans="2:19">
      <c r="B538" s="118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</row>
    <row r="539" spans="2:19">
      <c r="B539" s="118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</row>
    <row r="540" spans="2:19">
      <c r="B540" s="119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</row>
    <row r="541" spans="2:19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</row>
    <row r="542" spans="2:19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</row>
    <row r="543" spans="2:19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</row>
    <row r="544" spans="2:19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</row>
    <row r="545" spans="2:19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</row>
    <row r="546" spans="2:19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</row>
    <row r="547" spans="2:19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</row>
    <row r="548" spans="2:19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</row>
    <row r="549" spans="2:19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</row>
    <row r="550" spans="2:19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</row>
    <row r="551" spans="2:19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</row>
    <row r="552" spans="2:19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</row>
    <row r="553" spans="2:19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</row>
    <row r="554" spans="2:19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</row>
    <row r="555" spans="2:19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</row>
    <row r="556" spans="2:19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</row>
    <row r="557" spans="2:19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</row>
    <row r="558" spans="2:19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</row>
    <row r="559" spans="2:19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</row>
    <row r="560" spans="2:19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</row>
    <row r="561" spans="2:19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</row>
    <row r="562" spans="2:19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</row>
    <row r="563" spans="2:19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</row>
    <row r="564" spans="2:19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</row>
    <row r="565" spans="2:19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</row>
    <row r="566" spans="2:19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</row>
    <row r="567" spans="2:19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</row>
    <row r="568" spans="2:19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</row>
    <row r="569" spans="2:19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</row>
    <row r="570" spans="2:19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</row>
    <row r="571" spans="2:19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</row>
    <row r="572" spans="2:19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</row>
    <row r="573" spans="2:19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</row>
    <row r="574" spans="2:19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</row>
    <row r="575" spans="2:19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</row>
    <row r="576" spans="2:19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</row>
    <row r="577" spans="2:19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</row>
    <row r="578" spans="2:19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</row>
    <row r="579" spans="2:19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</row>
    <row r="580" spans="2:19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</row>
    <row r="581" spans="2:19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</row>
    <row r="582" spans="2:19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</row>
    <row r="583" spans="2:19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</row>
    <row r="584" spans="2:19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</row>
    <row r="585" spans="2:19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</row>
    <row r="586" spans="2:19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</row>
    <row r="587" spans="2:19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</row>
    <row r="588" spans="2:19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</row>
    <row r="589" spans="2:19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2:19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</row>
    <row r="591" spans="2:19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</row>
    <row r="592" spans="2:19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</row>
    <row r="593" spans="2:19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</row>
    <row r="594" spans="2:19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</row>
    <row r="595" spans="2:19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</row>
    <row r="596" spans="2:19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</row>
    <row r="597" spans="2:19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</row>
    <row r="598" spans="2:19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</row>
    <row r="599" spans="2:19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</row>
    <row r="600" spans="2:19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</row>
    <row r="601" spans="2:19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</row>
    <row r="602" spans="2:19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</row>
    <row r="603" spans="2:19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</row>
    <row r="604" spans="2:19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</row>
    <row r="605" spans="2:19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</row>
    <row r="606" spans="2:19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</row>
    <row r="607" spans="2:19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</row>
    <row r="608" spans="2:19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</row>
    <row r="609" spans="2:19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</row>
    <row r="610" spans="2:19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</row>
    <row r="611" spans="2:19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</row>
    <row r="612" spans="2:19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</row>
    <row r="613" spans="2:19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</row>
    <row r="614" spans="2:19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</row>
    <row r="615" spans="2:19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</row>
    <row r="616" spans="2:19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</row>
    <row r="617" spans="2:19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</row>
    <row r="618" spans="2:19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</row>
    <row r="619" spans="2:19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</row>
    <row r="620" spans="2:19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</row>
    <row r="621" spans="2:19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</row>
    <row r="622" spans="2:19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</row>
    <row r="623" spans="2:19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</row>
    <row r="624" spans="2:19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2:19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</row>
    <row r="626" spans="2:19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</row>
    <row r="627" spans="2:19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</row>
    <row r="628" spans="2:19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</row>
    <row r="629" spans="2:19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</row>
    <row r="630" spans="2:19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</row>
    <row r="631" spans="2:19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</row>
    <row r="632" spans="2:19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</row>
    <row r="633" spans="2:19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</row>
    <row r="634" spans="2:19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</row>
    <row r="635" spans="2:19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</row>
    <row r="636" spans="2:19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</row>
    <row r="637" spans="2:19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</row>
    <row r="638" spans="2:19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</row>
    <row r="639" spans="2:19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</row>
    <row r="640" spans="2:19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</row>
    <row r="641" spans="2:19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</row>
    <row r="642" spans="2:19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</row>
    <row r="643" spans="2:19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</row>
    <row r="644" spans="2:19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</row>
    <row r="645" spans="2:19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</row>
    <row r="646" spans="2:19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</row>
    <row r="647" spans="2:19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</row>
    <row r="648" spans="2:19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</row>
    <row r="649" spans="2:19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</row>
    <row r="650" spans="2:19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</row>
    <row r="651" spans="2:19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</row>
    <row r="652" spans="2:19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</row>
    <row r="653" spans="2:19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</row>
    <row r="654" spans="2:19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</row>
    <row r="655" spans="2:19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</row>
    <row r="656" spans="2:19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</row>
    <row r="657" spans="2:19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</row>
    <row r="658" spans="2:19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</row>
    <row r="659" spans="2:19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</row>
    <row r="660" spans="2:19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</row>
    <row r="661" spans="2:19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</row>
    <row r="662" spans="2:19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</row>
    <row r="663" spans="2:19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</row>
    <row r="664" spans="2:19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2:19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</row>
    <row r="666" spans="2:19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</row>
    <row r="667" spans="2:19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</row>
    <row r="668" spans="2:19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</row>
  </sheetData>
  <sheetProtection sheet="1" objects="1" scenarios="1"/>
  <mergeCells count="2">
    <mergeCell ref="B6:S6"/>
    <mergeCell ref="B7:S7"/>
  </mergeCells>
  <phoneticPr fontId="4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2146</v>
      </c>
    </row>
    <row r="6" spans="2:49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49" ht="26.25" customHeight="1">
      <c r="B7" s="126" t="s">
        <v>71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45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6" t="s">
        <v>27</v>
      </c>
      <c r="C11" s="68"/>
      <c r="D11" s="68"/>
      <c r="E11" s="68"/>
      <c r="F11" s="68"/>
      <c r="G11" s="68"/>
      <c r="H11" s="68"/>
      <c r="I11" s="68"/>
      <c r="J11" s="117">
        <v>0</v>
      </c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2:13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3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2:13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2:13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2:13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2:13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</row>
    <row r="232" spans="2:13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</row>
    <row r="233" spans="2:13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2:13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2:13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</row>
    <row r="236" spans="2:13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2:13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2:13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2:13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2:13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2:13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2:13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2:13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2:13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2:13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2:13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2:13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2:13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2:13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2:13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2:13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2:13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2:13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2:13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2:13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2:13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2:13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2:13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2:13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2:13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2:13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2:13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2:13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2:13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2:13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2:13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2:13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2:13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2:13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2:13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2:13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2:13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2:13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2:13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2:13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2:13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2:13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2:13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2:13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2:13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2:13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2:13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2:13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2:13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2:13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2:13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2:13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2:13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2:13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2:13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2:13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2:13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2:13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2:13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2:13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2:13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2:13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2:13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2:13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2:13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2:13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2:13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1" ht="26.25" customHeight="1">
      <c r="B7" s="126" t="s">
        <v>77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1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45</v>
      </c>
      <c r="J8" s="29" t="s">
        <v>127</v>
      </c>
      <c r="K8" s="30" t="s">
        <v>129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6" t="s">
        <v>1386</v>
      </c>
      <c r="C11" s="68"/>
      <c r="D11" s="68"/>
      <c r="E11" s="68"/>
      <c r="F11" s="68"/>
      <c r="G11" s="68"/>
      <c r="H11" s="117">
        <v>0</v>
      </c>
      <c r="I11" s="68"/>
      <c r="J11" s="68"/>
      <c r="K11" s="68"/>
    </row>
    <row r="12" spans="2:11" ht="21" customHeight="1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3" t="s">
        <v>177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3" t="s">
        <v>185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51.5703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ht="26.25" customHeight="1">
      <c r="B7" s="126" t="s">
        <v>78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93" customFormat="1" ht="18" customHeight="1">
      <c r="B11" s="95" t="s">
        <v>36</v>
      </c>
      <c r="C11" s="96"/>
      <c r="D11" s="96"/>
      <c r="E11" s="96"/>
      <c r="F11" s="96"/>
      <c r="G11" s="97"/>
      <c r="H11" s="98"/>
      <c r="I11" s="97">
        <v>4.6971882250000005</v>
      </c>
      <c r="J11" s="96"/>
      <c r="K11" s="120">
        <f>I11/$I$11</f>
        <v>1</v>
      </c>
      <c r="L11" s="120">
        <f>I11/'סכום נכסי הקרן'!$C$42</f>
        <v>1.7287065157671404E-4</v>
      </c>
    </row>
    <row r="12" spans="2:12" s="94" customFormat="1" ht="21" customHeight="1">
      <c r="B12" s="99" t="s">
        <v>1033</v>
      </c>
      <c r="C12" s="96"/>
      <c r="D12" s="96"/>
      <c r="E12" s="96"/>
      <c r="F12" s="96"/>
      <c r="G12" s="97"/>
      <c r="H12" s="98"/>
      <c r="I12" s="97">
        <v>4.4446660020000008</v>
      </c>
      <c r="J12" s="96"/>
      <c r="K12" s="120">
        <f t="shared" ref="K12:K15" si="0">I12/$I$11</f>
        <v>0.94623970535053459</v>
      </c>
      <c r="L12" s="120">
        <f>I12/'סכום נכסי הקרן'!$C$42</f>
        <v>1.6357707441170481E-4</v>
      </c>
    </row>
    <row r="13" spans="2:12">
      <c r="B13" s="72" t="s">
        <v>1034</v>
      </c>
      <c r="C13" s="69" t="s">
        <v>1035</v>
      </c>
      <c r="D13" s="82" t="s">
        <v>134</v>
      </c>
      <c r="E13" s="82" t="s">
        <v>111</v>
      </c>
      <c r="F13" s="92">
        <v>44014</v>
      </c>
      <c r="G13" s="76">
        <v>46.574475</v>
      </c>
      <c r="H13" s="78">
        <v>9543.1370999999999</v>
      </c>
      <c r="I13" s="76">
        <v>4.4446660020000008</v>
      </c>
      <c r="J13" s="69"/>
      <c r="K13" s="77">
        <f t="shared" si="0"/>
        <v>0.94623970535053459</v>
      </c>
      <c r="L13" s="77">
        <f>I13/'סכום נכסי הקרן'!$C$42</f>
        <v>1.6357707441170481E-4</v>
      </c>
    </row>
    <row r="14" spans="2:12" s="94" customFormat="1">
      <c r="B14" s="99" t="s">
        <v>174</v>
      </c>
      <c r="C14" s="96"/>
      <c r="D14" s="96"/>
      <c r="E14" s="96"/>
      <c r="F14" s="96"/>
      <c r="G14" s="97"/>
      <c r="H14" s="98"/>
      <c r="I14" s="97">
        <v>0.25252222300000005</v>
      </c>
      <c r="J14" s="96"/>
      <c r="K14" s="120">
        <f t="shared" si="0"/>
        <v>5.3760294649465537E-2</v>
      </c>
      <c r="L14" s="120">
        <f>I14/'סכום נכסי הקרן'!$C$42</f>
        <v>9.2935771650092406E-6</v>
      </c>
    </row>
    <row r="15" spans="2:12">
      <c r="B15" s="72" t="s">
        <v>1036</v>
      </c>
      <c r="C15" s="69" t="s">
        <v>1037</v>
      </c>
      <c r="D15" s="82" t="s">
        <v>643</v>
      </c>
      <c r="E15" s="82" t="s">
        <v>110</v>
      </c>
      <c r="F15" s="92">
        <v>43879</v>
      </c>
      <c r="G15" s="76">
        <v>132.83259400000003</v>
      </c>
      <c r="H15" s="78">
        <v>55.247199999999999</v>
      </c>
      <c r="I15" s="76">
        <v>0.25252222300000005</v>
      </c>
      <c r="J15" s="69"/>
      <c r="K15" s="77">
        <f t="shared" si="0"/>
        <v>5.3760294649465537E-2</v>
      </c>
      <c r="L15" s="77">
        <f>I15/'סכום נכסי הקרן'!$C$42</f>
        <v>9.2935771650092406E-6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4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4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4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2:12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2:12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2:12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2:12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2:12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2:12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2:12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2:12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2:12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2:12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2:12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2:12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2:12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2:12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2:12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2:12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2:12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2:12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2:12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2:12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2:12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2:12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2:12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2:12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2:12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2:12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2:12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2:12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2:12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2:12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2:12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2:12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2:12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2:12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2:12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2:12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2:12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2:12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2:12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2:12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ht="26.25" customHeight="1">
      <c r="B7" s="126" t="s">
        <v>79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6" t="s">
        <v>38</v>
      </c>
      <c r="C11" s="68"/>
      <c r="D11" s="68"/>
      <c r="E11" s="68"/>
      <c r="F11" s="68"/>
      <c r="G11" s="68"/>
      <c r="H11" s="68"/>
      <c r="I11" s="117">
        <v>0</v>
      </c>
      <c r="J11" s="68"/>
      <c r="K11" s="68"/>
      <c r="L11" s="68"/>
    </row>
    <row r="12" spans="2:12" ht="19.5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1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1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1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1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1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1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1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1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1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1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1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1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1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1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1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1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1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1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1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1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1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1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1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1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1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1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1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1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1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1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1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1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B506" s="111"/>
      <c r="C506" s="111"/>
      <c r="D506" s="111"/>
      <c r="E506" s="112"/>
      <c r="F506" s="112"/>
      <c r="G506" s="112"/>
      <c r="H506" s="112"/>
      <c r="I506" s="112"/>
      <c r="J506" s="112"/>
      <c r="K506" s="112"/>
      <c r="L506" s="112"/>
    </row>
    <row r="507" spans="2:12">
      <c r="B507" s="111"/>
      <c r="C507" s="111"/>
      <c r="D507" s="111"/>
      <c r="E507" s="112"/>
      <c r="F507" s="112"/>
      <c r="G507" s="112"/>
      <c r="H507" s="112"/>
      <c r="I507" s="112"/>
      <c r="J507" s="112"/>
      <c r="K507" s="112"/>
      <c r="L507" s="112"/>
    </row>
    <row r="508" spans="2:12">
      <c r="B508" s="111"/>
      <c r="C508" s="111"/>
      <c r="D508" s="111"/>
      <c r="E508" s="112"/>
      <c r="F508" s="112"/>
      <c r="G508" s="112"/>
      <c r="H508" s="112"/>
      <c r="I508" s="112"/>
      <c r="J508" s="112"/>
      <c r="K508" s="112"/>
      <c r="L508" s="112"/>
    </row>
    <row r="509" spans="2:12">
      <c r="B509" s="111"/>
      <c r="C509" s="111"/>
      <c r="D509" s="111"/>
      <c r="E509" s="112"/>
      <c r="F509" s="112"/>
      <c r="G509" s="112"/>
      <c r="H509" s="112"/>
      <c r="I509" s="112"/>
      <c r="J509" s="112"/>
      <c r="K509" s="112"/>
      <c r="L509" s="112"/>
    </row>
    <row r="510" spans="2:12">
      <c r="B510" s="111"/>
      <c r="C510" s="111"/>
      <c r="D510" s="111"/>
      <c r="E510" s="112"/>
      <c r="F510" s="112"/>
      <c r="G510" s="112"/>
      <c r="H510" s="112"/>
      <c r="I510" s="112"/>
      <c r="J510" s="112"/>
      <c r="K510" s="112"/>
      <c r="L510" s="112"/>
    </row>
    <row r="511" spans="2:12">
      <c r="B511" s="111"/>
      <c r="C511" s="111"/>
      <c r="D511" s="111"/>
      <c r="E511" s="112"/>
      <c r="F511" s="112"/>
      <c r="G511" s="112"/>
      <c r="H511" s="112"/>
      <c r="I511" s="112"/>
      <c r="J511" s="112"/>
      <c r="K511" s="112"/>
      <c r="L511" s="112"/>
    </row>
    <row r="512" spans="2:12">
      <c r="B512" s="111"/>
      <c r="C512" s="111"/>
      <c r="D512" s="111"/>
      <c r="E512" s="112"/>
      <c r="F512" s="112"/>
      <c r="G512" s="112"/>
      <c r="H512" s="112"/>
      <c r="I512" s="112"/>
      <c r="J512" s="112"/>
      <c r="K512" s="112"/>
      <c r="L512" s="112"/>
    </row>
    <row r="513" spans="2:12">
      <c r="B513" s="111"/>
      <c r="C513" s="111"/>
      <c r="D513" s="111"/>
      <c r="E513" s="112"/>
      <c r="F513" s="112"/>
      <c r="G513" s="112"/>
      <c r="H513" s="112"/>
      <c r="I513" s="112"/>
      <c r="J513" s="112"/>
      <c r="K513" s="112"/>
      <c r="L513" s="112"/>
    </row>
    <row r="514" spans="2:12">
      <c r="B514" s="111"/>
      <c r="C514" s="111"/>
      <c r="D514" s="111"/>
      <c r="E514" s="112"/>
      <c r="F514" s="112"/>
      <c r="G514" s="112"/>
      <c r="H514" s="112"/>
      <c r="I514" s="112"/>
      <c r="J514" s="112"/>
      <c r="K514" s="112"/>
      <c r="L514" s="112"/>
    </row>
    <row r="515" spans="2:12">
      <c r="B515" s="111"/>
      <c r="C515" s="111"/>
      <c r="D515" s="111"/>
      <c r="E515" s="112"/>
      <c r="F515" s="112"/>
      <c r="G515" s="112"/>
      <c r="H515" s="112"/>
      <c r="I515" s="112"/>
      <c r="J515" s="112"/>
      <c r="K515" s="112"/>
      <c r="L515" s="112"/>
    </row>
    <row r="516" spans="2:12">
      <c r="B516" s="111"/>
      <c r="C516" s="111"/>
      <c r="D516" s="111"/>
      <c r="E516" s="112"/>
      <c r="F516" s="112"/>
      <c r="G516" s="112"/>
      <c r="H516" s="112"/>
      <c r="I516" s="112"/>
      <c r="J516" s="112"/>
      <c r="K516" s="112"/>
      <c r="L516" s="112"/>
    </row>
    <row r="517" spans="2:12">
      <c r="B517" s="111"/>
      <c r="C517" s="111"/>
      <c r="D517" s="111"/>
      <c r="E517" s="112"/>
      <c r="F517" s="112"/>
      <c r="G517" s="112"/>
      <c r="H517" s="112"/>
      <c r="I517" s="112"/>
      <c r="J517" s="112"/>
      <c r="K517" s="112"/>
      <c r="L517" s="112"/>
    </row>
    <row r="518" spans="2:12">
      <c r="B518" s="111"/>
      <c r="C518" s="111"/>
      <c r="D518" s="111"/>
      <c r="E518" s="112"/>
      <c r="F518" s="112"/>
      <c r="G518" s="112"/>
      <c r="H518" s="112"/>
      <c r="I518" s="112"/>
      <c r="J518" s="112"/>
      <c r="K518" s="112"/>
      <c r="L518" s="112"/>
    </row>
    <row r="519" spans="2:12">
      <c r="B519" s="111"/>
      <c r="C519" s="111"/>
      <c r="D519" s="111"/>
      <c r="E519" s="112"/>
      <c r="F519" s="112"/>
      <c r="G519" s="112"/>
      <c r="H519" s="112"/>
      <c r="I519" s="112"/>
      <c r="J519" s="112"/>
      <c r="K519" s="112"/>
      <c r="L519" s="112"/>
    </row>
    <row r="520" spans="2:12">
      <c r="B520" s="111"/>
      <c r="C520" s="111"/>
      <c r="D520" s="111"/>
      <c r="E520" s="112"/>
      <c r="F520" s="112"/>
      <c r="G520" s="112"/>
      <c r="H520" s="112"/>
      <c r="I520" s="112"/>
      <c r="J520" s="112"/>
      <c r="K520" s="112"/>
      <c r="L520" s="112"/>
    </row>
    <row r="521" spans="2:12">
      <c r="B521" s="111"/>
      <c r="C521" s="111"/>
      <c r="D521" s="111"/>
      <c r="E521" s="112"/>
      <c r="F521" s="112"/>
      <c r="G521" s="112"/>
      <c r="H521" s="112"/>
      <c r="I521" s="112"/>
      <c r="J521" s="112"/>
      <c r="K521" s="112"/>
      <c r="L521" s="112"/>
    </row>
    <row r="522" spans="2:12">
      <c r="B522" s="111"/>
      <c r="C522" s="111"/>
      <c r="D522" s="111"/>
      <c r="E522" s="112"/>
      <c r="F522" s="112"/>
      <c r="G522" s="112"/>
      <c r="H522" s="112"/>
      <c r="I522" s="112"/>
      <c r="J522" s="112"/>
      <c r="K522" s="112"/>
      <c r="L522" s="112"/>
    </row>
    <row r="523" spans="2:12">
      <c r="B523" s="111"/>
      <c r="C523" s="111"/>
      <c r="D523" s="111"/>
      <c r="E523" s="112"/>
      <c r="F523" s="112"/>
      <c r="G523" s="112"/>
      <c r="H523" s="112"/>
      <c r="I523" s="112"/>
      <c r="J523" s="112"/>
      <c r="K523" s="112"/>
      <c r="L523" s="112"/>
    </row>
    <row r="524" spans="2:12">
      <c r="B524" s="111"/>
      <c r="C524" s="111"/>
      <c r="D524" s="111"/>
      <c r="E524" s="112"/>
      <c r="F524" s="112"/>
      <c r="G524" s="112"/>
      <c r="H524" s="112"/>
      <c r="I524" s="112"/>
      <c r="J524" s="112"/>
      <c r="K524" s="112"/>
      <c r="L524" s="112"/>
    </row>
    <row r="525" spans="2:12">
      <c r="B525" s="111"/>
      <c r="C525" s="111"/>
      <c r="D525" s="111"/>
      <c r="E525" s="112"/>
      <c r="F525" s="112"/>
      <c r="G525" s="112"/>
      <c r="H525" s="112"/>
      <c r="I525" s="112"/>
      <c r="J525" s="112"/>
      <c r="K525" s="112"/>
      <c r="L525" s="112"/>
    </row>
    <row r="526" spans="2:12">
      <c r="B526" s="111"/>
      <c r="C526" s="111"/>
      <c r="D526" s="111"/>
      <c r="E526" s="112"/>
      <c r="F526" s="112"/>
      <c r="G526" s="112"/>
      <c r="H526" s="112"/>
      <c r="I526" s="112"/>
      <c r="J526" s="112"/>
      <c r="K526" s="112"/>
      <c r="L526" s="112"/>
    </row>
    <row r="527" spans="2:12">
      <c r="B527" s="111"/>
      <c r="C527" s="111"/>
      <c r="D527" s="111"/>
      <c r="E527" s="112"/>
      <c r="F527" s="112"/>
      <c r="G527" s="112"/>
      <c r="H527" s="112"/>
      <c r="I527" s="112"/>
      <c r="J527" s="112"/>
      <c r="K527" s="112"/>
      <c r="L527" s="112"/>
    </row>
    <row r="528" spans="2:12">
      <c r="B528" s="111"/>
      <c r="C528" s="111"/>
      <c r="D528" s="111"/>
      <c r="E528" s="112"/>
      <c r="F528" s="112"/>
      <c r="G528" s="112"/>
      <c r="H528" s="112"/>
      <c r="I528" s="112"/>
      <c r="J528" s="112"/>
      <c r="K528" s="112"/>
      <c r="L528" s="112"/>
    </row>
    <row r="529" spans="2:12">
      <c r="B529" s="111"/>
      <c r="C529" s="111"/>
      <c r="D529" s="111"/>
      <c r="E529" s="112"/>
      <c r="F529" s="112"/>
      <c r="G529" s="112"/>
      <c r="H529" s="112"/>
      <c r="I529" s="112"/>
      <c r="J529" s="112"/>
      <c r="K529" s="112"/>
      <c r="L529" s="112"/>
    </row>
    <row r="530" spans="2:12">
      <c r="B530" s="111"/>
      <c r="C530" s="111"/>
      <c r="D530" s="111"/>
      <c r="E530" s="112"/>
      <c r="F530" s="112"/>
      <c r="G530" s="112"/>
      <c r="H530" s="112"/>
      <c r="I530" s="112"/>
      <c r="J530" s="112"/>
      <c r="K530" s="112"/>
      <c r="L530" s="112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8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6" t="s">
        <v>151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50</v>
      </c>
      <c r="G7" s="49" t="s">
        <v>82</v>
      </c>
      <c r="H7" s="49" t="s">
        <v>16</v>
      </c>
      <c r="I7" s="49" t="s">
        <v>18</v>
      </c>
      <c r="J7" s="49" t="s">
        <v>46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33</v>
      </c>
      <c r="C10" s="86"/>
      <c r="D10" s="86"/>
      <c r="E10" s="86"/>
      <c r="F10" s="86"/>
      <c r="G10" s="86"/>
      <c r="H10" s="86"/>
      <c r="I10" s="86"/>
      <c r="J10" s="87">
        <f>J11</f>
        <v>5498.5704684899993</v>
      </c>
      <c r="K10" s="89">
        <f>J10/$J$10</f>
        <v>1</v>
      </c>
      <c r="L10" s="89">
        <f>J10/'סכום נכסי הקרן'!$C$42</f>
        <v>0.20236392797061986</v>
      </c>
    </row>
    <row r="11" spans="2:12">
      <c r="B11" s="70" t="s">
        <v>173</v>
      </c>
      <c r="C11" s="71"/>
      <c r="D11" s="71"/>
      <c r="E11" s="71"/>
      <c r="F11" s="71"/>
      <c r="G11" s="71"/>
      <c r="H11" s="71"/>
      <c r="I11" s="71"/>
      <c r="J11" s="79">
        <f>J12+J19</f>
        <v>5498.5704684899993</v>
      </c>
      <c r="K11" s="80">
        <f t="shared" ref="K11:K17" si="0">J11/$J$10</f>
        <v>1</v>
      </c>
      <c r="L11" s="80">
        <f>J11/'סכום נכסי הקרן'!$C$42</f>
        <v>0.20236392797061986</v>
      </c>
    </row>
    <row r="12" spans="2:12">
      <c r="B12" s="85" t="s">
        <v>31</v>
      </c>
      <c r="C12" s="71"/>
      <c r="D12" s="71"/>
      <c r="E12" s="71"/>
      <c r="F12" s="71"/>
      <c r="G12" s="71"/>
      <c r="H12" s="71"/>
      <c r="I12" s="71"/>
      <c r="J12" s="79">
        <f>SUM(J13:J17)</f>
        <v>2872.8230456189999</v>
      </c>
      <c r="K12" s="80">
        <f t="shared" si="0"/>
        <v>0.5224672598236112</v>
      </c>
      <c r="L12" s="80">
        <f>J12/'סכום נכסי הקרן'!$C$42</f>
        <v>0.10572852693395239</v>
      </c>
    </row>
    <row r="13" spans="2:12">
      <c r="B13" s="75" t="s">
        <v>1346</v>
      </c>
      <c r="C13" s="69" t="s">
        <v>1347</v>
      </c>
      <c r="D13" s="69">
        <v>11</v>
      </c>
      <c r="E13" s="69" t="s">
        <v>1348</v>
      </c>
      <c r="F13" s="69" t="s">
        <v>1349</v>
      </c>
      <c r="G13" s="82" t="s">
        <v>111</v>
      </c>
      <c r="H13" s="83">
        <v>0</v>
      </c>
      <c r="I13" s="83">
        <v>0</v>
      </c>
      <c r="J13" s="76">
        <v>5.7967960690000009</v>
      </c>
      <c r="K13" s="77">
        <f t="shared" si="0"/>
        <v>1.0542369334391561E-3</v>
      </c>
      <c r="L13" s="77">
        <f>J13/'סכום נכסי הקרן'!$C$42</f>
        <v>2.1333952686244858E-4</v>
      </c>
    </row>
    <row r="14" spans="2:12">
      <c r="B14" s="75" t="s">
        <v>1350</v>
      </c>
      <c r="C14" s="69" t="s">
        <v>1351</v>
      </c>
      <c r="D14" s="69">
        <v>12</v>
      </c>
      <c r="E14" s="69" t="s">
        <v>1348</v>
      </c>
      <c r="F14" s="69" t="s">
        <v>1349</v>
      </c>
      <c r="G14" s="82" t="s">
        <v>111</v>
      </c>
      <c r="H14" s="83">
        <v>0</v>
      </c>
      <c r="I14" s="83">
        <v>0</v>
      </c>
      <c r="J14" s="76">
        <v>34.364225667000007</v>
      </c>
      <c r="K14" s="77">
        <f t="shared" si="0"/>
        <v>6.2496654110240054E-3</v>
      </c>
      <c r="L14" s="77">
        <f>J14/'סכום נכסי הקרן'!$C$42</f>
        <v>1.2647068410769362E-3</v>
      </c>
    </row>
    <row r="15" spans="2:12">
      <c r="B15" s="75" t="s">
        <v>1352</v>
      </c>
      <c r="C15" s="69" t="s">
        <v>1353</v>
      </c>
      <c r="D15" s="69">
        <v>10</v>
      </c>
      <c r="E15" s="69" t="s">
        <v>1348</v>
      </c>
      <c r="F15" s="69" t="s">
        <v>1349</v>
      </c>
      <c r="G15" s="82" t="s">
        <v>111</v>
      </c>
      <c r="H15" s="83">
        <v>0</v>
      </c>
      <c r="I15" s="83">
        <v>0</v>
      </c>
      <c r="J15" s="76">
        <v>2787.0061248420002</v>
      </c>
      <c r="K15" s="77">
        <f t="shared" si="0"/>
        <v>0.50686012679352987</v>
      </c>
      <c r="L15" s="77">
        <f>J15/'סכום נכסי הקרן'!$C$42</f>
        <v>0.10257020618962515</v>
      </c>
    </row>
    <row r="16" spans="2:12">
      <c r="B16" s="75" t="s">
        <v>1354</v>
      </c>
      <c r="C16" s="69" t="s">
        <v>1355</v>
      </c>
      <c r="D16" s="69">
        <v>20</v>
      </c>
      <c r="E16" s="69" t="s">
        <v>1348</v>
      </c>
      <c r="F16" s="69" t="s">
        <v>1349</v>
      </c>
      <c r="G16" s="82" t="s">
        <v>111</v>
      </c>
      <c r="H16" s="83">
        <v>0</v>
      </c>
      <c r="I16" s="83">
        <v>0</v>
      </c>
      <c r="J16" s="76">
        <v>34.934459041000011</v>
      </c>
      <c r="K16" s="77">
        <f t="shared" si="0"/>
        <v>6.3533711609580603E-3</v>
      </c>
      <c r="L16" s="77">
        <f>J16/'סכום נכסי הקרן'!$C$42</f>
        <v>1.2856931439867304E-3</v>
      </c>
    </row>
    <row r="17" spans="2:12">
      <c r="B17" s="75" t="s">
        <v>1356</v>
      </c>
      <c r="C17" s="69" t="s">
        <v>1357</v>
      </c>
      <c r="D17" s="69">
        <v>26</v>
      </c>
      <c r="E17" s="69" t="s">
        <v>1348</v>
      </c>
      <c r="F17" s="69" t="s">
        <v>1349</v>
      </c>
      <c r="G17" s="82" t="s">
        <v>111</v>
      </c>
      <c r="H17" s="83">
        <v>0</v>
      </c>
      <c r="I17" s="83">
        <v>0</v>
      </c>
      <c r="J17" s="76">
        <v>10.721440000000003</v>
      </c>
      <c r="K17" s="77">
        <f t="shared" si="0"/>
        <v>1.9498595246601055E-3</v>
      </c>
      <c r="L17" s="77">
        <f>J17/'סכום נכסי הקרן'!$C$42</f>
        <v>3.9458123240114468E-4</v>
      </c>
    </row>
    <row r="18" spans="2:12">
      <c r="B18" s="72"/>
      <c r="C18" s="69"/>
      <c r="D18" s="69"/>
      <c r="E18" s="69"/>
      <c r="F18" s="69"/>
      <c r="G18" s="69"/>
      <c r="H18" s="69"/>
      <c r="I18" s="69"/>
      <c r="J18" s="69"/>
      <c r="K18" s="77"/>
      <c r="L18" s="69"/>
    </row>
    <row r="19" spans="2:12">
      <c r="B19" s="85" t="s">
        <v>32</v>
      </c>
      <c r="C19" s="71"/>
      <c r="D19" s="71"/>
      <c r="E19" s="71"/>
      <c r="F19" s="71"/>
      <c r="G19" s="71"/>
      <c r="H19" s="71"/>
      <c r="I19" s="71"/>
      <c r="J19" s="79">
        <f>SUM(J20:J42)</f>
        <v>2625.7474228709998</v>
      </c>
      <c r="K19" s="80">
        <f t="shared" ref="K19:K42" si="1">J19/$J$10</f>
        <v>0.47753274017638891</v>
      </c>
      <c r="L19" s="80">
        <f>J19/'סכום נכסי הקרן'!$C$42</f>
        <v>9.6635401036667498E-2</v>
      </c>
    </row>
    <row r="20" spans="2:12">
      <c r="B20" s="75" t="s">
        <v>1350</v>
      </c>
      <c r="C20" s="69" t="s">
        <v>1359</v>
      </c>
      <c r="D20" s="69">
        <v>12</v>
      </c>
      <c r="E20" s="69" t="s">
        <v>1348</v>
      </c>
      <c r="F20" s="69" t="s">
        <v>1349</v>
      </c>
      <c r="G20" s="82" t="s">
        <v>112</v>
      </c>
      <c r="H20" s="83">
        <v>0</v>
      </c>
      <c r="I20" s="83">
        <v>0</v>
      </c>
      <c r="J20" s="76">
        <v>1.2350451720000004</v>
      </c>
      <c r="K20" s="77">
        <f t="shared" si="1"/>
        <v>2.2461204763629496E-4</v>
      </c>
      <c r="L20" s="77">
        <f>J20/'סכום נכסי הקרן'!$C$42</f>
        <v>4.5453376229204631E-5</v>
      </c>
    </row>
    <row r="21" spans="2:12">
      <c r="B21" s="75" t="s">
        <v>1350</v>
      </c>
      <c r="C21" s="69" t="s">
        <v>1360</v>
      </c>
      <c r="D21" s="69">
        <v>12</v>
      </c>
      <c r="E21" s="69" t="s">
        <v>1348</v>
      </c>
      <c r="F21" s="69" t="s">
        <v>1349</v>
      </c>
      <c r="G21" s="82" t="s">
        <v>110</v>
      </c>
      <c r="H21" s="83">
        <v>0</v>
      </c>
      <c r="I21" s="83">
        <v>0</v>
      </c>
      <c r="J21" s="76">
        <v>60.148795218000011</v>
      </c>
      <c r="K21" s="77">
        <f t="shared" si="1"/>
        <v>1.0938987790133367E-2</v>
      </c>
      <c r="L21" s="77">
        <f>J21/'סכום נכסי הקרן'!$C$42</f>
        <v>2.213656537234039E-3</v>
      </c>
    </row>
    <row r="22" spans="2:12">
      <c r="B22" s="75" t="s">
        <v>1350</v>
      </c>
      <c r="C22" s="69" t="s">
        <v>1361</v>
      </c>
      <c r="D22" s="69">
        <v>12</v>
      </c>
      <c r="E22" s="69" t="s">
        <v>1348</v>
      </c>
      <c r="F22" s="69" t="s">
        <v>1349</v>
      </c>
      <c r="G22" s="82" t="s">
        <v>119</v>
      </c>
      <c r="H22" s="83">
        <v>0</v>
      </c>
      <c r="I22" s="83">
        <v>0</v>
      </c>
      <c r="J22" s="76">
        <v>8.9018000000000007E-5</v>
      </c>
      <c r="K22" s="77">
        <f t="shared" si="1"/>
        <v>1.6189298747760864E-8</v>
      </c>
      <c r="L22" s="77">
        <f>J22/'סכום נכסי הקרן'!$C$42</f>
        <v>3.276130085686726E-9</v>
      </c>
    </row>
    <row r="23" spans="2:12">
      <c r="B23" s="75" t="s">
        <v>1350</v>
      </c>
      <c r="C23" s="69" t="s">
        <v>1362</v>
      </c>
      <c r="D23" s="69">
        <v>12</v>
      </c>
      <c r="E23" s="69" t="s">
        <v>1348</v>
      </c>
      <c r="F23" s="69" t="s">
        <v>1349</v>
      </c>
      <c r="G23" s="82" t="s">
        <v>113</v>
      </c>
      <c r="H23" s="83">
        <v>0</v>
      </c>
      <c r="I23" s="83">
        <v>0</v>
      </c>
      <c r="J23" s="76">
        <v>2.7137248000000003E-2</v>
      </c>
      <c r="K23" s="77">
        <f t="shared" si="1"/>
        <v>4.9353278557603628E-6</v>
      </c>
      <c r="L23" s="77">
        <f>J23/'סכום נכסי הקרן'!$C$42</f>
        <v>9.9873233071448397E-7</v>
      </c>
    </row>
    <row r="24" spans="2:12">
      <c r="B24" s="75" t="s">
        <v>1352</v>
      </c>
      <c r="C24" s="69" t="s">
        <v>1363</v>
      </c>
      <c r="D24" s="69">
        <v>10</v>
      </c>
      <c r="E24" s="69" t="s">
        <v>1348</v>
      </c>
      <c r="F24" s="69" t="s">
        <v>1349</v>
      </c>
      <c r="G24" s="82" t="s">
        <v>685</v>
      </c>
      <c r="H24" s="83">
        <v>0</v>
      </c>
      <c r="I24" s="83">
        <v>0</v>
      </c>
      <c r="J24" s="76">
        <v>-1.9580000000000001E-6</v>
      </c>
      <c r="K24" s="77">
        <f t="shared" si="1"/>
        <v>-3.5609255373200669E-10</v>
      </c>
      <c r="L24" s="77">
        <f>J24/'סכום נכסי הקרן'!$C$42</f>
        <v>-7.2060287894297891E-11</v>
      </c>
    </row>
    <row r="25" spans="2:12">
      <c r="B25" s="75" t="s">
        <v>1352</v>
      </c>
      <c r="C25" s="69" t="s">
        <v>1364</v>
      </c>
      <c r="D25" s="69">
        <v>10</v>
      </c>
      <c r="E25" s="69" t="s">
        <v>1348</v>
      </c>
      <c r="F25" s="69" t="s">
        <v>1349</v>
      </c>
      <c r="G25" s="82" t="s">
        <v>115</v>
      </c>
      <c r="H25" s="83">
        <v>0</v>
      </c>
      <c r="I25" s="83">
        <v>0</v>
      </c>
      <c r="J25" s="76">
        <v>6.2906100000000009E-4</v>
      </c>
      <c r="K25" s="77">
        <f t="shared" si="1"/>
        <v>1.1440446268805407E-7</v>
      </c>
      <c r="L25" s="77">
        <f>J25/'סכום נכסי הקרן'!$C$42</f>
        <v>2.3151336446922844E-8</v>
      </c>
    </row>
    <row r="26" spans="2:12">
      <c r="B26" s="75" t="s">
        <v>1352</v>
      </c>
      <c r="C26" s="69" t="s">
        <v>1365</v>
      </c>
      <c r="D26" s="69">
        <v>10</v>
      </c>
      <c r="E26" s="69" t="s">
        <v>1348</v>
      </c>
      <c r="F26" s="69" t="s">
        <v>1349</v>
      </c>
      <c r="G26" s="82" t="s">
        <v>113</v>
      </c>
      <c r="H26" s="83">
        <v>0</v>
      </c>
      <c r="I26" s="83">
        <v>0</v>
      </c>
      <c r="J26" s="76">
        <v>38.252260398000004</v>
      </c>
      <c r="K26" s="77">
        <f t="shared" si="1"/>
        <v>6.9567646022193697E-3</v>
      </c>
      <c r="L26" s="77">
        <f>J26/'סכום נכסי הקרן'!$C$42</f>
        <v>1.4077982108720785E-3</v>
      </c>
    </row>
    <row r="27" spans="2:12">
      <c r="B27" s="75" t="s">
        <v>1352</v>
      </c>
      <c r="C27" s="69" t="s">
        <v>1366</v>
      </c>
      <c r="D27" s="69">
        <v>10</v>
      </c>
      <c r="E27" s="69" t="s">
        <v>1348</v>
      </c>
      <c r="F27" s="69" t="s">
        <v>1349</v>
      </c>
      <c r="G27" s="82" t="s">
        <v>112</v>
      </c>
      <c r="H27" s="83">
        <v>0</v>
      </c>
      <c r="I27" s="83">
        <v>0</v>
      </c>
      <c r="J27" s="76">
        <v>44.912184890000013</v>
      </c>
      <c r="K27" s="77">
        <f t="shared" si="1"/>
        <v>8.1679747758754574E-3</v>
      </c>
      <c r="L27" s="77">
        <f>J27/'סכום נכסי הקרן'!$C$42</f>
        <v>1.6529034592111013E-3</v>
      </c>
    </row>
    <row r="28" spans="2:12">
      <c r="B28" s="75" t="s">
        <v>1352</v>
      </c>
      <c r="C28" s="69" t="s">
        <v>1367</v>
      </c>
      <c r="D28" s="69">
        <v>10</v>
      </c>
      <c r="E28" s="69" t="s">
        <v>1348</v>
      </c>
      <c r="F28" s="69" t="s">
        <v>1349</v>
      </c>
      <c r="G28" s="82" t="s">
        <v>116</v>
      </c>
      <c r="H28" s="83">
        <v>0</v>
      </c>
      <c r="I28" s="83">
        <v>0</v>
      </c>
      <c r="J28" s="76">
        <v>9.6737000000000019E-5</v>
      </c>
      <c r="K28" s="77">
        <f t="shared" si="1"/>
        <v>1.7593118166686994E-8</v>
      </c>
      <c r="L28" s="77">
        <f>J28/'סכום נכסי הקרן'!$C$42</f>
        <v>3.5602124974620507E-9</v>
      </c>
    </row>
    <row r="29" spans="2:12">
      <c r="B29" s="75" t="s">
        <v>1352</v>
      </c>
      <c r="C29" s="69" t="s">
        <v>1368</v>
      </c>
      <c r="D29" s="69">
        <v>10</v>
      </c>
      <c r="E29" s="69" t="s">
        <v>1348</v>
      </c>
      <c r="F29" s="69" t="s">
        <v>1349</v>
      </c>
      <c r="G29" s="82" t="s">
        <v>110</v>
      </c>
      <c r="H29" s="83">
        <v>0</v>
      </c>
      <c r="I29" s="83">
        <v>0</v>
      </c>
      <c r="J29" s="76">
        <v>2344.7908139369997</v>
      </c>
      <c r="K29" s="77">
        <f t="shared" si="1"/>
        <v>0.42643643968446204</v>
      </c>
      <c r="L29" s="77">
        <f>J29/'סכום נכסי הקרן'!$C$42</f>
        <v>8.6295352964354061E-2</v>
      </c>
    </row>
    <row r="30" spans="2:12">
      <c r="B30" s="75" t="s">
        <v>1352</v>
      </c>
      <c r="C30" s="69" t="s">
        <v>1369</v>
      </c>
      <c r="D30" s="69">
        <v>10</v>
      </c>
      <c r="E30" s="69" t="s">
        <v>1348</v>
      </c>
      <c r="F30" s="69" t="s">
        <v>1349</v>
      </c>
      <c r="G30" s="82" t="s">
        <v>114</v>
      </c>
      <c r="H30" s="83">
        <v>0</v>
      </c>
      <c r="I30" s="83">
        <v>0</v>
      </c>
      <c r="J30" s="76">
        <v>0.20389021600000001</v>
      </c>
      <c r="K30" s="77">
        <f t="shared" si="1"/>
        <v>3.7080586157512994E-5</v>
      </c>
      <c r="L30" s="77">
        <f>J30/'סכום נכסי הקרן'!$C$42</f>
        <v>7.5037730662873241E-6</v>
      </c>
    </row>
    <row r="31" spans="2:12">
      <c r="B31" s="75" t="s">
        <v>1352</v>
      </c>
      <c r="C31" s="69" t="s">
        <v>1370</v>
      </c>
      <c r="D31" s="69">
        <v>10</v>
      </c>
      <c r="E31" s="69" t="s">
        <v>1348</v>
      </c>
      <c r="F31" s="69" t="s">
        <v>1349</v>
      </c>
      <c r="G31" s="82" t="s">
        <v>117</v>
      </c>
      <c r="H31" s="83">
        <v>0</v>
      </c>
      <c r="I31" s="83">
        <v>0</v>
      </c>
      <c r="J31" s="76">
        <v>5.3000000000000005E-8</v>
      </c>
      <c r="K31" s="77">
        <f t="shared" si="1"/>
        <v>9.6388689212443067E-12</v>
      </c>
      <c r="L31" s="77">
        <f>J31/'סכום נכסי הקרן'!$C$42</f>
        <v>1.9505593760969293E-12</v>
      </c>
    </row>
    <row r="32" spans="2:12">
      <c r="B32" s="75" t="s">
        <v>1352</v>
      </c>
      <c r="C32" s="69" t="s">
        <v>1371</v>
      </c>
      <c r="D32" s="69">
        <v>10</v>
      </c>
      <c r="E32" s="69" t="s">
        <v>1348</v>
      </c>
      <c r="F32" s="69" t="s">
        <v>1349</v>
      </c>
      <c r="G32" s="82" t="s">
        <v>118</v>
      </c>
      <c r="H32" s="83">
        <v>0</v>
      </c>
      <c r="I32" s="83">
        <v>0</v>
      </c>
      <c r="J32" s="76">
        <v>5.8130000000000008E-2</v>
      </c>
      <c r="K32" s="77">
        <f t="shared" si="1"/>
        <v>1.057183868664022E-5</v>
      </c>
      <c r="L32" s="77">
        <f>J32/'סכום נכסי הקרן'!$C$42</f>
        <v>2.1393588025002738E-6</v>
      </c>
    </row>
    <row r="33" spans="2:12">
      <c r="B33" s="75" t="s">
        <v>1352</v>
      </c>
      <c r="C33" s="69" t="s">
        <v>1372</v>
      </c>
      <c r="D33" s="69">
        <v>10</v>
      </c>
      <c r="E33" s="69" t="s">
        <v>1348</v>
      </c>
      <c r="F33" s="69" t="s">
        <v>1349</v>
      </c>
      <c r="G33" s="82" t="s">
        <v>119</v>
      </c>
      <c r="H33" s="83">
        <v>0</v>
      </c>
      <c r="I33" s="83">
        <v>0</v>
      </c>
      <c r="J33" s="76">
        <v>1.6297387790000002</v>
      </c>
      <c r="K33" s="77">
        <f t="shared" si="1"/>
        <v>2.9639317861603293E-4</v>
      </c>
      <c r="L33" s="77">
        <f>J33/'סכום נכסי הקרן'!$C$42</f>
        <v>5.9979287848437959E-5</v>
      </c>
    </row>
    <row r="34" spans="2:12">
      <c r="B34" s="75" t="s">
        <v>1354</v>
      </c>
      <c r="C34" s="69" t="s">
        <v>1373</v>
      </c>
      <c r="D34" s="69">
        <v>20</v>
      </c>
      <c r="E34" s="69" t="s">
        <v>1348</v>
      </c>
      <c r="F34" s="69" t="s">
        <v>1349</v>
      </c>
      <c r="G34" s="82" t="s">
        <v>112</v>
      </c>
      <c r="H34" s="83">
        <v>0</v>
      </c>
      <c r="I34" s="83">
        <v>0</v>
      </c>
      <c r="J34" s="76">
        <v>9.9603210000000011E-3</v>
      </c>
      <c r="K34" s="77">
        <f t="shared" si="1"/>
        <v>1.8114382741984345E-6</v>
      </c>
      <c r="L34" s="77">
        <f>J34/'סכום נכסי הקרן'!$C$42</f>
        <v>3.6656976444311594E-7</v>
      </c>
    </row>
    <row r="35" spans="2:12">
      <c r="B35" s="75" t="s">
        <v>1354</v>
      </c>
      <c r="C35" s="69" t="s">
        <v>1358</v>
      </c>
      <c r="D35" s="69">
        <v>20</v>
      </c>
      <c r="E35" s="69" t="s">
        <v>1348</v>
      </c>
      <c r="F35" s="69" t="s">
        <v>1349</v>
      </c>
      <c r="G35" s="82" t="s">
        <v>113</v>
      </c>
      <c r="H35" s="83">
        <v>0</v>
      </c>
      <c r="I35" s="83">
        <v>0</v>
      </c>
      <c r="J35" s="76">
        <v>1.0291585820000002</v>
      </c>
      <c r="K35" s="77">
        <f>J35/$J$10</f>
        <v>1.8716839002022004E-4</v>
      </c>
      <c r="L35" s="77">
        <f>J35/'סכום נכסי הקרן'!$C$42</f>
        <v>3.7876130596428699E-5</v>
      </c>
    </row>
    <row r="36" spans="2:12">
      <c r="B36" s="75" t="s">
        <v>1354</v>
      </c>
      <c r="C36" s="69" t="s">
        <v>1374</v>
      </c>
      <c r="D36" s="69">
        <v>20</v>
      </c>
      <c r="E36" s="69" t="s">
        <v>1348</v>
      </c>
      <c r="F36" s="69" t="s">
        <v>1349</v>
      </c>
      <c r="G36" s="82" t="s">
        <v>119</v>
      </c>
      <c r="H36" s="83">
        <v>0</v>
      </c>
      <c r="I36" s="83">
        <v>0</v>
      </c>
      <c r="J36" s="76">
        <v>0.43049349100000006</v>
      </c>
      <c r="K36" s="77">
        <f t="shared" si="1"/>
        <v>7.829189304146917E-5</v>
      </c>
      <c r="L36" s="77">
        <f>J36/'סכום נכסי הקרן'!$C$42</f>
        <v>1.5843455004127343E-5</v>
      </c>
    </row>
    <row r="37" spans="2:12">
      <c r="B37" s="75" t="s">
        <v>1354</v>
      </c>
      <c r="C37" s="69" t="s">
        <v>1375</v>
      </c>
      <c r="D37" s="69">
        <v>20</v>
      </c>
      <c r="E37" s="69" t="s">
        <v>1348</v>
      </c>
      <c r="F37" s="69" t="s">
        <v>1349</v>
      </c>
      <c r="G37" s="82" t="s">
        <v>114</v>
      </c>
      <c r="H37" s="83">
        <v>0</v>
      </c>
      <c r="I37" s="83">
        <v>0</v>
      </c>
      <c r="J37" s="76">
        <v>4.140757000000001E-3</v>
      </c>
      <c r="K37" s="77">
        <f t="shared" si="1"/>
        <v>7.5306064071178909E-7</v>
      </c>
      <c r="L37" s="77">
        <f>J37/'סכום נכסי הקרן'!$C$42</f>
        <v>1.5239230925450933E-7</v>
      </c>
    </row>
    <row r="38" spans="2:12">
      <c r="B38" s="75" t="s">
        <v>1354</v>
      </c>
      <c r="C38" s="69" t="s">
        <v>1376</v>
      </c>
      <c r="D38" s="69">
        <v>20</v>
      </c>
      <c r="E38" s="69" t="s">
        <v>1348</v>
      </c>
      <c r="F38" s="69" t="s">
        <v>1349</v>
      </c>
      <c r="G38" s="82" t="s">
        <v>116</v>
      </c>
      <c r="H38" s="83">
        <v>0</v>
      </c>
      <c r="I38" s="83">
        <v>0</v>
      </c>
      <c r="J38" s="76">
        <v>5.6000000000000005E-8</v>
      </c>
      <c r="K38" s="77">
        <f t="shared" si="1"/>
        <v>1.0184465275277004E-11</v>
      </c>
      <c r="L38" s="77">
        <f>J38/'סכום נכסי הקרן'!$C$42</f>
        <v>2.0609683973854349E-12</v>
      </c>
    </row>
    <row r="39" spans="2:12">
      <c r="B39" s="75" t="s">
        <v>1354</v>
      </c>
      <c r="C39" s="69" t="s">
        <v>1377</v>
      </c>
      <c r="D39" s="69">
        <v>20</v>
      </c>
      <c r="E39" s="69" t="s">
        <v>1348</v>
      </c>
      <c r="F39" s="69" t="s">
        <v>1349</v>
      </c>
      <c r="G39" s="82" t="s">
        <v>110</v>
      </c>
      <c r="H39" s="83">
        <v>0</v>
      </c>
      <c r="I39" s="83">
        <v>0</v>
      </c>
      <c r="J39" s="76">
        <v>52.323203297000006</v>
      </c>
      <c r="K39" s="77">
        <f t="shared" si="1"/>
        <v>9.5157829833849242E-3</v>
      </c>
      <c r="L39" s="77">
        <f>J39/'סכום נכסי הקרן'!$C$42</f>
        <v>1.9256512222337572E-3</v>
      </c>
    </row>
    <row r="40" spans="2:12">
      <c r="B40" s="75" t="s">
        <v>1346</v>
      </c>
      <c r="C40" s="69" t="s">
        <v>1378</v>
      </c>
      <c r="D40" s="69">
        <v>11</v>
      </c>
      <c r="E40" s="69" t="s">
        <v>1379</v>
      </c>
      <c r="F40" s="69" t="s">
        <v>1349</v>
      </c>
      <c r="G40" s="82" t="s">
        <v>113</v>
      </c>
      <c r="H40" s="83">
        <v>0</v>
      </c>
      <c r="I40" s="83">
        <v>0</v>
      </c>
      <c r="J40" s="76">
        <v>1.1551796000000001E-2</v>
      </c>
      <c r="K40" s="77">
        <f t="shared" si="1"/>
        <v>2.1008725933764965E-6</v>
      </c>
      <c r="L40" s="77">
        <f>J40/'סכום נכסי הקרן'!$C$42</f>
        <v>4.251408301614907E-7</v>
      </c>
    </row>
    <row r="41" spans="2:12">
      <c r="B41" s="75" t="s">
        <v>1346</v>
      </c>
      <c r="C41" s="69" t="s">
        <v>1380</v>
      </c>
      <c r="D41" s="69">
        <v>11</v>
      </c>
      <c r="E41" s="69" t="s">
        <v>1379</v>
      </c>
      <c r="F41" s="69" t="s">
        <v>1349</v>
      </c>
      <c r="G41" s="82" t="s">
        <v>112</v>
      </c>
      <c r="H41" s="83">
        <v>0</v>
      </c>
      <c r="I41" s="83">
        <v>0</v>
      </c>
      <c r="J41" s="76">
        <v>9.0969025200000022</v>
      </c>
      <c r="K41" s="77">
        <f t="shared" si="1"/>
        <v>1.6544122826342837E-3</v>
      </c>
      <c r="L41" s="77">
        <f>J41/'סכום נכסי הקרן'!$C$42</f>
        <v>3.3479336799671297E-4</v>
      </c>
    </row>
    <row r="42" spans="2:12">
      <c r="B42" s="75" t="s">
        <v>1346</v>
      </c>
      <c r="C42" s="69" t="s">
        <v>1381</v>
      </c>
      <c r="D42" s="69">
        <v>11</v>
      </c>
      <c r="E42" s="69" t="s">
        <v>1379</v>
      </c>
      <c r="F42" s="69" t="s">
        <v>1349</v>
      </c>
      <c r="G42" s="82" t="s">
        <v>110</v>
      </c>
      <c r="H42" s="83">
        <v>0</v>
      </c>
      <c r="I42" s="83">
        <v>0</v>
      </c>
      <c r="J42" s="76">
        <v>71.583203282000014</v>
      </c>
      <c r="K42" s="77">
        <f t="shared" si="1"/>
        <v>1.3018511573546856E-2</v>
      </c>
      <c r="L42" s="77">
        <f>J42/'סכום נכסי הקרן'!$C$42</f>
        <v>2.6344771383539174E-3</v>
      </c>
    </row>
    <row r="43" spans="2:12">
      <c r="B43" s="72"/>
      <c r="C43" s="69"/>
      <c r="D43" s="69"/>
      <c r="E43" s="69"/>
      <c r="F43" s="69"/>
      <c r="G43" s="69"/>
      <c r="H43" s="69"/>
      <c r="I43" s="69"/>
      <c r="J43" s="69"/>
      <c r="K43" s="77"/>
      <c r="L43" s="69"/>
    </row>
    <row r="44" spans="2:12">
      <c r="B44" s="72"/>
      <c r="C44" s="69"/>
      <c r="D44" s="69"/>
      <c r="E44" s="69"/>
      <c r="F44" s="69"/>
      <c r="G44" s="69"/>
      <c r="H44" s="69"/>
      <c r="I44" s="69"/>
      <c r="J44" s="69"/>
      <c r="K44" s="77"/>
      <c r="L44" s="69"/>
    </row>
    <row r="45" spans="2:12">
      <c r="B45" s="111"/>
      <c r="C45" s="111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>
      <c r="B46" s="111"/>
      <c r="C46" s="111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>
      <c r="B47" s="113" t="s">
        <v>194</v>
      </c>
      <c r="C47" s="111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>
      <c r="B48" s="114"/>
      <c r="C48" s="111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>
      <c r="B49" s="111"/>
      <c r="C49" s="111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>
      <c r="B50" s="111"/>
      <c r="C50" s="111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>
      <c r="B51" s="111"/>
      <c r="C51" s="111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>
      <c r="B52" s="111"/>
      <c r="C52" s="111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>
      <c r="B53" s="111"/>
      <c r="C53" s="111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>
      <c r="B54" s="111"/>
      <c r="C54" s="111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>
      <c r="B55" s="111"/>
      <c r="C55" s="111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>
      <c r="B56" s="111"/>
      <c r="C56" s="111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>
      <c r="B57" s="111"/>
      <c r="C57" s="111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>
      <c r="B58" s="111"/>
      <c r="C58" s="111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>
      <c r="B59" s="111"/>
      <c r="C59" s="111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>
      <c r="B60" s="111"/>
      <c r="C60" s="111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>
      <c r="B61" s="111"/>
      <c r="C61" s="111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>
      <c r="B62" s="111"/>
      <c r="C62" s="111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>
      <c r="B63" s="111"/>
      <c r="C63" s="111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>
      <c r="B64" s="111"/>
      <c r="C64" s="111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>
      <c r="B67" s="111"/>
      <c r="C67" s="111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>
      <c r="B68" s="111"/>
      <c r="C68" s="111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>
      <c r="B69" s="111"/>
      <c r="C69" s="111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>
      <c r="B70" s="111"/>
      <c r="C70" s="111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>
      <c r="B71" s="111"/>
      <c r="C71" s="111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>
      <c r="B72" s="111"/>
      <c r="C72" s="111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>
      <c r="B75" s="111"/>
      <c r="C75" s="111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>
      <c r="B76" s="111"/>
      <c r="C76" s="111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>
      <c r="B77" s="111"/>
      <c r="C77" s="111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>
      <c r="B78" s="111"/>
      <c r="C78" s="111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>
      <c r="B79" s="111"/>
      <c r="C79" s="111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2:12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2:12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2:12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2:12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2:12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2:12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2:12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2:12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2:12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2:12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2:12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2:12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2:12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2:12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2:12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2:12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2:12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2:12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2:12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2:12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2:12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2:12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2:12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2:12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2:12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2:12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2:12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2:12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2:12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2:12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2:12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2:12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2:12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2:12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2:12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2:12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2:12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2:12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2:12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2:12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2:12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2:12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2:12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2:12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2:12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2:12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2:12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2:12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2:12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2:12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2:12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2:12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2:12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2:12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2:12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2:12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2:12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2:12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2:12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2:12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2:12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2:12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2:12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2:12">
      <c r="D506" s="1"/>
    </row>
    <row r="507" spans="2:12">
      <c r="D507" s="1"/>
    </row>
    <row r="508" spans="2:12">
      <c r="E508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1" ht="26.25" customHeight="1">
      <c r="B7" s="126" t="s">
        <v>80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11" s="3" customFormat="1" ht="63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-88.313147361999995</v>
      </c>
      <c r="J11" s="89">
        <f>I11/$I$11</f>
        <v>1</v>
      </c>
      <c r="K11" s="89">
        <f>I11/'סכום נכסי הקרן'!$C$42</f>
        <v>-3.2501893890486584E-3</v>
      </c>
    </row>
    <row r="12" spans="2:11" ht="19.5" customHeight="1">
      <c r="B12" s="70" t="s">
        <v>29</v>
      </c>
      <c r="C12" s="71"/>
      <c r="D12" s="71"/>
      <c r="E12" s="71"/>
      <c r="F12" s="71"/>
      <c r="G12" s="79"/>
      <c r="H12" s="81"/>
      <c r="I12" s="79">
        <v>-75.128930125999972</v>
      </c>
      <c r="J12" s="80">
        <f t="shared" ref="J12:J75" si="0">I12/$I$11</f>
        <v>0.85071059485676281</v>
      </c>
      <c r="K12" s="80">
        <v>-3.2493835408718931E-3</v>
      </c>
    </row>
    <row r="13" spans="2:11">
      <c r="B13" s="85" t="s">
        <v>1038</v>
      </c>
      <c r="C13" s="71"/>
      <c r="D13" s="71"/>
      <c r="E13" s="71"/>
      <c r="F13" s="71"/>
      <c r="G13" s="79"/>
      <c r="H13" s="81"/>
      <c r="I13" s="79">
        <v>-51.289474703000018</v>
      </c>
      <c r="J13" s="80">
        <f t="shared" si="0"/>
        <v>0.58076828009267867</v>
      </c>
      <c r="K13" s="80">
        <v>-3.2493835408718931E-3</v>
      </c>
    </row>
    <row r="14" spans="2:11">
      <c r="B14" s="75" t="s">
        <v>1039</v>
      </c>
      <c r="C14" s="69" t="s">
        <v>1040</v>
      </c>
      <c r="D14" s="82" t="s">
        <v>473</v>
      </c>
      <c r="E14" s="82" t="s">
        <v>110</v>
      </c>
      <c r="F14" s="92">
        <v>44075</v>
      </c>
      <c r="G14" s="76">
        <v>54794.595870000005</v>
      </c>
      <c r="H14" s="78">
        <v>-3.0212659999999998</v>
      </c>
      <c r="I14" s="76">
        <v>-1.6554906930000004</v>
      </c>
      <c r="J14" s="77">
        <f t="shared" si="0"/>
        <v>1.8745687844348491E-2</v>
      </c>
      <c r="K14" s="77">
        <v>-3.2493835408718931E-3</v>
      </c>
    </row>
    <row r="15" spans="2:11">
      <c r="B15" s="75" t="s">
        <v>1041</v>
      </c>
      <c r="C15" s="69" t="s">
        <v>1042</v>
      </c>
      <c r="D15" s="82" t="s">
        <v>473</v>
      </c>
      <c r="E15" s="82" t="s">
        <v>110</v>
      </c>
      <c r="F15" s="92">
        <v>44076</v>
      </c>
      <c r="G15" s="76">
        <v>41786.205600000008</v>
      </c>
      <c r="H15" s="78">
        <v>-2.8155389999999998</v>
      </c>
      <c r="I15" s="76">
        <v>-1.1765070950000001</v>
      </c>
      <c r="J15" s="77">
        <f t="shared" si="0"/>
        <v>1.3321992592761289E-2</v>
      </c>
      <c r="K15" s="77">
        <v>-3.2493835408718931E-3</v>
      </c>
    </row>
    <row r="16" spans="2:11" s="6" customFormat="1">
      <c r="B16" s="75" t="s">
        <v>1043</v>
      </c>
      <c r="C16" s="69" t="s">
        <v>1044</v>
      </c>
      <c r="D16" s="82" t="s">
        <v>473</v>
      </c>
      <c r="E16" s="82" t="s">
        <v>110</v>
      </c>
      <c r="F16" s="92">
        <v>44074</v>
      </c>
      <c r="G16" s="76">
        <v>18629.547170000005</v>
      </c>
      <c r="H16" s="78">
        <v>-2.8060489999999998</v>
      </c>
      <c r="I16" s="76">
        <v>-0.5227542180000001</v>
      </c>
      <c r="J16" s="77">
        <f t="shared" si="0"/>
        <v>5.9193249659329258E-3</v>
      </c>
      <c r="K16" s="77">
        <v>-3.2493835408718931E-3</v>
      </c>
    </row>
    <row r="17" spans="2:11" s="6" customFormat="1">
      <c r="B17" s="75" t="s">
        <v>1045</v>
      </c>
      <c r="C17" s="69" t="s">
        <v>1046</v>
      </c>
      <c r="D17" s="82" t="s">
        <v>473</v>
      </c>
      <c r="E17" s="82" t="s">
        <v>110</v>
      </c>
      <c r="F17" s="92">
        <v>44076</v>
      </c>
      <c r="G17" s="76">
        <v>47037.630689999998</v>
      </c>
      <c r="H17" s="78">
        <v>-2.7540429999999998</v>
      </c>
      <c r="I17" s="76">
        <v>-1.2954364450000002</v>
      </c>
      <c r="J17" s="77">
        <f t="shared" si="0"/>
        <v>1.4668670336138532E-2</v>
      </c>
      <c r="K17" s="77">
        <v>-3.2493835408718931E-3</v>
      </c>
    </row>
    <row r="18" spans="2:11" s="6" customFormat="1">
      <c r="B18" s="75" t="s">
        <v>1047</v>
      </c>
      <c r="C18" s="69" t="s">
        <v>1048</v>
      </c>
      <c r="D18" s="82" t="s">
        <v>473</v>
      </c>
      <c r="E18" s="82" t="s">
        <v>110</v>
      </c>
      <c r="F18" s="92">
        <v>44074</v>
      </c>
      <c r="G18" s="76">
        <v>52334.407575000005</v>
      </c>
      <c r="H18" s="78">
        <v>-2.624892</v>
      </c>
      <c r="I18" s="76">
        <v>-1.3737214590000004</v>
      </c>
      <c r="J18" s="77">
        <f t="shared" si="0"/>
        <v>1.5555118349129237E-2</v>
      </c>
      <c r="K18" s="77">
        <v>-3.2493835408718931E-3</v>
      </c>
    </row>
    <row r="19" spans="2:11">
      <c r="B19" s="75" t="s">
        <v>1049</v>
      </c>
      <c r="C19" s="69" t="s">
        <v>1050</v>
      </c>
      <c r="D19" s="82" t="s">
        <v>473</v>
      </c>
      <c r="E19" s="82" t="s">
        <v>110</v>
      </c>
      <c r="F19" s="92">
        <v>44077</v>
      </c>
      <c r="G19" s="76">
        <v>47110.819104000017</v>
      </c>
      <c r="H19" s="78">
        <v>-2.6023320000000001</v>
      </c>
      <c r="I19" s="76">
        <v>-1.2259800990000003</v>
      </c>
      <c r="J19" s="77">
        <f t="shared" si="0"/>
        <v>1.3882192353247775E-2</v>
      </c>
      <c r="K19" s="77">
        <v>-3.2493835408718931E-3</v>
      </c>
    </row>
    <row r="20" spans="2:11">
      <c r="B20" s="75" t="s">
        <v>1051</v>
      </c>
      <c r="C20" s="69" t="s">
        <v>1052</v>
      </c>
      <c r="D20" s="82" t="s">
        <v>473</v>
      </c>
      <c r="E20" s="82" t="s">
        <v>110</v>
      </c>
      <c r="F20" s="92">
        <v>44077</v>
      </c>
      <c r="G20" s="76">
        <v>47136.153555000004</v>
      </c>
      <c r="H20" s="78">
        <v>-2.547215</v>
      </c>
      <c r="I20" s="76">
        <v>-1.2006591160000002</v>
      </c>
      <c r="J20" s="77">
        <f t="shared" si="0"/>
        <v>1.3595474194554959E-2</v>
      </c>
      <c r="K20" s="77">
        <v>-3.2493835408718931E-3</v>
      </c>
    </row>
    <row r="21" spans="2:11">
      <c r="B21" s="75" t="s">
        <v>1053</v>
      </c>
      <c r="C21" s="69" t="s">
        <v>1054</v>
      </c>
      <c r="D21" s="82" t="s">
        <v>473</v>
      </c>
      <c r="E21" s="82" t="s">
        <v>110</v>
      </c>
      <c r="F21" s="92">
        <v>44082</v>
      </c>
      <c r="G21" s="76">
        <v>85939.221270000009</v>
      </c>
      <c r="H21" s="78">
        <v>-2.170858</v>
      </c>
      <c r="I21" s="76">
        <v>-1.8656180780000002</v>
      </c>
      <c r="J21" s="77">
        <f t="shared" si="0"/>
        <v>2.1125032158040284E-2</v>
      </c>
      <c r="K21" s="77">
        <v>-3.2493835408718931E-3</v>
      </c>
    </row>
    <row r="22" spans="2:11">
      <c r="B22" s="75" t="s">
        <v>1055</v>
      </c>
      <c r="C22" s="69" t="s">
        <v>1056</v>
      </c>
      <c r="D22" s="82" t="s">
        <v>473</v>
      </c>
      <c r="E22" s="82" t="s">
        <v>110</v>
      </c>
      <c r="F22" s="92">
        <v>44082</v>
      </c>
      <c r="G22" s="76">
        <v>110805.38217000003</v>
      </c>
      <c r="H22" s="78">
        <v>-1.937943</v>
      </c>
      <c r="I22" s="76">
        <v>-2.1473453890000007</v>
      </c>
      <c r="J22" s="77">
        <f t="shared" si="0"/>
        <v>2.4315126944778956E-2</v>
      </c>
      <c r="K22" s="77">
        <v>-3.2493835408718931E-3</v>
      </c>
    </row>
    <row r="23" spans="2:11">
      <c r="B23" s="75" t="s">
        <v>1057</v>
      </c>
      <c r="C23" s="69" t="s">
        <v>1058</v>
      </c>
      <c r="D23" s="82" t="s">
        <v>473</v>
      </c>
      <c r="E23" s="82" t="s">
        <v>110</v>
      </c>
      <c r="F23" s="92">
        <v>44070</v>
      </c>
      <c r="G23" s="76">
        <v>21140.191890000002</v>
      </c>
      <c r="H23" s="78">
        <v>-1.624395</v>
      </c>
      <c r="I23" s="76">
        <v>-0.343400129</v>
      </c>
      <c r="J23" s="77">
        <f t="shared" si="0"/>
        <v>3.8884372175343922E-3</v>
      </c>
      <c r="K23" s="77">
        <v>-3.2493835408718931E-3</v>
      </c>
    </row>
    <row r="24" spans="2:11">
      <c r="B24" s="75" t="s">
        <v>1059</v>
      </c>
      <c r="C24" s="69" t="s">
        <v>1060</v>
      </c>
      <c r="D24" s="82" t="s">
        <v>473</v>
      </c>
      <c r="E24" s="82" t="s">
        <v>110</v>
      </c>
      <c r="F24" s="92">
        <v>44068</v>
      </c>
      <c r="G24" s="76">
        <v>21144.570684000002</v>
      </c>
      <c r="H24" s="78">
        <v>-1.6033599999999999</v>
      </c>
      <c r="I24" s="76">
        <v>-0.33902364299999999</v>
      </c>
      <c r="J24" s="77">
        <f t="shared" si="0"/>
        <v>3.8388807683450024E-3</v>
      </c>
      <c r="K24" s="77">
        <v>-3.2493835408718931E-3</v>
      </c>
    </row>
    <row r="25" spans="2:11">
      <c r="B25" s="75" t="s">
        <v>1061</v>
      </c>
      <c r="C25" s="69" t="s">
        <v>1062</v>
      </c>
      <c r="D25" s="82" t="s">
        <v>473</v>
      </c>
      <c r="E25" s="82" t="s">
        <v>110</v>
      </c>
      <c r="F25" s="92">
        <v>44083</v>
      </c>
      <c r="G25" s="76">
        <v>55570.47183000001</v>
      </c>
      <c r="H25" s="78">
        <v>-1.573528</v>
      </c>
      <c r="I25" s="76">
        <v>-0.87441689000000011</v>
      </c>
      <c r="J25" s="77">
        <f t="shared" si="0"/>
        <v>9.9013217863895362E-3</v>
      </c>
      <c r="K25" s="77">
        <v>-3.2493835408718931E-3</v>
      </c>
    </row>
    <row r="26" spans="2:11">
      <c r="B26" s="75" t="s">
        <v>1063</v>
      </c>
      <c r="C26" s="69" t="s">
        <v>1064</v>
      </c>
      <c r="D26" s="82" t="s">
        <v>473</v>
      </c>
      <c r="E26" s="82" t="s">
        <v>110</v>
      </c>
      <c r="F26" s="92">
        <v>44063</v>
      </c>
      <c r="G26" s="76">
        <v>52884.884535000005</v>
      </c>
      <c r="H26" s="78">
        <v>-1.558316</v>
      </c>
      <c r="I26" s="76">
        <v>-0.82411366500000005</v>
      </c>
      <c r="J26" s="77">
        <f t="shared" si="0"/>
        <v>9.3317211493088009E-3</v>
      </c>
      <c r="K26" s="77">
        <v>-3.2493835408718931E-3</v>
      </c>
    </row>
    <row r="27" spans="2:11">
      <c r="B27" s="75" t="s">
        <v>1065</v>
      </c>
      <c r="C27" s="69" t="s">
        <v>1066</v>
      </c>
      <c r="D27" s="82" t="s">
        <v>473</v>
      </c>
      <c r="E27" s="82" t="s">
        <v>110</v>
      </c>
      <c r="F27" s="92">
        <v>44084</v>
      </c>
      <c r="G27" s="76">
        <v>148450.93368000002</v>
      </c>
      <c r="H27" s="78">
        <v>-1.389114</v>
      </c>
      <c r="I27" s="76">
        <v>-2.0621531750000002</v>
      </c>
      <c r="J27" s="77">
        <f t="shared" si="0"/>
        <v>2.3350466341632369E-2</v>
      </c>
      <c r="K27" s="77">
        <v>-3.2493835408718931E-3</v>
      </c>
    </row>
    <row r="28" spans="2:11">
      <c r="B28" s="75" t="s">
        <v>1067</v>
      </c>
      <c r="C28" s="69" t="s">
        <v>1068</v>
      </c>
      <c r="D28" s="82" t="s">
        <v>473</v>
      </c>
      <c r="E28" s="82" t="s">
        <v>110</v>
      </c>
      <c r="F28" s="92">
        <v>44084</v>
      </c>
      <c r="G28" s="76">
        <v>56946.519260000008</v>
      </c>
      <c r="H28" s="78">
        <v>-1.317353</v>
      </c>
      <c r="I28" s="76">
        <v>-0.7501869080000001</v>
      </c>
      <c r="J28" s="77">
        <f t="shared" si="0"/>
        <v>8.4946231723001166E-3</v>
      </c>
      <c r="K28" s="77">
        <v>-3.2493835408718931E-3</v>
      </c>
    </row>
    <row r="29" spans="2:11">
      <c r="B29" s="75" t="s">
        <v>1069</v>
      </c>
      <c r="C29" s="69" t="s">
        <v>1070</v>
      </c>
      <c r="D29" s="82" t="s">
        <v>473</v>
      </c>
      <c r="E29" s="82" t="s">
        <v>110</v>
      </c>
      <c r="F29" s="92">
        <v>44062</v>
      </c>
      <c r="G29" s="76">
        <v>26502.650685000004</v>
      </c>
      <c r="H29" s="78">
        <v>-1.463754</v>
      </c>
      <c r="I29" s="76">
        <v>-0.38793352100000006</v>
      </c>
      <c r="J29" s="77">
        <f t="shared" si="0"/>
        <v>4.3927040603574143E-3</v>
      </c>
      <c r="K29" s="77">
        <v>-3.2493835408718931E-3</v>
      </c>
    </row>
    <row r="30" spans="2:11">
      <c r="B30" s="75" t="s">
        <v>1071</v>
      </c>
      <c r="C30" s="69" t="s">
        <v>1072</v>
      </c>
      <c r="D30" s="82" t="s">
        <v>473</v>
      </c>
      <c r="E30" s="82" t="s">
        <v>110</v>
      </c>
      <c r="F30" s="92">
        <v>44062</v>
      </c>
      <c r="G30" s="76">
        <v>21210.878136000003</v>
      </c>
      <c r="H30" s="78">
        <v>-1.4218710000000001</v>
      </c>
      <c r="I30" s="76">
        <v>-0.30159142000000011</v>
      </c>
      <c r="J30" s="77">
        <f t="shared" si="0"/>
        <v>3.4150228930666668E-3</v>
      </c>
      <c r="K30" s="77">
        <v>-3.2493835408718931E-3</v>
      </c>
    </row>
    <row r="31" spans="2:11">
      <c r="B31" s="75" t="s">
        <v>1073</v>
      </c>
      <c r="C31" s="69" t="s">
        <v>1074</v>
      </c>
      <c r="D31" s="82" t="s">
        <v>473</v>
      </c>
      <c r="E31" s="82" t="s">
        <v>110</v>
      </c>
      <c r="F31" s="92">
        <v>44061</v>
      </c>
      <c r="G31" s="76">
        <v>53047.52545500001</v>
      </c>
      <c r="H31" s="78">
        <v>-1.3830119999999999</v>
      </c>
      <c r="I31" s="76">
        <v>-0.73365351400000012</v>
      </c>
      <c r="J31" s="77">
        <f t="shared" si="0"/>
        <v>8.3074098921275871E-3</v>
      </c>
      <c r="K31" s="77">
        <v>-3.2493835408718931E-3</v>
      </c>
    </row>
    <row r="32" spans="2:11">
      <c r="B32" s="75" t="s">
        <v>1075</v>
      </c>
      <c r="C32" s="69" t="s">
        <v>1076</v>
      </c>
      <c r="D32" s="82" t="s">
        <v>473</v>
      </c>
      <c r="E32" s="82" t="s">
        <v>110</v>
      </c>
      <c r="F32" s="92">
        <v>44083</v>
      </c>
      <c r="G32" s="76">
        <v>49580.08112000001</v>
      </c>
      <c r="H32" s="78">
        <v>-1.3582650000000001</v>
      </c>
      <c r="I32" s="76">
        <v>-0.67342904999999997</v>
      </c>
      <c r="J32" s="77">
        <f t="shared" si="0"/>
        <v>7.6254676694918451E-3</v>
      </c>
      <c r="K32" s="77">
        <v>-3.2493835408718931E-3</v>
      </c>
    </row>
    <row r="33" spans="2:11">
      <c r="B33" s="75" t="s">
        <v>1077</v>
      </c>
      <c r="C33" s="69" t="s">
        <v>1078</v>
      </c>
      <c r="D33" s="82" t="s">
        <v>473</v>
      </c>
      <c r="E33" s="82" t="s">
        <v>110</v>
      </c>
      <c r="F33" s="92">
        <v>44054</v>
      </c>
      <c r="G33" s="76">
        <v>26533.145858000003</v>
      </c>
      <c r="H33" s="78">
        <v>-1.378053</v>
      </c>
      <c r="I33" s="76">
        <v>-0.36564082800000003</v>
      </c>
      <c r="J33" s="77">
        <f t="shared" si="0"/>
        <v>4.1402762660152975E-3</v>
      </c>
      <c r="K33" s="77">
        <v>-3.2493835408718931E-3</v>
      </c>
    </row>
    <row r="34" spans="2:11">
      <c r="B34" s="75" t="s">
        <v>1079</v>
      </c>
      <c r="C34" s="69" t="s">
        <v>1080</v>
      </c>
      <c r="D34" s="82" t="s">
        <v>473</v>
      </c>
      <c r="E34" s="82" t="s">
        <v>110</v>
      </c>
      <c r="F34" s="92">
        <v>44054</v>
      </c>
      <c r="G34" s="76">
        <v>21227.767770000002</v>
      </c>
      <c r="H34" s="78">
        <v>-1.372079</v>
      </c>
      <c r="I34" s="76">
        <v>-0.29126178500000005</v>
      </c>
      <c r="J34" s="77">
        <f t="shared" si="0"/>
        <v>3.2980568997966232E-3</v>
      </c>
      <c r="K34" s="77">
        <v>-3.2493835408718931E-3</v>
      </c>
    </row>
    <row r="35" spans="2:11">
      <c r="B35" s="75" t="s">
        <v>1081</v>
      </c>
      <c r="C35" s="69" t="s">
        <v>1082</v>
      </c>
      <c r="D35" s="82" t="s">
        <v>473</v>
      </c>
      <c r="E35" s="82" t="s">
        <v>110</v>
      </c>
      <c r="F35" s="92">
        <v>44054</v>
      </c>
      <c r="G35" s="76">
        <v>55797.316920000005</v>
      </c>
      <c r="H35" s="78">
        <v>-1.34385</v>
      </c>
      <c r="I35" s="76">
        <v>-0.74983226200000019</v>
      </c>
      <c r="J35" s="77">
        <f t="shared" si="0"/>
        <v>8.490607394235428E-3</v>
      </c>
      <c r="K35" s="77">
        <v>-3.2493835408718931E-3</v>
      </c>
    </row>
    <row r="36" spans="2:11">
      <c r="B36" s="75" t="s">
        <v>1081</v>
      </c>
      <c r="C36" s="69" t="s">
        <v>1083</v>
      </c>
      <c r="D36" s="82" t="s">
        <v>473</v>
      </c>
      <c r="E36" s="82" t="s">
        <v>110</v>
      </c>
      <c r="F36" s="92">
        <v>44054</v>
      </c>
      <c r="G36" s="76">
        <v>42466.795295999997</v>
      </c>
      <c r="H36" s="78">
        <v>-1.34385</v>
      </c>
      <c r="I36" s="76">
        <v>-0.57069004500000009</v>
      </c>
      <c r="J36" s="77">
        <f t="shared" si="0"/>
        <v>6.4621187450234693E-3</v>
      </c>
      <c r="K36" s="77">
        <v>-3.2493835408718931E-3</v>
      </c>
    </row>
    <row r="37" spans="2:11">
      <c r="B37" s="75" t="s">
        <v>1084</v>
      </c>
      <c r="C37" s="69" t="s">
        <v>1085</v>
      </c>
      <c r="D37" s="82" t="s">
        <v>473</v>
      </c>
      <c r="E37" s="82" t="s">
        <v>110</v>
      </c>
      <c r="F37" s="92">
        <v>44055</v>
      </c>
      <c r="G37" s="76">
        <v>31855.726350000008</v>
      </c>
      <c r="H37" s="78">
        <v>-1.2759659999999999</v>
      </c>
      <c r="I37" s="76">
        <v>-0.40646826800000008</v>
      </c>
      <c r="J37" s="77">
        <f t="shared" si="0"/>
        <v>4.6025793456762037E-3</v>
      </c>
      <c r="K37" s="77">
        <v>-3.2493835408718931E-3</v>
      </c>
    </row>
    <row r="38" spans="2:11">
      <c r="B38" s="75" t="s">
        <v>1086</v>
      </c>
      <c r="C38" s="69" t="s">
        <v>1087</v>
      </c>
      <c r="D38" s="82" t="s">
        <v>473</v>
      </c>
      <c r="E38" s="82" t="s">
        <v>110</v>
      </c>
      <c r="F38" s="92">
        <v>44055</v>
      </c>
      <c r="G38" s="76">
        <v>31855.726350000008</v>
      </c>
      <c r="H38" s="78">
        <v>-1.2759659999999999</v>
      </c>
      <c r="I38" s="76">
        <v>-0.40646826800000008</v>
      </c>
      <c r="J38" s="77">
        <f t="shared" si="0"/>
        <v>4.6025793456762037E-3</v>
      </c>
      <c r="K38" s="77">
        <v>-3.2493835408718931E-3</v>
      </c>
    </row>
    <row r="39" spans="2:11">
      <c r="B39" s="75" t="s">
        <v>1088</v>
      </c>
      <c r="C39" s="69" t="s">
        <v>1089</v>
      </c>
      <c r="D39" s="82" t="s">
        <v>473</v>
      </c>
      <c r="E39" s="82" t="s">
        <v>110</v>
      </c>
      <c r="F39" s="92">
        <v>44054</v>
      </c>
      <c r="G39" s="76">
        <v>37169.392869000003</v>
      </c>
      <c r="H39" s="78">
        <v>-1.3140080000000001</v>
      </c>
      <c r="I39" s="76">
        <v>-0.48840866500000002</v>
      </c>
      <c r="J39" s="77">
        <f t="shared" si="0"/>
        <v>5.5304185117306323E-3</v>
      </c>
      <c r="K39" s="77">
        <v>-3.2493835408718931E-3</v>
      </c>
    </row>
    <row r="40" spans="2:11">
      <c r="B40" s="75" t="s">
        <v>1088</v>
      </c>
      <c r="C40" s="69" t="s">
        <v>1090</v>
      </c>
      <c r="D40" s="82" t="s">
        <v>473</v>
      </c>
      <c r="E40" s="82" t="s">
        <v>110</v>
      </c>
      <c r="F40" s="92">
        <v>44054</v>
      </c>
      <c r="G40" s="76">
        <v>18604.584990000003</v>
      </c>
      <c r="H40" s="78">
        <v>-1.3140080000000001</v>
      </c>
      <c r="I40" s="76">
        <v>-0.24446567100000005</v>
      </c>
      <c r="J40" s="77">
        <f t="shared" si="0"/>
        <v>2.768168481165359E-3</v>
      </c>
      <c r="K40" s="77">
        <v>-3.2493835408718931E-3</v>
      </c>
    </row>
    <row r="41" spans="2:11">
      <c r="B41" s="75" t="s">
        <v>1091</v>
      </c>
      <c r="C41" s="69" t="s">
        <v>1092</v>
      </c>
      <c r="D41" s="82" t="s">
        <v>473</v>
      </c>
      <c r="E41" s="82" t="s">
        <v>110</v>
      </c>
      <c r="F41" s="92">
        <v>44054</v>
      </c>
      <c r="G41" s="76">
        <v>29776.541292000009</v>
      </c>
      <c r="H41" s="78">
        <v>-1.2826919999999999</v>
      </c>
      <c r="I41" s="76">
        <v>-0.38194132800000008</v>
      </c>
      <c r="J41" s="77">
        <f t="shared" si="0"/>
        <v>4.3248524076987486E-3</v>
      </c>
      <c r="K41" s="77">
        <v>-3.2493835408718931E-3</v>
      </c>
    </row>
    <row r="42" spans="2:11">
      <c r="B42" s="75" t="s">
        <v>1093</v>
      </c>
      <c r="C42" s="69" t="s">
        <v>1094</v>
      </c>
      <c r="D42" s="82" t="s">
        <v>473</v>
      </c>
      <c r="E42" s="82" t="s">
        <v>110</v>
      </c>
      <c r="F42" s="92">
        <v>44049</v>
      </c>
      <c r="G42" s="76">
        <v>37185.81334700001</v>
      </c>
      <c r="H42" s="78">
        <v>-1.2706310000000001</v>
      </c>
      <c r="I42" s="76">
        <v>-0.47249459500000007</v>
      </c>
      <c r="J42" s="77">
        <f t="shared" si="0"/>
        <v>5.3502180492245527E-3</v>
      </c>
      <c r="K42" s="77">
        <v>-3.2493835408718931E-3</v>
      </c>
    </row>
    <row r="43" spans="2:11">
      <c r="B43" s="75" t="s">
        <v>1095</v>
      </c>
      <c r="C43" s="69" t="s">
        <v>1096</v>
      </c>
      <c r="D43" s="82" t="s">
        <v>473</v>
      </c>
      <c r="E43" s="82" t="s">
        <v>110</v>
      </c>
      <c r="F43" s="92">
        <v>44055</v>
      </c>
      <c r="G43" s="76">
        <v>86872.537220000013</v>
      </c>
      <c r="H43" s="78">
        <v>-1.2406269999999999</v>
      </c>
      <c r="I43" s="76">
        <v>-1.077764562</v>
      </c>
      <c r="J43" s="77">
        <f t="shared" si="0"/>
        <v>1.2203897088869332E-2</v>
      </c>
      <c r="K43" s="77">
        <v>-3.2493835408718931E-3</v>
      </c>
    </row>
    <row r="44" spans="2:11">
      <c r="B44" s="75" t="s">
        <v>1097</v>
      </c>
      <c r="C44" s="69" t="s">
        <v>1098</v>
      </c>
      <c r="D44" s="82" t="s">
        <v>473</v>
      </c>
      <c r="E44" s="82" t="s">
        <v>110</v>
      </c>
      <c r="F44" s="92">
        <v>43887</v>
      </c>
      <c r="G44" s="76">
        <v>44685.195120000004</v>
      </c>
      <c r="H44" s="78">
        <v>-1.2423379999999999</v>
      </c>
      <c r="I44" s="76">
        <v>-0.55514136100000011</v>
      </c>
      <c r="J44" s="77">
        <f t="shared" si="0"/>
        <v>6.2860556732787249E-3</v>
      </c>
      <c r="K44" s="77">
        <v>-3.2493835408718931E-3</v>
      </c>
    </row>
    <row r="45" spans="2:11">
      <c r="B45" s="75" t="s">
        <v>1099</v>
      </c>
      <c r="C45" s="69" t="s">
        <v>1100</v>
      </c>
      <c r="D45" s="82" t="s">
        <v>473</v>
      </c>
      <c r="E45" s="82" t="s">
        <v>110</v>
      </c>
      <c r="F45" s="92">
        <v>43887</v>
      </c>
      <c r="G45" s="76">
        <v>53141.356755000008</v>
      </c>
      <c r="H45" s="78">
        <v>-1.23936</v>
      </c>
      <c r="I45" s="76">
        <v>-0.65861246600000012</v>
      </c>
      <c r="J45" s="77">
        <f t="shared" si="0"/>
        <v>7.4576944166683899E-3</v>
      </c>
      <c r="K45" s="77">
        <v>-3.2493835408718931E-3</v>
      </c>
    </row>
    <row r="46" spans="2:11">
      <c r="B46" s="75" t="s">
        <v>1101</v>
      </c>
      <c r="C46" s="69" t="s">
        <v>1102</v>
      </c>
      <c r="D46" s="82" t="s">
        <v>473</v>
      </c>
      <c r="E46" s="82" t="s">
        <v>110</v>
      </c>
      <c r="F46" s="92">
        <v>44047</v>
      </c>
      <c r="G46" s="76">
        <v>67049.490906000021</v>
      </c>
      <c r="H46" s="78">
        <v>-1.190572</v>
      </c>
      <c r="I46" s="76">
        <v>-0.79827232500000012</v>
      </c>
      <c r="J46" s="77">
        <f t="shared" si="0"/>
        <v>9.0391108101701111E-3</v>
      </c>
      <c r="K46" s="77">
        <v>-3.2493835408718931E-3</v>
      </c>
    </row>
    <row r="47" spans="2:11">
      <c r="B47" s="75" t="s">
        <v>1103</v>
      </c>
      <c r="C47" s="69" t="s">
        <v>1104</v>
      </c>
      <c r="D47" s="82" t="s">
        <v>473</v>
      </c>
      <c r="E47" s="82" t="s">
        <v>110</v>
      </c>
      <c r="F47" s="92">
        <v>44039</v>
      </c>
      <c r="G47" s="76">
        <v>37263.963480000006</v>
      </c>
      <c r="H47" s="78">
        <v>-1.1622570000000001</v>
      </c>
      <c r="I47" s="76">
        <v>-0.43310315500000002</v>
      </c>
      <c r="J47" s="77">
        <f t="shared" si="0"/>
        <v>4.9041752891524583E-3</v>
      </c>
      <c r="K47" s="77">
        <v>-3.2493835408718931E-3</v>
      </c>
    </row>
    <row r="48" spans="2:11">
      <c r="B48" s="75" t="s">
        <v>1105</v>
      </c>
      <c r="C48" s="69" t="s">
        <v>1106</v>
      </c>
      <c r="D48" s="82" t="s">
        <v>473</v>
      </c>
      <c r="E48" s="82" t="s">
        <v>110</v>
      </c>
      <c r="F48" s="92">
        <v>44090</v>
      </c>
      <c r="G48" s="76">
        <v>53178.889275000009</v>
      </c>
      <c r="H48" s="78">
        <v>-1.1085689999999999</v>
      </c>
      <c r="I48" s="76">
        <v>-0.58952442400000005</v>
      </c>
      <c r="J48" s="77">
        <f t="shared" si="0"/>
        <v>6.6753868660518918E-3</v>
      </c>
      <c r="K48" s="77">
        <v>-3.2493835408718931E-3</v>
      </c>
    </row>
    <row r="49" spans="2:11">
      <c r="B49" s="75" t="s">
        <v>1107</v>
      </c>
      <c r="C49" s="69" t="s">
        <v>1108</v>
      </c>
      <c r="D49" s="82" t="s">
        <v>473</v>
      </c>
      <c r="E49" s="82" t="s">
        <v>110</v>
      </c>
      <c r="F49" s="92">
        <v>43893</v>
      </c>
      <c r="G49" s="76">
        <v>55914.027075000005</v>
      </c>
      <c r="H49" s="78">
        <v>-1.0824940000000001</v>
      </c>
      <c r="I49" s="76">
        <v>-0.6052659250000002</v>
      </c>
      <c r="J49" s="77">
        <f t="shared" si="0"/>
        <v>6.8536332706950753E-3</v>
      </c>
      <c r="K49" s="77">
        <v>-3.2493835408718931E-3</v>
      </c>
    </row>
    <row r="50" spans="2:11">
      <c r="B50" s="75" t="s">
        <v>1109</v>
      </c>
      <c r="C50" s="69" t="s">
        <v>1110</v>
      </c>
      <c r="D50" s="82" t="s">
        <v>473</v>
      </c>
      <c r="E50" s="82" t="s">
        <v>110</v>
      </c>
      <c r="F50" s="92">
        <v>44090</v>
      </c>
      <c r="G50" s="76">
        <v>31918.593321000008</v>
      </c>
      <c r="H50" s="78">
        <v>-1.0870660000000001</v>
      </c>
      <c r="I50" s="76">
        <v>-0.34697626200000009</v>
      </c>
      <c r="J50" s="77">
        <f t="shared" si="0"/>
        <v>3.9289309957183053E-3</v>
      </c>
      <c r="K50" s="77">
        <v>-3.2493835408718931E-3</v>
      </c>
    </row>
    <row r="51" spans="2:11">
      <c r="B51" s="75" t="s">
        <v>1111</v>
      </c>
      <c r="C51" s="69" t="s">
        <v>1112</v>
      </c>
      <c r="D51" s="82" t="s">
        <v>473</v>
      </c>
      <c r="E51" s="82" t="s">
        <v>110</v>
      </c>
      <c r="F51" s="92">
        <v>44053</v>
      </c>
      <c r="G51" s="76">
        <v>37241.642970000008</v>
      </c>
      <c r="H51" s="78">
        <v>-1.1181680000000001</v>
      </c>
      <c r="I51" s="76">
        <v>-0.41642406900000001</v>
      </c>
      <c r="J51" s="77">
        <f t="shared" si="0"/>
        <v>4.715312288588889E-3</v>
      </c>
      <c r="K51" s="77">
        <v>-3.2493835408718931E-3</v>
      </c>
    </row>
    <row r="52" spans="2:11">
      <c r="B52" s="75" t="s">
        <v>1113</v>
      </c>
      <c r="C52" s="69" t="s">
        <v>1114</v>
      </c>
      <c r="D52" s="82" t="s">
        <v>473</v>
      </c>
      <c r="E52" s="82" t="s">
        <v>110</v>
      </c>
      <c r="F52" s="92">
        <v>44090</v>
      </c>
      <c r="G52" s="76">
        <v>42571.886352000001</v>
      </c>
      <c r="H52" s="78">
        <v>-0.919045</v>
      </c>
      <c r="I52" s="76">
        <v>-0.39125487400000003</v>
      </c>
      <c r="J52" s="77">
        <f t="shared" si="0"/>
        <v>4.4303128773819688E-3</v>
      </c>
      <c r="K52" s="77">
        <v>-3.2493835408718931E-3</v>
      </c>
    </row>
    <row r="53" spans="2:11">
      <c r="B53" s="75" t="s">
        <v>1115</v>
      </c>
      <c r="C53" s="69" t="s">
        <v>1116</v>
      </c>
      <c r="D53" s="82" t="s">
        <v>473</v>
      </c>
      <c r="E53" s="82" t="s">
        <v>110</v>
      </c>
      <c r="F53" s="92">
        <v>44090</v>
      </c>
      <c r="G53" s="76">
        <v>37303.414800000006</v>
      </c>
      <c r="H53" s="78">
        <v>-1.0031669999999999</v>
      </c>
      <c r="I53" s="76">
        <v>-0.37421543000000002</v>
      </c>
      <c r="J53" s="77">
        <f t="shared" si="0"/>
        <v>4.2373694198223092E-3</v>
      </c>
      <c r="K53" s="77">
        <v>-3.2493835408718931E-3</v>
      </c>
    </row>
    <row r="54" spans="2:11">
      <c r="B54" s="75" t="s">
        <v>1117</v>
      </c>
      <c r="C54" s="69" t="s">
        <v>1118</v>
      </c>
      <c r="D54" s="82" t="s">
        <v>473</v>
      </c>
      <c r="E54" s="82" t="s">
        <v>110</v>
      </c>
      <c r="F54" s="92">
        <v>44033</v>
      </c>
      <c r="G54" s="76">
        <v>42598.15911600001</v>
      </c>
      <c r="H54" s="78">
        <v>-1.0407249999999999</v>
      </c>
      <c r="I54" s="76">
        <v>-0.44332962900000006</v>
      </c>
      <c r="J54" s="77">
        <f t="shared" si="0"/>
        <v>5.0199731551041861E-3</v>
      </c>
      <c r="K54" s="77">
        <v>-3.2493835408718931E-3</v>
      </c>
    </row>
    <row r="55" spans="2:11">
      <c r="B55" s="75" t="s">
        <v>1119</v>
      </c>
      <c r="C55" s="69" t="s">
        <v>1120</v>
      </c>
      <c r="D55" s="82" t="s">
        <v>473</v>
      </c>
      <c r="E55" s="82" t="s">
        <v>110</v>
      </c>
      <c r="F55" s="92">
        <v>44089</v>
      </c>
      <c r="G55" s="76">
        <v>54735.784180000017</v>
      </c>
      <c r="H55" s="78">
        <v>-0.94415499999999997</v>
      </c>
      <c r="I55" s="76">
        <v>-0.51679060500000007</v>
      </c>
      <c r="J55" s="77">
        <f t="shared" si="0"/>
        <v>5.8517969343981095E-3</v>
      </c>
      <c r="K55" s="77">
        <v>-3.2493835408718931E-3</v>
      </c>
    </row>
    <row r="56" spans="2:11">
      <c r="B56" s="75" t="s">
        <v>1121</v>
      </c>
      <c r="C56" s="69" t="s">
        <v>1122</v>
      </c>
      <c r="D56" s="82" t="s">
        <v>473</v>
      </c>
      <c r="E56" s="82" t="s">
        <v>110</v>
      </c>
      <c r="F56" s="92">
        <v>43888</v>
      </c>
      <c r="G56" s="76">
        <v>53280.539850000016</v>
      </c>
      <c r="H56" s="78">
        <v>-0.97493600000000002</v>
      </c>
      <c r="I56" s="76">
        <v>-0.51945108700000009</v>
      </c>
      <c r="J56" s="77">
        <f t="shared" si="0"/>
        <v>5.8819224828523453E-3</v>
      </c>
      <c r="K56" s="77">
        <v>-3.2493835408718931E-3</v>
      </c>
    </row>
    <row r="57" spans="2:11">
      <c r="B57" s="75" t="s">
        <v>1123</v>
      </c>
      <c r="C57" s="69" t="s">
        <v>1124</v>
      </c>
      <c r="D57" s="82" t="s">
        <v>473</v>
      </c>
      <c r="E57" s="82" t="s">
        <v>110</v>
      </c>
      <c r="F57" s="92">
        <v>44035</v>
      </c>
      <c r="G57" s="76">
        <v>74592.75579000001</v>
      </c>
      <c r="H57" s="78">
        <v>-0.98295100000000002</v>
      </c>
      <c r="I57" s="76">
        <v>-0.73321018000000016</v>
      </c>
      <c r="J57" s="77">
        <f t="shared" si="0"/>
        <v>8.3023898694781547E-3</v>
      </c>
      <c r="K57" s="77">
        <v>-3.2493835408718931E-3</v>
      </c>
    </row>
    <row r="58" spans="2:11">
      <c r="B58" s="75" t="s">
        <v>1125</v>
      </c>
      <c r="C58" s="69" t="s">
        <v>1126</v>
      </c>
      <c r="D58" s="82" t="s">
        <v>473</v>
      </c>
      <c r="E58" s="82" t="s">
        <v>110</v>
      </c>
      <c r="F58" s="92">
        <v>44084</v>
      </c>
      <c r="G58" s="76">
        <v>18670.885125000004</v>
      </c>
      <c r="H58" s="78">
        <v>-0.93239300000000003</v>
      </c>
      <c r="I58" s="76">
        <v>-0.17408604000000003</v>
      </c>
      <c r="J58" s="77">
        <f t="shared" si="0"/>
        <v>1.9712358261495615E-3</v>
      </c>
      <c r="K58" s="77">
        <v>-3.2493835408718931E-3</v>
      </c>
    </row>
    <row r="59" spans="2:11">
      <c r="B59" s="75" t="s">
        <v>1127</v>
      </c>
      <c r="C59" s="69" t="s">
        <v>1128</v>
      </c>
      <c r="D59" s="82" t="s">
        <v>473</v>
      </c>
      <c r="E59" s="82" t="s">
        <v>110</v>
      </c>
      <c r="F59" s="92">
        <v>44048</v>
      </c>
      <c r="G59" s="76">
        <v>68482.012170000016</v>
      </c>
      <c r="H59" s="78">
        <v>-0.92630900000000005</v>
      </c>
      <c r="I59" s="76">
        <v>-0.63435510000000006</v>
      </c>
      <c r="J59" s="77">
        <f t="shared" si="0"/>
        <v>7.1830199573767522E-3</v>
      </c>
      <c r="K59" s="77">
        <v>-3.2493835408718931E-3</v>
      </c>
    </row>
    <row r="60" spans="2:11">
      <c r="B60" s="75" t="s">
        <v>1129</v>
      </c>
      <c r="C60" s="69" t="s">
        <v>1130</v>
      </c>
      <c r="D60" s="82" t="s">
        <v>473</v>
      </c>
      <c r="E60" s="82" t="s">
        <v>110</v>
      </c>
      <c r="F60" s="92">
        <v>44046</v>
      </c>
      <c r="G60" s="76">
        <v>42654.457896000007</v>
      </c>
      <c r="H60" s="78">
        <v>-0.90738200000000002</v>
      </c>
      <c r="I60" s="76">
        <v>-0.38703905900000007</v>
      </c>
      <c r="J60" s="77">
        <f t="shared" si="0"/>
        <v>4.382575760928412E-3</v>
      </c>
      <c r="K60" s="77">
        <v>-3.2493835408718931E-3</v>
      </c>
    </row>
    <row r="61" spans="2:11">
      <c r="B61" s="75" t="s">
        <v>1131</v>
      </c>
      <c r="C61" s="69" t="s">
        <v>1132</v>
      </c>
      <c r="D61" s="82" t="s">
        <v>473</v>
      </c>
      <c r="E61" s="82" t="s">
        <v>110</v>
      </c>
      <c r="F61" s="92">
        <v>44046</v>
      </c>
      <c r="G61" s="76">
        <v>39762.785066000004</v>
      </c>
      <c r="H61" s="78">
        <v>-0.91433799999999998</v>
      </c>
      <c r="I61" s="76">
        <v>-0.36356635800000003</v>
      </c>
      <c r="J61" s="77">
        <f t="shared" si="0"/>
        <v>4.116786332047746E-3</v>
      </c>
      <c r="K61" s="77">
        <v>-3.2493835408718931E-3</v>
      </c>
    </row>
    <row r="62" spans="2:11">
      <c r="B62" s="75" t="s">
        <v>1133</v>
      </c>
      <c r="C62" s="69" t="s">
        <v>1134</v>
      </c>
      <c r="D62" s="82" t="s">
        <v>473</v>
      </c>
      <c r="E62" s="82" t="s">
        <v>110</v>
      </c>
      <c r="F62" s="92">
        <v>44033</v>
      </c>
      <c r="G62" s="76">
        <v>32003.979804000002</v>
      </c>
      <c r="H62" s="78">
        <v>-0.88207800000000003</v>
      </c>
      <c r="I62" s="76">
        <v>-0.28230017000000002</v>
      </c>
      <c r="J62" s="77">
        <f t="shared" si="0"/>
        <v>3.1965814653036602E-3</v>
      </c>
      <c r="K62" s="77">
        <v>-3.2493835408718931E-3</v>
      </c>
    </row>
    <row r="63" spans="2:11">
      <c r="B63" s="75" t="s">
        <v>1135</v>
      </c>
      <c r="C63" s="69" t="s">
        <v>1136</v>
      </c>
      <c r="D63" s="82" t="s">
        <v>473</v>
      </c>
      <c r="E63" s="82" t="s">
        <v>110</v>
      </c>
      <c r="F63" s="92">
        <v>44047</v>
      </c>
      <c r="G63" s="76">
        <v>32016.177873000004</v>
      </c>
      <c r="H63" s="78">
        <v>-0.82865200000000006</v>
      </c>
      <c r="I63" s="76">
        <v>-0.26530279899999998</v>
      </c>
      <c r="J63" s="77">
        <f t="shared" si="0"/>
        <v>3.0041144147259363E-3</v>
      </c>
      <c r="K63" s="77">
        <v>-3.2493835408718931E-3</v>
      </c>
    </row>
    <row r="64" spans="2:11">
      <c r="B64" s="75" t="s">
        <v>1137</v>
      </c>
      <c r="C64" s="69" t="s">
        <v>1138</v>
      </c>
      <c r="D64" s="82" t="s">
        <v>473</v>
      </c>
      <c r="E64" s="82" t="s">
        <v>110</v>
      </c>
      <c r="F64" s="92">
        <v>44033</v>
      </c>
      <c r="G64" s="76">
        <v>32020.869438000005</v>
      </c>
      <c r="H64" s="78">
        <v>-0.81981599999999999</v>
      </c>
      <c r="I64" s="76">
        <v>-0.26251216300000002</v>
      </c>
      <c r="J64" s="77">
        <f t="shared" si="0"/>
        <v>2.9725150879738164E-3</v>
      </c>
      <c r="K64" s="77">
        <v>-3.2493835408718931E-3</v>
      </c>
    </row>
    <row r="65" spans="2:11">
      <c r="B65" s="75" t="s">
        <v>1139</v>
      </c>
      <c r="C65" s="69" t="s">
        <v>1140</v>
      </c>
      <c r="D65" s="82" t="s">
        <v>473</v>
      </c>
      <c r="E65" s="82" t="s">
        <v>110</v>
      </c>
      <c r="F65" s="92">
        <v>44035</v>
      </c>
      <c r="G65" s="76">
        <v>32031.190881000002</v>
      </c>
      <c r="H65" s="78">
        <v>-0.79966599999999999</v>
      </c>
      <c r="I65" s="76">
        <v>-0.256142447</v>
      </c>
      <c r="J65" s="77">
        <f t="shared" si="0"/>
        <v>2.9003886131479307E-3</v>
      </c>
      <c r="K65" s="77">
        <v>-3.2493835408718931E-3</v>
      </c>
    </row>
    <row r="66" spans="2:11">
      <c r="B66" s="75" t="s">
        <v>1141</v>
      </c>
      <c r="C66" s="69" t="s">
        <v>1142</v>
      </c>
      <c r="D66" s="82" t="s">
        <v>473</v>
      </c>
      <c r="E66" s="82" t="s">
        <v>110</v>
      </c>
      <c r="F66" s="92">
        <v>44005</v>
      </c>
      <c r="G66" s="76">
        <v>62351.350100000018</v>
      </c>
      <c r="H66" s="78">
        <v>-0.769374</v>
      </c>
      <c r="I66" s="76">
        <v>-0.47971524800000009</v>
      </c>
      <c r="J66" s="77">
        <f t="shared" si="0"/>
        <v>5.4319799750044391E-3</v>
      </c>
      <c r="K66" s="77">
        <v>-3.2493835408718931E-3</v>
      </c>
    </row>
    <row r="67" spans="2:11">
      <c r="B67" s="75" t="s">
        <v>1143</v>
      </c>
      <c r="C67" s="69" t="s">
        <v>1144</v>
      </c>
      <c r="D67" s="82" t="s">
        <v>473</v>
      </c>
      <c r="E67" s="82" t="s">
        <v>110</v>
      </c>
      <c r="F67" s="92">
        <v>44090</v>
      </c>
      <c r="G67" s="76">
        <v>64081.148022000008</v>
      </c>
      <c r="H67" s="78">
        <v>-0.70699999999999996</v>
      </c>
      <c r="I67" s="76">
        <v>-0.45305402600000005</v>
      </c>
      <c r="J67" s="77">
        <f t="shared" si="0"/>
        <v>5.1300858313078684E-3</v>
      </c>
      <c r="K67" s="77">
        <v>-3.2493835408718931E-3</v>
      </c>
    </row>
    <row r="68" spans="2:11">
      <c r="B68" s="75" t="s">
        <v>1145</v>
      </c>
      <c r="C68" s="69" t="s">
        <v>1146</v>
      </c>
      <c r="D68" s="82" t="s">
        <v>473</v>
      </c>
      <c r="E68" s="82" t="s">
        <v>110</v>
      </c>
      <c r="F68" s="92">
        <v>44040</v>
      </c>
      <c r="G68" s="76">
        <v>37421.768760000006</v>
      </c>
      <c r="H68" s="78">
        <v>-0.76704600000000001</v>
      </c>
      <c r="I68" s="76">
        <v>-0.28704233600000001</v>
      </c>
      <c r="J68" s="77">
        <f t="shared" si="0"/>
        <v>3.2502786343170304E-3</v>
      </c>
      <c r="K68" s="77">
        <v>-3.2493835408718931E-3</v>
      </c>
    </row>
    <row r="69" spans="2:11">
      <c r="B69" s="75" t="s">
        <v>1147</v>
      </c>
      <c r="C69" s="69" t="s">
        <v>1148</v>
      </c>
      <c r="D69" s="82" t="s">
        <v>473</v>
      </c>
      <c r="E69" s="82" t="s">
        <v>110</v>
      </c>
      <c r="F69" s="92">
        <v>44090</v>
      </c>
      <c r="G69" s="76">
        <v>31193.939550000006</v>
      </c>
      <c r="H69" s="78">
        <v>-0.67457800000000001</v>
      </c>
      <c r="I69" s="76">
        <v>-0.21042746700000003</v>
      </c>
      <c r="J69" s="77">
        <f t="shared" si="0"/>
        <v>2.3827422449054767E-3</v>
      </c>
      <c r="K69" s="77">
        <v>-3.2493835408718931E-3</v>
      </c>
    </row>
    <row r="70" spans="2:11">
      <c r="B70" s="75" t="s">
        <v>1149</v>
      </c>
      <c r="C70" s="69" t="s">
        <v>1150</v>
      </c>
      <c r="D70" s="82" t="s">
        <v>473</v>
      </c>
      <c r="E70" s="82" t="s">
        <v>110</v>
      </c>
      <c r="F70" s="92">
        <v>43992</v>
      </c>
      <c r="G70" s="76">
        <v>85499.080560000017</v>
      </c>
      <c r="H70" s="78">
        <v>-0.69622499999999998</v>
      </c>
      <c r="I70" s="76">
        <v>-0.59526554800000009</v>
      </c>
      <c r="J70" s="77">
        <f t="shared" si="0"/>
        <v>6.7403955784745943E-3</v>
      </c>
      <c r="K70" s="77">
        <v>-3.2493835408718931E-3</v>
      </c>
    </row>
    <row r="71" spans="2:11">
      <c r="B71" s="75" t="s">
        <v>1151</v>
      </c>
      <c r="C71" s="69" t="s">
        <v>1152</v>
      </c>
      <c r="D71" s="82" t="s">
        <v>473</v>
      </c>
      <c r="E71" s="82" t="s">
        <v>110</v>
      </c>
      <c r="F71" s="92">
        <v>44091</v>
      </c>
      <c r="G71" s="76">
        <v>49971.671999999999</v>
      </c>
      <c r="H71" s="78">
        <v>-0.54630999999999996</v>
      </c>
      <c r="I71" s="76">
        <v>-0.27300040600000003</v>
      </c>
      <c r="J71" s="77">
        <f t="shared" si="0"/>
        <v>3.0912770539244599E-3</v>
      </c>
      <c r="K71" s="77">
        <v>-3.2493835408718931E-3</v>
      </c>
    </row>
    <row r="72" spans="2:11">
      <c r="B72" s="75" t="s">
        <v>1153</v>
      </c>
      <c r="C72" s="69" t="s">
        <v>1154</v>
      </c>
      <c r="D72" s="82" t="s">
        <v>473</v>
      </c>
      <c r="E72" s="82" t="s">
        <v>110</v>
      </c>
      <c r="F72" s="92">
        <v>43992</v>
      </c>
      <c r="G72" s="76">
        <v>85589.158608000012</v>
      </c>
      <c r="H72" s="78">
        <v>-0.59025700000000003</v>
      </c>
      <c r="I72" s="76">
        <v>-0.50519559200000008</v>
      </c>
      <c r="J72" s="77">
        <f t="shared" si="0"/>
        <v>5.7205026328546321E-3</v>
      </c>
      <c r="K72" s="77">
        <v>-3.2493835408718931E-3</v>
      </c>
    </row>
    <row r="73" spans="2:11">
      <c r="B73" s="75" t="s">
        <v>1155</v>
      </c>
      <c r="C73" s="69" t="s">
        <v>1156</v>
      </c>
      <c r="D73" s="82" t="s">
        <v>473</v>
      </c>
      <c r="E73" s="82" t="s">
        <v>110</v>
      </c>
      <c r="F73" s="92">
        <v>44088</v>
      </c>
      <c r="G73" s="76">
        <v>62493.813200000004</v>
      </c>
      <c r="H73" s="78">
        <v>-0.37998300000000002</v>
      </c>
      <c r="I73" s="76">
        <v>-0.23746591100000006</v>
      </c>
      <c r="J73" s="77">
        <f t="shared" si="0"/>
        <v>2.6889078024432246E-3</v>
      </c>
      <c r="K73" s="77">
        <v>-3.2493835408718931E-3</v>
      </c>
    </row>
    <row r="74" spans="2:11">
      <c r="B74" s="75" t="s">
        <v>1157</v>
      </c>
      <c r="C74" s="69" t="s">
        <v>1158</v>
      </c>
      <c r="D74" s="82" t="s">
        <v>473</v>
      </c>
      <c r="E74" s="82" t="s">
        <v>110</v>
      </c>
      <c r="F74" s="92">
        <v>44027</v>
      </c>
      <c r="G74" s="76">
        <v>48205.830375000005</v>
      </c>
      <c r="H74" s="78">
        <v>-0.467167</v>
      </c>
      <c r="I74" s="76">
        <v>-0.22520193800000005</v>
      </c>
      <c r="J74" s="77">
        <f t="shared" si="0"/>
        <v>2.550038637813304E-3</v>
      </c>
      <c r="K74" s="77">
        <v>-3.2493835408718931E-3</v>
      </c>
    </row>
    <row r="75" spans="2:11">
      <c r="B75" s="75" t="s">
        <v>1159</v>
      </c>
      <c r="C75" s="69" t="s">
        <v>1160</v>
      </c>
      <c r="D75" s="82" t="s">
        <v>473</v>
      </c>
      <c r="E75" s="82" t="s">
        <v>110</v>
      </c>
      <c r="F75" s="92">
        <v>44103</v>
      </c>
      <c r="G75" s="76">
        <v>42859.635672000004</v>
      </c>
      <c r="H75" s="78">
        <v>-0.24949099999999999</v>
      </c>
      <c r="I75" s="76">
        <v>-0.10693080600000002</v>
      </c>
      <c r="J75" s="77">
        <f t="shared" si="0"/>
        <v>1.2108141221791734E-3</v>
      </c>
      <c r="K75" s="77">
        <v>-3.2493835408718931E-3</v>
      </c>
    </row>
    <row r="76" spans="2:11">
      <c r="B76" s="75" t="s">
        <v>1161</v>
      </c>
      <c r="C76" s="69" t="s">
        <v>1162</v>
      </c>
      <c r="D76" s="82" t="s">
        <v>473</v>
      </c>
      <c r="E76" s="82" t="s">
        <v>110</v>
      </c>
      <c r="F76" s="92">
        <v>43889</v>
      </c>
      <c r="G76" s="76">
        <v>107186.62170000002</v>
      </c>
      <c r="H76" s="78">
        <v>-0.381299</v>
      </c>
      <c r="I76" s="76">
        <v>-0.40870112500000005</v>
      </c>
      <c r="J76" s="77">
        <f t="shared" ref="J76:J139" si="1">I76/$I$11</f>
        <v>4.6278627498656999E-3</v>
      </c>
      <c r="K76" s="77">
        <v>-3.2493835408718931E-3</v>
      </c>
    </row>
    <row r="77" spans="2:11">
      <c r="B77" s="75" t="s">
        <v>1163</v>
      </c>
      <c r="C77" s="69" t="s">
        <v>1164</v>
      </c>
      <c r="D77" s="82" t="s">
        <v>473</v>
      </c>
      <c r="E77" s="82" t="s">
        <v>110</v>
      </c>
      <c r="F77" s="92">
        <v>44088</v>
      </c>
      <c r="G77" s="76">
        <v>53596.43856000001</v>
      </c>
      <c r="H77" s="78">
        <v>-0.34807700000000003</v>
      </c>
      <c r="I77" s="76">
        <v>-0.18655713000000002</v>
      </c>
      <c r="J77" s="77">
        <f t="shared" si="1"/>
        <v>2.1124502474732672E-3</v>
      </c>
      <c r="K77" s="77">
        <v>-3.2493835408718931E-3</v>
      </c>
    </row>
    <row r="78" spans="2:11">
      <c r="B78" s="75" t="s">
        <v>1165</v>
      </c>
      <c r="C78" s="69" t="s">
        <v>1166</v>
      </c>
      <c r="D78" s="82" t="s">
        <v>473</v>
      </c>
      <c r="E78" s="82" t="s">
        <v>110</v>
      </c>
      <c r="F78" s="92">
        <v>44027</v>
      </c>
      <c r="G78" s="76">
        <v>56343.060180000008</v>
      </c>
      <c r="H78" s="78">
        <v>-0.390959</v>
      </c>
      <c r="I78" s="76">
        <v>-0.22027841400000001</v>
      </c>
      <c r="J78" s="77">
        <f t="shared" si="1"/>
        <v>2.4942878900812786E-3</v>
      </c>
      <c r="K78" s="77">
        <v>-3.2493835408718931E-3</v>
      </c>
    </row>
    <row r="79" spans="2:11">
      <c r="B79" s="75" t="s">
        <v>1167</v>
      </c>
      <c r="C79" s="69" t="s">
        <v>1168</v>
      </c>
      <c r="D79" s="82" t="s">
        <v>473</v>
      </c>
      <c r="E79" s="82" t="s">
        <v>110</v>
      </c>
      <c r="F79" s="92">
        <v>44028</v>
      </c>
      <c r="G79" s="76">
        <v>32170.999518000004</v>
      </c>
      <c r="H79" s="78">
        <v>-0.35937999999999998</v>
      </c>
      <c r="I79" s="76">
        <v>-0.11561602800000002</v>
      </c>
      <c r="J79" s="77">
        <f t="shared" si="1"/>
        <v>1.3091598641149563E-3</v>
      </c>
      <c r="K79" s="77">
        <v>-3.2493835408718931E-3</v>
      </c>
    </row>
    <row r="80" spans="2:11">
      <c r="B80" s="75" t="s">
        <v>1169</v>
      </c>
      <c r="C80" s="69" t="s">
        <v>1170</v>
      </c>
      <c r="D80" s="82" t="s">
        <v>473</v>
      </c>
      <c r="E80" s="82" t="s">
        <v>110</v>
      </c>
      <c r="F80" s="92">
        <v>44000</v>
      </c>
      <c r="G80" s="76">
        <v>56390.730525000014</v>
      </c>
      <c r="H80" s="78">
        <v>-0.29999100000000001</v>
      </c>
      <c r="I80" s="76">
        <v>-0.16916732600000003</v>
      </c>
      <c r="J80" s="77">
        <f t="shared" si="1"/>
        <v>1.9155395436941539E-3</v>
      </c>
      <c r="K80" s="77">
        <v>-3.2493835408718931E-3</v>
      </c>
    </row>
    <row r="81" spans="2:11">
      <c r="B81" s="75" t="s">
        <v>1171</v>
      </c>
      <c r="C81" s="69" t="s">
        <v>1172</v>
      </c>
      <c r="D81" s="82" t="s">
        <v>473</v>
      </c>
      <c r="E81" s="82" t="s">
        <v>110</v>
      </c>
      <c r="F81" s="92">
        <v>44097</v>
      </c>
      <c r="G81" s="76">
        <v>50135.321920000009</v>
      </c>
      <c r="H81" s="78">
        <v>-0.10785599999999999</v>
      </c>
      <c r="I81" s="76">
        <v>-5.407396300000001E-2</v>
      </c>
      <c r="J81" s="77">
        <f t="shared" si="1"/>
        <v>6.1229799429917428E-4</v>
      </c>
      <c r="K81" s="77">
        <v>-3.2493835408718931E-3</v>
      </c>
    </row>
    <row r="82" spans="2:11">
      <c r="B82" s="75" t="s">
        <v>1173</v>
      </c>
      <c r="C82" s="69" t="s">
        <v>1146</v>
      </c>
      <c r="D82" s="82" t="s">
        <v>473</v>
      </c>
      <c r="E82" s="82" t="s">
        <v>110</v>
      </c>
      <c r="F82" s="92">
        <v>43892</v>
      </c>
      <c r="G82" s="76">
        <v>107327.36865000002</v>
      </c>
      <c r="H82" s="78">
        <v>-0.25815199999999999</v>
      </c>
      <c r="I82" s="76">
        <v>-0.27706819300000007</v>
      </c>
      <c r="J82" s="77">
        <f t="shared" si="1"/>
        <v>3.1373379986592907E-3</v>
      </c>
      <c r="K82" s="77">
        <v>-3.2493835408718931E-3</v>
      </c>
    </row>
    <row r="83" spans="2:11">
      <c r="B83" s="75" t="s">
        <v>1174</v>
      </c>
      <c r="C83" s="69" t="s">
        <v>1175</v>
      </c>
      <c r="D83" s="82" t="s">
        <v>473</v>
      </c>
      <c r="E83" s="82" t="s">
        <v>110</v>
      </c>
      <c r="F83" s="92">
        <v>44097</v>
      </c>
      <c r="G83" s="76">
        <v>59114.344542000006</v>
      </c>
      <c r="H83" s="78">
        <v>-6.2512999999999999E-2</v>
      </c>
      <c r="I83" s="76">
        <v>-3.6953978000000005E-2</v>
      </c>
      <c r="J83" s="77">
        <f t="shared" si="1"/>
        <v>4.1844254342474974E-4</v>
      </c>
      <c r="K83" s="77">
        <v>-3.2493835408718931E-3</v>
      </c>
    </row>
    <row r="84" spans="2:11">
      <c r="B84" s="75" t="s">
        <v>1176</v>
      </c>
      <c r="C84" s="69" t="s">
        <v>1177</v>
      </c>
      <c r="D84" s="82" t="s">
        <v>473</v>
      </c>
      <c r="E84" s="82" t="s">
        <v>110</v>
      </c>
      <c r="F84" s="92">
        <v>44000</v>
      </c>
      <c r="G84" s="76">
        <v>53749.696350000006</v>
      </c>
      <c r="H84" s="78">
        <v>-0.112835</v>
      </c>
      <c r="I84" s="76">
        <v>-6.0648230000000004E-2</v>
      </c>
      <c r="J84" s="77">
        <f t="shared" si="1"/>
        <v>6.8674067012242112E-4</v>
      </c>
      <c r="K84" s="77">
        <v>-3.2493835408718931E-3</v>
      </c>
    </row>
    <row r="85" spans="2:11">
      <c r="B85" s="75" t="s">
        <v>1178</v>
      </c>
      <c r="C85" s="69" t="s">
        <v>1179</v>
      </c>
      <c r="D85" s="82" t="s">
        <v>473</v>
      </c>
      <c r="E85" s="82" t="s">
        <v>110</v>
      </c>
      <c r="F85" s="92">
        <v>44000</v>
      </c>
      <c r="G85" s="76">
        <v>69070.677005000005</v>
      </c>
      <c r="H85" s="78">
        <v>-8.4116999999999997E-2</v>
      </c>
      <c r="I85" s="76">
        <v>-5.8100390000000002E-2</v>
      </c>
      <c r="J85" s="77">
        <f t="shared" si="1"/>
        <v>6.5789060559515113E-4</v>
      </c>
      <c r="K85" s="77">
        <v>-3.2493835408718931E-3</v>
      </c>
    </row>
    <row r="86" spans="2:11">
      <c r="B86" s="75" t="s">
        <v>1180</v>
      </c>
      <c r="C86" s="69" t="s">
        <v>1181</v>
      </c>
      <c r="D86" s="82" t="s">
        <v>473</v>
      </c>
      <c r="E86" s="82" t="s">
        <v>110</v>
      </c>
      <c r="F86" s="92">
        <v>44018</v>
      </c>
      <c r="G86" s="76">
        <v>43032.285264000006</v>
      </c>
      <c r="H86" s="78">
        <v>-3.8443999999999999E-2</v>
      </c>
      <c r="I86" s="76">
        <v>-1.6543468000000006E-2</v>
      </c>
      <c r="J86" s="77">
        <f t="shared" si="1"/>
        <v>1.8732735152318268E-4</v>
      </c>
      <c r="K86" s="77">
        <v>-3.2493835408718931E-3</v>
      </c>
    </row>
    <row r="87" spans="2:11">
      <c r="B87" s="75" t="s">
        <v>1182</v>
      </c>
      <c r="C87" s="69" t="s">
        <v>1183</v>
      </c>
      <c r="D87" s="82" t="s">
        <v>473</v>
      </c>
      <c r="E87" s="82" t="s">
        <v>110</v>
      </c>
      <c r="F87" s="92">
        <v>44019</v>
      </c>
      <c r="G87" s="76">
        <v>43033.536348000009</v>
      </c>
      <c r="H87" s="78">
        <v>-3.3665E-2</v>
      </c>
      <c r="I87" s="76">
        <v>-1.4487199000000003E-2</v>
      </c>
      <c r="J87" s="77">
        <f t="shared" si="1"/>
        <v>1.6404351370941691E-4</v>
      </c>
      <c r="K87" s="77">
        <v>-3.2493835408718931E-3</v>
      </c>
    </row>
    <row r="88" spans="2:11">
      <c r="B88" s="75" t="s">
        <v>1184</v>
      </c>
      <c r="C88" s="69" t="s">
        <v>1162</v>
      </c>
      <c r="D88" s="82" t="s">
        <v>473</v>
      </c>
      <c r="E88" s="82" t="s">
        <v>110</v>
      </c>
      <c r="F88" s="92">
        <v>44026</v>
      </c>
      <c r="G88" s="76">
        <v>50263.90400000001</v>
      </c>
      <c r="H88" s="78">
        <v>-2.8126999999999999E-2</v>
      </c>
      <c r="I88" s="76">
        <v>-1.4137782000000002E-2</v>
      </c>
      <c r="J88" s="77">
        <f t="shared" si="1"/>
        <v>1.6008694540178177E-4</v>
      </c>
      <c r="K88" s="77">
        <v>-3.2493835408718931E-3</v>
      </c>
    </row>
    <row r="89" spans="2:11">
      <c r="B89" s="75" t="s">
        <v>1185</v>
      </c>
      <c r="C89" s="69" t="s">
        <v>1186</v>
      </c>
      <c r="D89" s="82" t="s">
        <v>473</v>
      </c>
      <c r="E89" s="82" t="s">
        <v>110</v>
      </c>
      <c r="F89" s="92">
        <v>44013</v>
      </c>
      <c r="G89" s="76">
        <v>37754.913240000002</v>
      </c>
      <c r="H89" s="78">
        <v>0.13267200000000001</v>
      </c>
      <c r="I89" s="76">
        <v>5.0090168000000004E-2</v>
      </c>
      <c r="J89" s="77">
        <f t="shared" si="1"/>
        <v>-5.6718811973349682E-4</v>
      </c>
      <c r="K89" s="77">
        <v>-3.2493835408718931E-3</v>
      </c>
    </row>
    <row r="90" spans="2:11">
      <c r="B90" s="75" t="s">
        <v>1187</v>
      </c>
      <c r="C90" s="69" t="s">
        <v>1188</v>
      </c>
      <c r="D90" s="82" t="s">
        <v>473</v>
      </c>
      <c r="E90" s="82" t="s">
        <v>110</v>
      </c>
      <c r="F90" s="92">
        <v>44013</v>
      </c>
      <c r="G90" s="76">
        <v>69227.386415000015</v>
      </c>
      <c r="H90" s="78">
        <v>0.14543</v>
      </c>
      <c r="I90" s="76">
        <v>0.10067744500000002</v>
      </c>
      <c r="J90" s="77">
        <f t="shared" si="1"/>
        <v>-1.1400051748503329E-3</v>
      </c>
      <c r="K90" s="77">
        <v>-3.2493835408718931E-3</v>
      </c>
    </row>
    <row r="91" spans="2:11">
      <c r="B91" s="75" t="s">
        <v>1189</v>
      </c>
      <c r="C91" s="69" t="s">
        <v>1190</v>
      </c>
      <c r="D91" s="82" t="s">
        <v>473</v>
      </c>
      <c r="E91" s="82" t="s">
        <v>110</v>
      </c>
      <c r="F91" s="92">
        <v>44096</v>
      </c>
      <c r="G91" s="76">
        <v>44075.526110000006</v>
      </c>
      <c r="H91" s="78">
        <v>0.25395600000000002</v>
      </c>
      <c r="I91" s="76">
        <v>0.11193266199999999</v>
      </c>
      <c r="J91" s="77">
        <f t="shared" si="1"/>
        <v>-1.2674518499627516E-3</v>
      </c>
      <c r="K91" s="77">
        <v>-3.2493835408718931E-3</v>
      </c>
    </row>
    <row r="92" spans="2:11">
      <c r="B92" s="75" t="s">
        <v>1191</v>
      </c>
      <c r="C92" s="69" t="s">
        <v>1192</v>
      </c>
      <c r="D92" s="82" t="s">
        <v>473</v>
      </c>
      <c r="E92" s="82" t="s">
        <v>110</v>
      </c>
      <c r="F92" s="92">
        <v>44025</v>
      </c>
      <c r="G92" s="76">
        <v>50395.408400000008</v>
      </c>
      <c r="H92" s="78">
        <v>0.235183</v>
      </c>
      <c r="I92" s="76">
        <v>0.11852148200000003</v>
      </c>
      <c r="J92" s="77">
        <f t="shared" si="1"/>
        <v>-1.3420593143869571E-3</v>
      </c>
      <c r="K92" s="77">
        <v>-3.2493835408718931E-3</v>
      </c>
    </row>
    <row r="93" spans="2:11">
      <c r="B93" s="75" t="s">
        <v>1193</v>
      </c>
      <c r="C93" s="69" t="s">
        <v>1122</v>
      </c>
      <c r="D93" s="82" t="s">
        <v>473</v>
      </c>
      <c r="E93" s="82" t="s">
        <v>110</v>
      </c>
      <c r="F93" s="92">
        <v>44012</v>
      </c>
      <c r="G93" s="76">
        <v>31504.436050000004</v>
      </c>
      <c r="H93" s="78">
        <v>0.26674199999999998</v>
      </c>
      <c r="I93" s="76">
        <v>8.4035523000000015E-2</v>
      </c>
      <c r="J93" s="77">
        <f t="shared" si="1"/>
        <v>-9.5156299498119139E-4</v>
      </c>
      <c r="K93" s="77">
        <v>-3.2493835408718931E-3</v>
      </c>
    </row>
    <row r="94" spans="2:11">
      <c r="B94" s="75" t="s">
        <v>1194</v>
      </c>
      <c r="C94" s="69" t="s">
        <v>1195</v>
      </c>
      <c r="D94" s="82" t="s">
        <v>473</v>
      </c>
      <c r="E94" s="82" t="s">
        <v>110</v>
      </c>
      <c r="F94" s="92">
        <v>44025</v>
      </c>
      <c r="G94" s="76">
        <v>53952.997500000012</v>
      </c>
      <c r="H94" s="78">
        <v>0.264098</v>
      </c>
      <c r="I94" s="76">
        <v>0.14248903100000004</v>
      </c>
      <c r="J94" s="77">
        <f t="shared" si="1"/>
        <v>-1.6134520765739488E-3</v>
      </c>
      <c r="K94" s="77">
        <v>-3.2493835408718931E-3</v>
      </c>
    </row>
    <row r="95" spans="2:11">
      <c r="B95" s="75" t="s">
        <v>1196</v>
      </c>
      <c r="C95" s="69" t="s">
        <v>1197</v>
      </c>
      <c r="D95" s="82" t="s">
        <v>473</v>
      </c>
      <c r="E95" s="82" t="s">
        <v>110</v>
      </c>
      <c r="F95" s="92">
        <v>44019</v>
      </c>
      <c r="G95" s="76">
        <v>25217.429860000004</v>
      </c>
      <c r="H95" s="78">
        <v>0.31378099999999998</v>
      </c>
      <c r="I95" s="76">
        <v>7.9127531000000015E-2</v>
      </c>
      <c r="J95" s="77">
        <f t="shared" si="1"/>
        <v>-8.9598812140226781E-4</v>
      </c>
      <c r="K95" s="77">
        <v>-3.2493835408718931E-3</v>
      </c>
    </row>
    <row r="96" spans="2:11">
      <c r="B96" s="75" t="s">
        <v>1198</v>
      </c>
      <c r="C96" s="69" t="s">
        <v>1199</v>
      </c>
      <c r="D96" s="82" t="s">
        <v>473</v>
      </c>
      <c r="E96" s="82" t="s">
        <v>110</v>
      </c>
      <c r="F96" s="92">
        <v>44098</v>
      </c>
      <c r="G96" s="76">
        <v>86740.155887999994</v>
      </c>
      <c r="H96" s="78">
        <v>0.79216600000000004</v>
      </c>
      <c r="I96" s="76">
        <v>0.68712563700000007</v>
      </c>
      <c r="J96" s="77">
        <f t="shared" si="1"/>
        <v>-7.7805588128734421E-3</v>
      </c>
      <c r="K96" s="77">
        <v>-3.2493835408718931E-3</v>
      </c>
    </row>
    <row r="97" spans="2:11">
      <c r="B97" s="75" t="s">
        <v>1200</v>
      </c>
      <c r="C97" s="69" t="s">
        <v>1201</v>
      </c>
      <c r="D97" s="82" t="s">
        <v>473</v>
      </c>
      <c r="E97" s="82" t="s">
        <v>110</v>
      </c>
      <c r="F97" s="92">
        <v>44098</v>
      </c>
      <c r="G97" s="76">
        <v>54232.927545000006</v>
      </c>
      <c r="H97" s="78">
        <v>0.84748900000000005</v>
      </c>
      <c r="I97" s="76">
        <v>0.45961822000000008</v>
      </c>
      <c r="J97" s="77">
        <f t="shared" si="1"/>
        <v>-5.2044144471038055E-3</v>
      </c>
      <c r="K97" s="77">
        <v>-3.2493835408718931E-3</v>
      </c>
    </row>
    <row r="98" spans="2:11">
      <c r="B98" s="75" t="s">
        <v>1202</v>
      </c>
      <c r="C98" s="69" t="s">
        <v>1203</v>
      </c>
      <c r="D98" s="82" t="s">
        <v>473</v>
      </c>
      <c r="E98" s="82" t="s">
        <v>110</v>
      </c>
      <c r="F98" s="92">
        <v>44098</v>
      </c>
      <c r="G98" s="76">
        <v>75987.401679000017</v>
      </c>
      <c r="H98" s="78">
        <v>0.88240399999999997</v>
      </c>
      <c r="I98" s="76">
        <v>0.67051586399999996</v>
      </c>
      <c r="J98" s="77">
        <f t="shared" si="1"/>
        <v>-7.5924806671369329E-3</v>
      </c>
      <c r="K98" s="77">
        <v>-3.2493835408718931E-3</v>
      </c>
    </row>
    <row r="99" spans="2:11">
      <c r="B99" s="75" t="s">
        <v>1204</v>
      </c>
      <c r="C99" s="69" t="s">
        <v>1205</v>
      </c>
      <c r="D99" s="82" t="s">
        <v>473</v>
      </c>
      <c r="E99" s="82" t="s">
        <v>110</v>
      </c>
      <c r="F99" s="92">
        <v>44098</v>
      </c>
      <c r="G99" s="76">
        <v>27138.357743000008</v>
      </c>
      <c r="H99" s="78">
        <v>0.92745699999999998</v>
      </c>
      <c r="I99" s="76">
        <v>0.25169668200000006</v>
      </c>
      <c r="J99" s="77">
        <f t="shared" si="1"/>
        <v>-2.8500476941251207E-3</v>
      </c>
      <c r="K99" s="77">
        <v>-3.2493835408718931E-3</v>
      </c>
    </row>
    <row r="100" spans="2:11">
      <c r="B100" s="75" t="s">
        <v>1206</v>
      </c>
      <c r="C100" s="69" t="s">
        <v>1207</v>
      </c>
      <c r="D100" s="82" t="s">
        <v>473</v>
      </c>
      <c r="E100" s="82" t="s">
        <v>110</v>
      </c>
      <c r="F100" s="92">
        <v>43920</v>
      </c>
      <c r="G100" s="76">
        <v>9045.7493279999999</v>
      </c>
      <c r="H100" s="78">
        <v>2.8143699999999998</v>
      </c>
      <c r="I100" s="76">
        <v>0.25458087700000004</v>
      </c>
      <c r="J100" s="77">
        <f t="shared" si="1"/>
        <v>-2.8827064214624843E-3</v>
      </c>
      <c r="K100" s="77">
        <v>-3.2493835408718931E-3</v>
      </c>
    </row>
    <row r="101" spans="2:11">
      <c r="B101" s="75" t="s">
        <v>1208</v>
      </c>
      <c r="C101" s="69" t="s">
        <v>1209</v>
      </c>
      <c r="D101" s="82" t="s">
        <v>473</v>
      </c>
      <c r="E101" s="82" t="s">
        <v>110</v>
      </c>
      <c r="F101" s="92">
        <v>43920</v>
      </c>
      <c r="G101" s="76">
        <v>44265.854088</v>
      </c>
      <c r="H101" s="78">
        <v>2.8308450000000001</v>
      </c>
      <c r="I101" s="76">
        <v>1.2530978040000003</v>
      </c>
      <c r="J101" s="77">
        <f t="shared" si="1"/>
        <v>-1.4189255410222102E-2</v>
      </c>
      <c r="K101" s="77">
        <v>-3.2493835408718931E-3</v>
      </c>
    </row>
    <row r="102" spans="2:11">
      <c r="B102" s="75" t="s">
        <v>1210</v>
      </c>
      <c r="C102" s="69" t="s">
        <v>1211</v>
      </c>
      <c r="D102" s="82" t="s">
        <v>473</v>
      </c>
      <c r="E102" s="82" t="s">
        <v>110</v>
      </c>
      <c r="F102" s="92">
        <v>43916</v>
      </c>
      <c r="G102" s="76">
        <v>65441.703500000018</v>
      </c>
      <c r="H102" s="78">
        <v>3.9730639999999999</v>
      </c>
      <c r="I102" s="76">
        <v>2.6000408660000001</v>
      </c>
      <c r="J102" s="77">
        <f t="shared" si="1"/>
        <v>-2.9441152803017005E-2</v>
      </c>
      <c r="K102" s="77">
        <v>-3.2493835408718931E-3</v>
      </c>
    </row>
    <row r="103" spans="2:11">
      <c r="B103" s="75" t="s">
        <v>1212</v>
      </c>
      <c r="C103" s="69" t="s">
        <v>1213</v>
      </c>
      <c r="D103" s="82" t="s">
        <v>473</v>
      </c>
      <c r="E103" s="82" t="s">
        <v>110</v>
      </c>
      <c r="F103" s="92">
        <v>44011</v>
      </c>
      <c r="G103" s="76">
        <v>43049.800440000006</v>
      </c>
      <c r="H103" s="78">
        <v>0.41821700000000001</v>
      </c>
      <c r="I103" s="76">
        <v>0.18004144400000005</v>
      </c>
      <c r="J103" s="77">
        <f t="shared" si="1"/>
        <v>-2.0386709043671743E-3</v>
      </c>
      <c r="K103" s="77">
        <v>-3.2493835408718931E-3</v>
      </c>
    </row>
    <row r="104" spans="2:11">
      <c r="B104" s="75" t="s">
        <v>1214</v>
      </c>
      <c r="C104" s="69" t="s">
        <v>1215</v>
      </c>
      <c r="D104" s="82" t="s">
        <v>473</v>
      </c>
      <c r="E104" s="82" t="s">
        <v>110</v>
      </c>
      <c r="F104" s="92">
        <v>43889</v>
      </c>
      <c r="G104" s="76">
        <v>53812.250550000004</v>
      </c>
      <c r="H104" s="78">
        <v>0.186581</v>
      </c>
      <c r="I104" s="76">
        <v>0.10040333500000001</v>
      </c>
      <c r="J104" s="77">
        <f t="shared" si="1"/>
        <v>-1.1369013334836967E-3</v>
      </c>
      <c r="K104" s="77">
        <v>-3.2493835408718931E-3</v>
      </c>
    </row>
    <row r="105" spans="2:11">
      <c r="B105" s="75" t="s">
        <v>1216</v>
      </c>
      <c r="C105" s="69" t="s">
        <v>1217</v>
      </c>
      <c r="D105" s="82" t="s">
        <v>473</v>
      </c>
      <c r="E105" s="82" t="s">
        <v>110</v>
      </c>
      <c r="F105" s="92">
        <v>43985</v>
      </c>
      <c r="G105" s="76">
        <v>107624.50110000001</v>
      </c>
      <c r="H105" s="78">
        <v>-0.39024900000000001</v>
      </c>
      <c r="I105" s="76">
        <v>-0.42000355800000005</v>
      </c>
      <c r="J105" s="77">
        <f t="shared" si="1"/>
        <v>4.7558440679096687E-3</v>
      </c>
      <c r="K105" s="77">
        <v>-3.2493835408718931E-3</v>
      </c>
    </row>
    <row r="106" spans="2:11">
      <c r="B106" s="75" t="s">
        <v>1218</v>
      </c>
      <c r="C106" s="69" t="s">
        <v>1219</v>
      </c>
      <c r="D106" s="82" t="s">
        <v>473</v>
      </c>
      <c r="E106" s="82" t="s">
        <v>110</v>
      </c>
      <c r="F106" s="92">
        <v>43997</v>
      </c>
      <c r="G106" s="76">
        <v>43049.800440000006</v>
      </c>
      <c r="H106" s="78">
        <v>-0.929477</v>
      </c>
      <c r="I106" s="76">
        <v>-0.40013820200000005</v>
      </c>
      <c r="J106" s="77">
        <f t="shared" si="1"/>
        <v>4.5309018413737835E-3</v>
      </c>
      <c r="K106" s="77">
        <v>-3.2493835408718931E-3</v>
      </c>
    </row>
    <row r="107" spans="2:11">
      <c r="B107" s="75" t="s">
        <v>1220</v>
      </c>
      <c r="C107" s="69" t="s">
        <v>1221</v>
      </c>
      <c r="D107" s="82" t="s">
        <v>473</v>
      </c>
      <c r="E107" s="82" t="s">
        <v>110</v>
      </c>
      <c r="F107" s="92">
        <v>43997</v>
      </c>
      <c r="G107" s="76">
        <v>107624.50110000001</v>
      </c>
      <c r="H107" s="78">
        <v>-1.015263</v>
      </c>
      <c r="I107" s="76">
        <v>-1.0926714000000002</v>
      </c>
      <c r="J107" s="77">
        <f t="shared" si="1"/>
        <v>1.2372692318631626E-2</v>
      </c>
      <c r="K107" s="77">
        <v>-3.2493835408718931E-3</v>
      </c>
    </row>
    <row r="108" spans="2:11">
      <c r="B108" s="75" t="s">
        <v>1222</v>
      </c>
      <c r="C108" s="69" t="s">
        <v>1223</v>
      </c>
      <c r="D108" s="82" t="s">
        <v>473</v>
      </c>
      <c r="E108" s="82" t="s">
        <v>110</v>
      </c>
      <c r="F108" s="92">
        <v>43978</v>
      </c>
      <c r="G108" s="76">
        <v>53812.250550000004</v>
      </c>
      <c r="H108" s="78">
        <v>-1.245919</v>
      </c>
      <c r="I108" s="76">
        <v>-0.67045689800000008</v>
      </c>
      <c r="J108" s="77">
        <f t="shared" si="1"/>
        <v>7.5918129749329823E-3</v>
      </c>
      <c r="K108" s="77">
        <v>-3.2493835408718931E-3</v>
      </c>
    </row>
    <row r="109" spans="2:11">
      <c r="B109" s="75" t="s">
        <v>1224</v>
      </c>
      <c r="C109" s="69" t="s">
        <v>1225</v>
      </c>
      <c r="D109" s="82" t="s">
        <v>473</v>
      </c>
      <c r="E109" s="82" t="s">
        <v>110</v>
      </c>
      <c r="F109" s="92">
        <v>43893</v>
      </c>
      <c r="G109" s="76">
        <v>203622.00000000003</v>
      </c>
      <c r="H109" s="78">
        <v>-1.2981750000000001</v>
      </c>
      <c r="I109" s="76">
        <v>-2.64337</v>
      </c>
      <c r="J109" s="77">
        <f t="shared" si="1"/>
        <v>2.9931783420249925E-2</v>
      </c>
      <c r="K109" s="77">
        <v>-3.2493835408718931E-3</v>
      </c>
    </row>
    <row r="110" spans="2:11">
      <c r="B110" s="75" t="s">
        <v>1226</v>
      </c>
      <c r="C110" s="69" t="s">
        <v>1227</v>
      </c>
      <c r="D110" s="82" t="s">
        <v>473</v>
      </c>
      <c r="E110" s="82" t="s">
        <v>110</v>
      </c>
      <c r="F110" s="92">
        <v>44089</v>
      </c>
      <c r="G110" s="76">
        <v>1500570.2000000002</v>
      </c>
      <c r="H110" s="78">
        <v>-1.0551740000000001</v>
      </c>
      <c r="I110" s="76">
        <v>-15.833630000000003</v>
      </c>
      <c r="J110" s="77">
        <f t="shared" si="1"/>
        <v>0.17928961284889058</v>
      </c>
      <c r="K110" s="77">
        <v>-3.2493835408718931E-3</v>
      </c>
    </row>
    <row r="111" spans="2:11">
      <c r="B111" s="75" t="s">
        <v>1228</v>
      </c>
      <c r="C111" s="69" t="s">
        <v>1229</v>
      </c>
      <c r="D111" s="82" t="s">
        <v>473</v>
      </c>
      <c r="E111" s="82" t="s">
        <v>110</v>
      </c>
      <c r="F111" s="92">
        <v>44104</v>
      </c>
      <c r="G111" s="76">
        <v>119448.00000000001</v>
      </c>
      <c r="H111" s="78">
        <v>-0.73143999999999998</v>
      </c>
      <c r="I111" s="76">
        <v>-0.87369000000000019</v>
      </c>
      <c r="J111" s="77">
        <f t="shared" si="1"/>
        <v>9.8930909620817981E-3</v>
      </c>
      <c r="K111" s="77">
        <v>-3.2493835408718931E-3</v>
      </c>
    </row>
    <row r="112" spans="2:11">
      <c r="B112" s="75" t="s">
        <v>1230</v>
      </c>
      <c r="C112" s="69" t="s">
        <v>1231</v>
      </c>
      <c r="D112" s="82" t="s">
        <v>473</v>
      </c>
      <c r="E112" s="82" t="s">
        <v>110</v>
      </c>
      <c r="F112" s="92">
        <v>44033</v>
      </c>
      <c r="G112" s="76">
        <v>92210.4</v>
      </c>
      <c r="H112" s="78">
        <v>-0.74706300000000003</v>
      </c>
      <c r="I112" s="76">
        <v>-0.68887000000000009</v>
      </c>
      <c r="J112" s="77">
        <f t="shared" si="1"/>
        <v>7.8003108322737902E-3</v>
      </c>
      <c r="K112" s="77">
        <v>-3.2493835408718931E-3</v>
      </c>
    </row>
    <row r="113" spans="2:11">
      <c r="B113" s="75" t="s">
        <v>1232</v>
      </c>
      <c r="C113" s="69" t="s">
        <v>1233</v>
      </c>
      <c r="D113" s="82" t="s">
        <v>473</v>
      </c>
      <c r="E113" s="82" t="s">
        <v>110</v>
      </c>
      <c r="F113" s="92">
        <v>44027</v>
      </c>
      <c r="G113" s="76">
        <v>102513.00000000001</v>
      </c>
      <c r="H113" s="78">
        <v>-0.69105399999999995</v>
      </c>
      <c r="I113" s="76">
        <v>-0.70841999999999994</v>
      </c>
      <c r="J113" s="77">
        <f t="shared" si="1"/>
        <v>8.0216821748652096E-3</v>
      </c>
      <c r="K113" s="77">
        <v>-3.2493835408718931E-3</v>
      </c>
    </row>
    <row r="114" spans="2:11">
      <c r="B114" s="75" t="s">
        <v>1234</v>
      </c>
      <c r="C114" s="69" t="s">
        <v>1235</v>
      </c>
      <c r="D114" s="82" t="s">
        <v>473</v>
      </c>
      <c r="E114" s="82" t="s">
        <v>110</v>
      </c>
      <c r="F114" s="92">
        <v>44021</v>
      </c>
      <c r="G114" s="76">
        <v>103005.00000000001</v>
      </c>
      <c r="H114" s="78">
        <v>-0.21015500000000001</v>
      </c>
      <c r="I114" s="76">
        <v>-0.21647000000000002</v>
      </c>
      <c r="J114" s="77">
        <f t="shared" si="1"/>
        <v>2.4511639146171374E-3</v>
      </c>
      <c r="K114" s="77">
        <v>-3.2493835408718931E-3</v>
      </c>
    </row>
    <row r="115" spans="2:11">
      <c r="B115" s="75" t="s">
        <v>1236</v>
      </c>
      <c r="C115" s="69" t="s">
        <v>1237</v>
      </c>
      <c r="D115" s="82" t="s">
        <v>473</v>
      </c>
      <c r="E115" s="82" t="s">
        <v>110</v>
      </c>
      <c r="F115" s="92">
        <v>43657</v>
      </c>
      <c r="G115" s="76">
        <v>709386.00000000012</v>
      </c>
      <c r="H115" s="78">
        <v>0.32684200000000002</v>
      </c>
      <c r="I115" s="76">
        <v>2.3185700000000007</v>
      </c>
      <c r="J115" s="77">
        <f t="shared" si="1"/>
        <v>-2.6253961830802686E-2</v>
      </c>
      <c r="K115" s="77">
        <v>-3.2493835408718931E-3</v>
      </c>
    </row>
    <row r="116" spans="2:11">
      <c r="B116" s="75" t="s">
        <v>1238</v>
      </c>
      <c r="C116" s="69" t="s">
        <v>1239</v>
      </c>
      <c r="D116" s="82" t="s">
        <v>473</v>
      </c>
      <c r="E116" s="82" t="s">
        <v>110</v>
      </c>
      <c r="F116" s="92">
        <v>43643</v>
      </c>
      <c r="G116" s="76">
        <v>62886.600000000006</v>
      </c>
      <c r="H116" s="78">
        <v>1.5163960000000001</v>
      </c>
      <c r="I116" s="76">
        <v>0.95361000000000018</v>
      </c>
      <c r="J116" s="77">
        <f t="shared" si="1"/>
        <v>-1.0798052481258598E-2</v>
      </c>
      <c r="K116" s="77">
        <v>-3.2493835408718931E-3</v>
      </c>
    </row>
    <row r="117" spans="2:11">
      <c r="B117" s="75" t="s">
        <v>1240</v>
      </c>
      <c r="C117" s="69" t="s">
        <v>1241</v>
      </c>
      <c r="D117" s="82" t="s">
        <v>473</v>
      </c>
      <c r="E117" s="82" t="s">
        <v>110</v>
      </c>
      <c r="F117" s="92">
        <v>43642</v>
      </c>
      <c r="G117" s="76">
        <v>45527.30000000001</v>
      </c>
      <c r="H117" s="78">
        <v>1.752597</v>
      </c>
      <c r="I117" s="76">
        <v>0.79791000000000023</v>
      </c>
      <c r="J117" s="77">
        <f t="shared" si="1"/>
        <v>-9.0350080801596538E-3</v>
      </c>
      <c r="K117" s="77">
        <v>-3.2493835408718931E-3</v>
      </c>
    </row>
    <row r="118" spans="2:11">
      <c r="B118" s="75" t="s">
        <v>1242</v>
      </c>
      <c r="C118" s="69" t="s">
        <v>1243</v>
      </c>
      <c r="D118" s="82" t="s">
        <v>473</v>
      </c>
      <c r="E118" s="82" t="s">
        <v>110</v>
      </c>
      <c r="F118" s="92">
        <v>43920</v>
      </c>
      <c r="G118" s="76">
        <v>77330.000000000015</v>
      </c>
      <c r="H118" s="78">
        <v>2.1963659999999998</v>
      </c>
      <c r="I118" s="76">
        <v>1.6984500000000002</v>
      </c>
      <c r="J118" s="77">
        <f t="shared" si="1"/>
        <v>-1.9232130783856778E-2</v>
      </c>
      <c r="K118" s="77">
        <v>-3.2493835408718931E-3</v>
      </c>
    </row>
    <row r="119" spans="2:11">
      <c r="B119" s="75" t="s">
        <v>1244</v>
      </c>
      <c r="C119" s="69" t="s">
        <v>1245</v>
      </c>
      <c r="D119" s="82" t="s">
        <v>473</v>
      </c>
      <c r="E119" s="82" t="s">
        <v>110</v>
      </c>
      <c r="F119" s="92">
        <v>43916</v>
      </c>
      <c r="G119" s="76">
        <v>70920.000000000015</v>
      </c>
      <c r="H119" s="78">
        <v>3.0510860000000002</v>
      </c>
      <c r="I119" s="76">
        <v>2.1638300000000004</v>
      </c>
      <c r="J119" s="77">
        <f t="shared" si="1"/>
        <v>-2.4501787838342497E-2</v>
      </c>
      <c r="K119" s="77">
        <v>-3.2493835408718931E-3</v>
      </c>
    </row>
    <row r="120" spans="2:11">
      <c r="B120" s="75" t="s">
        <v>1246</v>
      </c>
      <c r="C120" s="69" t="s">
        <v>1247</v>
      </c>
      <c r="D120" s="82" t="s">
        <v>473</v>
      </c>
      <c r="E120" s="82" t="s">
        <v>110</v>
      </c>
      <c r="F120" s="92">
        <v>43997</v>
      </c>
      <c r="G120" s="76">
        <v>206460.00000000003</v>
      </c>
      <c r="H120" s="78">
        <v>-1.257755</v>
      </c>
      <c r="I120" s="76">
        <v>-2.5967600000000006</v>
      </c>
      <c r="J120" s="77">
        <f t="shared" si="1"/>
        <v>2.9404002434153455E-2</v>
      </c>
      <c r="K120" s="77">
        <v>-3.2493835408718931E-3</v>
      </c>
    </row>
    <row r="121" spans="2:11">
      <c r="B121" s="72"/>
      <c r="C121" s="69"/>
      <c r="D121" s="69"/>
      <c r="E121" s="69"/>
      <c r="F121" s="69"/>
      <c r="G121" s="76"/>
      <c r="H121" s="78"/>
      <c r="I121" s="69"/>
      <c r="J121" s="77"/>
      <c r="K121" s="69"/>
    </row>
    <row r="122" spans="2:11">
      <c r="B122" s="85" t="s">
        <v>171</v>
      </c>
      <c r="C122" s="71"/>
      <c r="D122" s="71"/>
      <c r="E122" s="71"/>
      <c r="F122" s="71"/>
      <c r="G122" s="79"/>
      <c r="H122" s="81"/>
      <c r="I122" s="79">
        <v>-23.839455423</v>
      </c>
      <c r="J122" s="80">
        <f t="shared" si="1"/>
        <v>0.2699423147640847</v>
      </c>
      <c r="K122" s="80">
        <v>-3.2493835408718931E-3</v>
      </c>
    </row>
    <row r="123" spans="2:11">
      <c r="B123" s="75" t="s">
        <v>1248</v>
      </c>
      <c r="C123" s="69" t="s">
        <v>1249</v>
      </c>
      <c r="D123" s="82" t="s">
        <v>473</v>
      </c>
      <c r="E123" s="82" t="s">
        <v>112</v>
      </c>
      <c r="F123" s="92">
        <v>44098</v>
      </c>
      <c r="G123" s="76">
        <v>50366.139672000005</v>
      </c>
      <c r="H123" s="78">
        <v>0.45792899999999997</v>
      </c>
      <c r="I123" s="76">
        <v>0.23064102000000003</v>
      </c>
      <c r="J123" s="77">
        <f t="shared" si="1"/>
        <v>-2.6116272252713515E-3</v>
      </c>
      <c r="K123" s="77">
        <v>-3.2493835408718931E-3</v>
      </c>
    </row>
    <row r="124" spans="2:11">
      <c r="B124" s="75" t="s">
        <v>1250</v>
      </c>
      <c r="C124" s="69" t="s">
        <v>1251</v>
      </c>
      <c r="D124" s="82" t="s">
        <v>473</v>
      </c>
      <c r="E124" s="82" t="s">
        <v>112</v>
      </c>
      <c r="F124" s="92">
        <v>44098</v>
      </c>
      <c r="G124" s="76">
        <v>18887.302377</v>
      </c>
      <c r="H124" s="78">
        <v>0.45743899999999998</v>
      </c>
      <c r="I124" s="76">
        <v>8.639782800000001E-2</v>
      </c>
      <c r="J124" s="77">
        <f t="shared" si="1"/>
        <v>-9.7831218318888578E-4</v>
      </c>
      <c r="K124" s="77">
        <v>-3.2493835408718931E-3</v>
      </c>
    </row>
    <row r="125" spans="2:11">
      <c r="B125" s="75" t="s">
        <v>1252</v>
      </c>
      <c r="C125" s="69" t="s">
        <v>1253</v>
      </c>
      <c r="D125" s="82" t="s">
        <v>473</v>
      </c>
      <c r="E125" s="82" t="s">
        <v>112</v>
      </c>
      <c r="F125" s="92">
        <v>44098</v>
      </c>
      <c r="G125" s="76">
        <v>45329.525705000007</v>
      </c>
      <c r="H125" s="78">
        <v>0.45548</v>
      </c>
      <c r="I125" s="76">
        <v>0.20646678300000001</v>
      </c>
      <c r="J125" s="77">
        <f t="shared" si="1"/>
        <v>-2.337894064104435E-3</v>
      </c>
      <c r="K125" s="77">
        <v>-3.2493835408718931E-3</v>
      </c>
    </row>
    <row r="126" spans="2:11">
      <c r="B126" s="75" t="s">
        <v>1254</v>
      </c>
      <c r="C126" s="69" t="s">
        <v>1255</v>
      </c>
      <c r="D126" s="82" t="s">
        <v>473</v>
      </c>
      <c r="E126" s="82" t="s">
        <v>112</v>
      </c>
      <c r="F126" s="92">
        <v>44049</v>
      </c>
      <c r="G126" s="76">
        <v>31843.991808000002</v>
      </c>
      <c r="H126" s="78">
        <v>-1.2946390000000001</v>
      </c>
      <c r="I126" s="76">
        <v>-0.41226473100000005</v>
      </c>
      <c r="J126" s="77">
        <f t="shared" si="1"/>
        <v>4.6682146805402183E-3</v>
      </c>
      <c r="K126" s="77">
        <v>-3.2493835408718931E-3</v>
      </c>
    </row>
    <row r="127" spans="2:11">
      <c r="B127" s="75" t="s">
        <v>1256</v>
      </c>
      <c r="C127" s="69" t="s">
        <v>1257</v>
      </c>
      <c r="D127" s="82" t="s">
        <v>473</v>
      </c>
      <c r="E127" s="82" t="s">
        <v>113</v>
      </c>
      <c r="F127" s="92">
        <v>43983</v>
      </c>
      <c r="G127" s="76">
        <v>27591.406536000002</v>
      </c>
      <c r="H127" s="78">
        <v>2.8192560000000002</v>
      </c>
      <c r="I127" s="76">
        <v>0.77787243300000009</v>
      </c>
      <c r="J127" s="77">
        <f t="shared" si="1"/>
        <v>-8.8081158495174252E-3</v>
      </c>
      <c r="K127" s="77">
        <v>-3.2493835408718931E-3</v>
      </c>
    </row>
    <row r="128" spans="2:11">
      <c r="B128" s="75" t="s">
        <v>1258</v>
      </c>
      <c r="C128" s="69" t="s">
        <v>1259</v>
      </c>
      <c r="D128" s="82" t="s">
        <v>473</v>
      </c>
      <c r="E128" s="82" t="s">
        <v>110</v>
      </c>
      <c r="F128" s="92">
        <v>44096</v>
      </c>
      <c r="G128" s="76">
        <v>18325.252890000003</v>
      </c>
      <c r="H128" s="78">
        <v>-1.2744450000000001</v>
      </c>
      <c r="I128" s="76">
        <v>-0.23354527700000002</v>
      </c>
      <c r="J128" s="77">
        <f t="shared" si="1"/>
        <v>2.6445131215025808E-3</v>
      </c>
      <c r="K128" s="77">
        <v>-3.2493835408718931E-3</v>
      </c>
    </row>
    <row r="129" spans="2:11">
      <c r="B129" s="75" t="s">
        <v>1260</v>
      </c>
      <c r="C129" s="69" t="s">
        <v>1261</v>
      </c>
      <c r="D129" s="82" t="s">
        <v>473</v>
      </c>
      <c r="E129" s="82" t="s">
        <v>110</v>
      </c>
      <c r="F129" s="92">
        <v>44096</v>
      </c>
      <c r="G129" s="76">
        <v>13234.904865</v>
      </c>
      <c r="H129" s="78">
        <v>-1.1899679999999999</v>
      </c>
      <c r="I129" s="76">
        <v>-0.15749110500000002</v>
      </c>
      <c r="J129" s="77">
        <f t="shared" si="1"/>
        <v>1.7833256961665757E-3</v>
      </c>
      <c r="K129" s="77">
        <v>-3.2493835408718931E-3</v>
      </c>
    </row>
    <row r="130" spans="2:11">
      <c r="B130" s="75" t="s">
        <v>1262</v>
      </c>
      <c r="C130" s="69" t="s">
        <v>1263</v>
      </c>
      <c r="D130" s="82" t="s">
        <v>473</v>
      </c>
      <c r="E130" s="82" t="s">
        <v>110</v>
      </c>
      <c r="F130" s="92">
        <v>44096</v>
      </c>
      <c r="G130" s="76">
        <v>13234.904865</v>
      </c>
      <c r="H130" s="78">
        <v>-0.907142</v>
      </c>
      <c r="I130" s="76">
        <v>-0.12005935300000002</v>
      </c>
      <c r="J130" s="77">
        <f t="shared" si="1"/>
        <v>1.3594731541824768E-3</v>
      </c>
      <c r="K130" s="77">
        <v>-3.2493835408718931E-3</v>
      </c>
    </row>
    <row r="131" spans="2:11">
      <c r="B131" s="75" t="s">
        <v>1264</v>
      </c>
      <c r="C131" s="69" t="s">
        <v>1265</v>
      </c>
      <c r="D131" s="82" t="s">
        <v>473</v>
      </c>
      <c r="E131" s="82" t="s">
        <v>112</v>
      </c>
      <c r="F131" s="92">
        <v>43958</v>
      </c>
      <c r="G131" s="76">
        <v>34977.209486000007</v>
      </c>
      <c r="H131" s="78">
        <v>-8.0348269999999999</v>
      </c>
      <c r="I131" s="76">
        <v>-2.8103584160000006</v>
      </c>
      <c r="J131" s="77">
        <f t="shared" si="1"/>
        <v>3.1822650420103377E-2</v>
      </c>
      <c r="K131" s="77">
        <v>-3.2493835408718931E-3</v>
      </c>
    </row>
    <row r="132" spans="2:11">
      <c r="B132" s="75" t="s">
        <v>1266</v>
      </c>
      <c r="C132" s="69" t="s">
        <v>1267</v>
      </c>
      <c r="D132" s="82" t="s">
        <v>473</v>
      </c>
      <c r="E132" s="82" t="s">
        <v>112</v>
      </c>
      <c r="F132" s="92">
        <v>43955</v>
      </c>
      <c r="G132" s="76">
        <v>35457.968132000009</v>
      </c>
      <c r="H132" s="78">
        <v>-6.5972629999999999</v>
      </c>
      <c r="I132" s="76">
        <v>-2.3392554820000004</v>
      </c>
      <c r="J132" s="77">
        <f t="shared" si="1"/>
        <v>2.6488190624791977E-2</v>
      </c>
      <c r="K132" s="77">
        <v>-3.2493835408718931E-3</v>
      </c>
    </row>
    <row r="133" spans="2:11">
      <c r="B133" s="75" t="s">
        <v>1268</v>
      </c>
      <c r="C133" s="69" t="s">
        <v>1269</v>
      </c>
      <c r="D133" s="82" t="s">
        <v>473</v>
      </c>
      <c r="E133" s="82" t="s">
        <v>112</v>
      </c>
      <c r="F133" s="92">
        <v>43977</v>
      </c>
      <c r="G133" s="76">
        <v>29630.370459000009</v>
      </c>
      <c r="H133" s="78">
        <v>-6.2749860000000002</v>
      </c>
      <c r="I133" s="76">
        <v>-1.8593016670000004</v>
      </c>
      <c r="J133" s="77">
        <f t="shared" si="1"/>
        <v>2.1053509273977408E-2</v>
      </c>
      <c r="K133" s="77">
        <v>-3.2493835408718931E-3</v>
      </c>
    </row>
    <row r="134" spans="2:11">
      <c r="B134" s="75" t="s">
        <v>1270</v>
      </c>
      <c r="C134" s="69" t="s">
        <v>1271</v>
      </c>
      <c r="D134" s="82" t="s">
        <v>473</v>
      </c>
      <c r="E134" s="82" t="s">
        <v>112</v>
      </c>
      <c r="F134" s="92">
        <v>43986</v>
      </c>
      <c r="G134" s="76">
        <v>18145.490884999999</v>
      </c>
      <c r="H134" s="78">
        <v>-4.1279969999999997</v>
      </c>
      <c r="I134" s="76">
        <v>-0.74904536600000005</v>
      </c>
      <c r="J134" s="77">
        <f t="shared" si="1"/>
        <v>8.4816971014477129E-3</v>
      </c>
      <c r="K134" s="77">
        <v>-3.2493835408718931E-3</v>
      </c>
    </row>
    <row r="135" spans="2:11">
      <c r="B135" s="75" t="s">
        <v>1272</v>
      </c>
      <c r="C135" s="69" t="s">
        <v>1273</v>
      </c>
      <c r="D135" s="82" t="s">
        <v>473</v>
      </c>
      <c r="E135" s="82" t="s">
        <v>112</v>
      </c>
      <c r="F135" s="92">
        <v>44004</v>
      </c>
      <c r="G135" s="76">
        <v>60551.696809000008</v>
      </c>
      <c r="H135" s="78">
        <v>-4.0675540000000003</v>
      </c>
      <c r="I135" s="76">
        <v>-2.4629726740000004</v>
      </c>
      <c r="J135" s="77">
        <f t="shared" si="1"/>
        <v>2.7889082742166945E-2</v>
      </c>
      <c r="K135" s="77">
        <v>-3.2493835408718931E-3</v>
      </c>
    </row>
    <row r="136" spans="2:11">
      <c r="B136" s="75" t="s">
        <v>1274</v>
      </c>
      <c r="C136" s="69" t="s">
        <v>1275</v>
      </c>
      <c r="D136" s="82" t="s">
        <v>473</v>
      </c>
      <c r="E136" s="82" t="s">
        <v>112</v>
      </c>
      <c r="F136" s="92">
        <v>44004</v>
      </c>
      <c r="G136" s="76">
        <v>36343.610152000008</v>
      </c>
      <c r="H136" s="78">
        <v>-4.0315079999999996</v>
      </c>
      <c r="I136" s="76">
        <v>-1.465195695</v>
      </c>
      <c r="J136" s="77">
        <f t="shared" si="1"/>
        <v>1.6590912437919235E-2</v>
      </c>
      <c r="K136" s="77">
        <v>-3.2493835408718931E-3</v>
      </c>
    </row>
    <row r="137" spans="2:11">
      <c r="B137" s="75" t="s">
        <v>1276</v>
      </c>
      <c r="C137" s="69" t="s">
        <v>1277</v>
      </c>
      <c r="D137" s="82" t="s">
        <v>473</v>
      </c>
      <c r="E137" s="82" t="s">
        <v>112</v>
      </c>
      <c r="F137" s="92">
        <v>43895</v>
      </c>
      <c r="G137" s="76">
        <v>48510.237128000008</v>
      </c>
      <c r="H137" s="78">
        <v>-3.8616830000000002</v>
      </c>
      <c r="I137" s="76">
        <v>-1.8733117850000003</v>
      </c>
      <c r="J137" s="77">
        <f t="shared" si="1"/>
        <v>2.121215063620371E-2</v>
      </c>
      <c r="K137" s="77">
        <v>-3.2493835408718931E-3</v>
      </c>
    </row>
    <row r="138" spans="2:11">
      <c r="B138" s="75" t="s">
        <v>1278</v>
      </c>
      <c r="C138" s="69" t="s">
        <v>1092</v>
      </c>
      <c r="D138" s="82" t="s">
        <v>473</v>
      </c>
      <c r="E138" s="82" t="s">
        <v>112</v>
      </c>
      <c r="F138" s="92">
        <v>43895</v>
      </c>
      <c r="G138" s="76">
        <v>48598.919717000004</v>
      </c>
      <c r="H138" s="78">
        <v>-3.6760619999999999</v>
      </c>
      <c r="I138" s="76">
        <v>-1.7865263080000002</v>
      </c>
      <c r="J138" s="77">
        <f t="shared" si="1"/>
        <v>2.0229448970683152E-2</v>
      </c>
      <c r="K138" s="77">
        <v>-3.2493835408718931E-3</v>
      </c>
    </row>
    <row r="139" spans="2:11">
      <c r="B139" s="75" t="s">
        <v>1279</v>
      </c>
      <c r="C139" s="69" t="s">
        <v>1280</v>
      </c>
      <c r="D139" s="82" t="s">
        <v>473</v>
      </c>
      <c r="E139" s="82" t="s">
        <v>112</v>
      </c>
      <c r="F139" s="92">
        <v>43895</v>
      </c>
      <c r="G139" s="76">
        <v>91483.419685000015</v>
      </c>
      <c r="H139" s="78">
        <v>-3.6668790000000002</v>
      </c>
      <c r="I139" s="76">
        <v>-3.3545867110000005</v>
      </c>
      <c r="J139" s="77">
        <f t="shared" si="1"/>
        <v>3.7985133711171931E-2</v>
      </c>
      <c r="K139" s="77">
        <v>-3.2493835408718931E-3</v>
      </c>
    </row>
    <row r="140" spans="2:11">
      <c r="B140" s="75" t="s">
        <v>1281</v>
      </c>
      <c r="C140" s="69" t="s">
        <v>1282</v>
      </c>
      <c r="D140" s="82" t="s">
        <v>473</v>
      </c>
      <c r="E140" s="82" t="s">
        <v>112</v>
      </c>
      <c r="F140" s="92">
        <v>43990</v>
      </c>
      <c r="G140" s="76">
        <v>43881.221236000005</v>
      </c>
      <c r="H140" s="78">
        <v>-3.353898</v>
      </c>
      <c r="I140" s="76">
        <v>-1.4717315360000003</v>
      </c>
      <c r="J140" s="77">
        <f t="shared" ref="J140:J177" si="2">I140/$I$11</f>
        <v>1.6664920002990035E-2</v>
      </c>
      <c r="K140" s="77">
        <v>-3.2493835408718931E-3</v>
      </c>
    </row>
    <row r="141" spans="2:11">
      <c r="B141" s="75" t="s">
        <v>1283</v>
      </c>
      <c r="C141" s="69" t="s">
        <v>1284</v>
      </c>
      <c r="D141" s="82" t="s">
        <v>473</v>
      </c>
      <c r="E141" s="82" t="s">
        <v>112</v>
      </c>
      <c r="F141" s="92">
        <v>44005</v>
      </c>
      <c r="G141" s="76">
        <v>18332.111770000003</v>
      </c>
      <c r="H141" s="78">
        <v>-3.115958</v>
      </c>
      <c r="I141" s="76">
        <v>-0.57122098700000012</v>
      </c>
      <c r="J141" s="77">
        <f t="shared" si="2"/>
        <v>6.4681307830479285E-3</v>
      </c>
      <c r="K141" s="77">
        <v>-3.2493835408718931E-3</v>
      </c>
    </row>
    <row r="142" spans="2:11">
      <c r="B142" s="75" t="s">
        <v>1285</v>
      </c>
      <c r="C142" s="69" t="s">
        <v>1286</v>
      </c>
      <c r="D142" s="82" t="s">
        <v>473</v>
      </c>
      <c r="E142" s="82" t="s">
        <v>112</v>
      </c>
      <c r="F142" s="92">
        <v>44021</v>
      </c>
      <c r="G142" s="76">
        <v>11009.243853000002</v>
      </c>
      <c r="H142" s="78">
        <v>-3.0225390000000001</v>
      </c>
      <c r="I142" s="76">
        <v>-0.33275865300000002</v>
      </c>
      <c r="J142" s="77">
        <f t="shared" si="2"/>
        <v>3.767940141868183E-3</v>
      </c>
      <c r="K142" s="77">
        <v>-3.2493835408718931E-3</v>
      </c>
    </row>
    <row r="143" spans="2:11">
      <c r="B143" s="75" t="s">
        <v>1287</v>
      </c>
      <c r="C143" s="69" t="s">
        <v>1288</v>
      </c>
      <c r="D143" s="82" t="s">
        <v>473</v>
      </c>
      <c r="E143" s="82" t="s">
        <v>112</v>
      </c>
      <c r="F143" s="92">
        <v>44028</v>
      </c>
      <c r="G143" s="76">
        <v>73994.212245000017</v>
      </c>
      <c r="H143" s="78">
        <v>-2.232748</v>
      </c>
      <c r="I143" s="76">
        <v>-1.6521042570000002</v>
      </c>
      <c r="J143" s="77">
        <f t="shared" si="2"/>
        <v>1.8707342070234938E-2</v>
      </c>
      <c r="K143" s="77">
        <v>-3.2493835408718931E-3</v>
      </c>
    </row>
    <row r="144" spans="2:11">
      <c r="B144" s="75" t="s">
        <v>1289</v>
      </c>
      <c r="C144" s="69" t="s">
        <v>1290</v>
      </c>
      <c r="D144" s="82" t="s">
        <v>473</v>
      </c>
      <c r="E144" s="82" t="s">
        <v>112</v>
      </c>
      <c r="F144" s="92">
        <v>44040</v>
      </c>
      <c r="G144" s="76">
        <v>25272.815846000005</v>
      </c>
      <c r="H144" s="78">
        <v>0.269598</v>
      </c>
      <c r="I144" s="76">
        <v>6.8135069999999992E-2</v>
      </c>
      <c r="J144" s="77">
        <f t="shared" si="2"/>
        <v>-7.7151672242764654E-4</v>
      </c>
      <c r="K144" s="77">
        <v>-3.2493835408718931E-3</v>
      </c>
    </row>
    <row r="145" spans="2:11">
      <c r="B145" s="75" t="s">
        <v>1291</v>
      </c>
      <c r="C145" s="69" t="s">
        <v>1292</v>
      </c>
      <c r="D145" s="82" t="s">
        <v>473</v>
      </c>
      <c r="E145" s="82" t="s">
        <v>112</v>
      </c>
      <c r="F145" s="92">
        <v>44095</v>
      </c>
      <c r="G145" s="76">
        <v>70049.263065000021</v>
      </c>
      <c r="H145" s="78">
        <v>1.084514</v>
      </c>
      <c r="I145" s="76">
        <v>0.75969424200000002</v>
      </c>
      <c r="J145" s="77">
        <f t="shared" si="2"/>
        <v>-8.6022779698471784E-3</v>
      </c>
      <c r="K145" s="77">
        <v>-3.2493835408718931E-3</v>
      </c>
    </row>
    <row r="146" spans="2:11">
      <c r="B146" s="75" t="s">
        <v>1293</v>
      </c>
      <c r="C146" s="69" t="s">
        <v>1294</v>
      </c>
      <c r="D146" s="82" t="s">
        <v>473</v>
      </c>
      <c r="E146" s="82" t="s">
        <v>112</v>
      </c>
      <c r="F146" s="92">
        <v>44060</v>
      </c>
      <c r="G146" s="76">
        <v>38342.842884000005</v>
      </c>
      <c r="H146" s="78">
        <v>1.391073</v>
      </c>
      <c r="I146" s="76">
        <v>0.5333770630000001</v>
      </c>
      <c r="J146" s="77">
        <f t="shared" si="2"/>
        <v>-6.0396110764081466E-3</v>
      </c>
      <c r="K146" s="77">
        <v>-3.2493835408718931E-3</v>
      </c>
    </row>
    <row r="147" spans="2:11">
      <c r="B147" s="75" t="s">
        <v>1295</v>
      </c>
      <c r="C147" s="69" t="s">
        <v>1296</v>
      </c>
      <c r="D147" s="82" t="s">
        <v>473</v>
      </c>
      <c r="E147" s="82" t="s">
        <v>113</v>
      </c>
      <c r="F147" s="92">
        <v>43969</v>
      </c>
      <c r="G147" s="76">
        <v>26081.721597000003</v>
      </c>
      <c r="H147" s="78">
        <v>-5.8002919999999998</v>
      </c>
      <c r="I147" s="76">
        <v>-1.5128159020000003</v>
      </c>
      <c r="J147" s="77">
        <f t="shared" si="2"/>
        <v>1.713013234370294E-2</v>
      </c>
      <c r="K147" s="77">
        <v>-3.2493835408718931E-3</v>
      </c>
    </row>
    <row r="148" spans="2:11">
      <c r="B148" s="75" t="s">
        <v>1297</v>
      </c>
      <c r="C148" s="69" t="s">
        <v>1298</v>
      </c>
      <c r="D148" s="82" t="s">
        <v>473</v>
      </c>
      <c r="E148" s="82" t="s">
        <v>113</v>
      </c>
      <c r="F148" s="92">
        <v>44088</v>
      </c>
      <c r="G148" s="76">
        <v>27722.564740000005</v>
      </c>
      <c r="H148" s="78">
        <v>0.41470200000000002</v>
      </c>
      <c r="I148" s="76">
        <v>0.11496613700000002</v>
      </c>
      <c r="J148" s="77">
        <f t="shared" si="2"/>
        <v>-1.3018009258434432E-3</v>
      </c>
      <c r="K148" s="77">
        <v>-3.2493835408718931E-3</v>
      </c>
    </row>
    <row r="149" spans="2:11">
      <c r="B149" s="75" t="s">
        <v>1299</v>
      </c>
      <c r="C149" s="69" t="s">
        <v>1300</v>
      </c>
      <c r="D149" s="82" t="s">
        <v>473</v>
      </c>
      <c r="E149" s="82" t="s">
        <v>113</v>
      </c>
      <c r="F149" s="92">
        <v>44090</v>
      </c>
      <c r="G149" s="76">
        <v>41710.090650000006</v>
      </c>
      <c r="H149" s="78">
        <v>0.76197400000000004</v>
      </c>
      <c r="I149" s="76">
        <v>0.31782020000000005</v>
      </c>
      <c r="J149" s="77">
        <f t="shared" si="2"/>
        <v>-3.5987869246380632E-3</v>
      </c>
      <c r="K149" s="77">
        <v>-3.2493835408718931E-3</v>
      </c>
    </row>
    <row r="150" spans="2:11">
      <c r="B150" s="75" t="s">
        <v>1301</v>
      </c>
      <c r="C150" s="69" t="s">
        <v>1302</v>
      </c>
      <c r="D150" s="82" t="s">
        <v>473</v>
      </c>
      <c r="E150" s="82" t="s">
        <v>113</v>
      </c>
      <c r="F150" s="92">
        <v>44091</v>
      </c>
      <c r="G150" s="76">
        <v>27917.365087000002</v>
      </c>
      <c r="H150" s="78">
        <v>1.068811</v>
      </c>
      <c r="I150" s="76">
        <v>0.29838387800000005</v>
      </c>
      <c r="J150" s="77">
        <f t="shared" si="2"/>
        <v>-3.3787027969562635E-3</v>
      </c>
      <c r="K150" s="77">
        <v>-3.2493835408718931E-3</v>
      </c>
    </row>
    <row r="151" spans="2:11">
      <c r="B151" s="75" t="s">
        <v>1303</v>
      </c>
      <c r="C151" s="69" t="s">
        <v>1304</v>
      </c>
      <c r="D151" s="82" t="s">
        <v>473</v>
      </c>
      <c r="E151" s="82" t="s">
        <v>113</v>
      </c>
      <c r="F151" s="92">
        <v>44090</v>
      </c>
      <c r="G151" s="76">
        <v>13961.911279000002</v>
      </c>
      <c r="H151" s="78">
        <v>1.187962</v>
      </c>
      <c r="I151" s="76">
        <v>0.16586218300000002</v>
      </c>
      <c r="J151" s="77">
        <f t="shared" si="2"/>
        <v>-1.8781142780488014E-3</v>
      </c>
      <c r="K151" s="77">
        <v>-3.2493835408718931E-3</v>
      </c>
    </row>
    <row r="152" spans="2:11">
      <c r="B152" s="75" t="s">
        <v>1305</v>
      </c>
      <c r="C152" s="69" t="s">
        <v>1306</v>
      </c>
      <c r="D152" s="82" t="s">
        <v>473</v>
      </c>
      <c r="E152" s="82" t="s">
        <v>113</v>
      </c>
      <c r="F152" s="92">
        <v>44090</v>
      </c>
      <c r="G152" s="76">
        <v>27928.127537000004</v>
      </c>
      <c r="H152" s="78">
        <v>1.203193</v>
      </c>
      <c r="I152" s="76">
        <v>0.3360291680000001</v>
      </c>
      <c r="J152" s="77">
        <f t="shared" si="2"/>
        <v>-3.8049733028152626E-3</v>
      </c>
      <c r="K152" s="77">
        <v>-3.2493835408718931E-3</v>
      </c>
    </row>
    <row r="153" spans="2:11">
      <c r="B153" s="75" t="s">
        <v>1307</v>
      </c>
      <c r="C153" s="69" t="s">
        <v>1308</v>
      </c>
      <c r="D153" s="82" t="s">
        <v>473</v>
      </c>
      <c r="E153" s="82" t="s">
        <v>110</v>
      </c>
      <c r="F153" s="92">
        <v>44091</v>
      </c>
      <c r="G153" s="76">
        <v>41227.543038000011</v>
      </c>
      <c r="H153" s="78">
        <v>1.182099</v>
      </c>
      <c r="I153" s="76">
        <v>0.48735051700000009</v>
      </c>
      <c r="J153" s="77">
        <f t="shared" si="2"/>
        <v>-5.5184367396886678E-3</v>
      </c>
      <c r="K153" s="77">
        <v>-3.2493835408718931E-3</v>
      </c>
    </row>
    <row r="154" spans="2:11">
      <c r="B154" s="75" t="s">
        <v>1309</v>
      </c>
      <c r="C154" s="69" t="s">
        <v>1310</v>
      </c>
      <c r="D154" s="82" t="s">
        <v>473</v>
      </c>
      <c r="E154" s="82" t="s">
        <v>110</v>
      </c>
      <c r="F154" s="92">
        <v>44091</v>
      </c>
      <c r="G154" s="76">
        <v>72280.116422000021</v>
      </c>
      <c r="H154" s="78">
        <v>1.161019</v>
      </c>
      <c r="I154" s="76">
        <v>0.83918604000000019</v>
      </c>
      <c r="J154" s="77">
        <f t="shared" si="2"/>
        <v>-9.5023908111907147E-3</v>
      </c>
      <c r="K154" s="77">
        <v>-3.2493835408718931E-3</v>
      </c>
    </row>
    <row r="155" spans="2:11">
      <c r="B155" s="75" t="s">
        <v>1311</v>
      </c>
      <c r="C155" s="69" t="s">
        <v>1312</v>
      </c>
      <c r="D155" s="82" t="s">
        <v>473</v>
      </c>
      <c r="E155" s="82" t="s">
        <v>110</v>
      </c>
      <c r="F155" s="92">
        <v>44103</v>
      </c>
      <c r="G155" s="76">
        <v>48004.247304000004</v>
      </c>
      <c r="H155" s="78">
        <v>0.20193900000000001</v>
      </c>
      <c r="I155" s="76">
        <v>9.6939099000000001E-2</v>
      </c>
      <c r="J155" s="77">
        <f t="shared" si="2"/>
        <v>-1.0976746033367127E-3</v>
      </c>
      <c r="K155" s="77">
        <v>-3.2493835408718931E-3</v>
      </c>
    </row>
    <row r="156" spans="2:11">
      <c r="B156" s="75" t="s">
        <v>1313</v>
      </c>
      <c r="C156" s="69" t="s">
        <v>1314</v>
      </c>
      <c r="D156" s="82" t="s">
        <v>473</v>
      </c>
      <c r="E156" s="82" t="s">
        <v>110</v>
      </c>
      <c r="F156" s="92">
        <v>44089</v>
      </c>
      <c r="G156" s="76">
        <v>40766.856480000009</v>
      </c>
      <c r="H156" s="78">
        <v>8.8013999999999995E-2</v>
      </c>
      <c r="I156" s="76">
        <v>3.5880570000000007E-2</v>
      </c>
      <c r="J156" s="77">
        <f t="shared" si="2"/>
        <v>-4.0628797717879721E-4</v>
      </c>
      <c r="K156" s="77">
        <v>-3.2493835408718931E-3</v>
      </c>
    </row>
    <row r="157" spans="2:11">
      <c r="B157" s="75" t="s">
        <v>1315</v>
      </c>
      <c r="C157" s="69" t="s">
        <v>1316</v>
      </c>
      <c r="D157" s="82" t="s">
        <v>473</v>
      </c>
      <c r="E157" s="82" t="s">
        <v>110</v>
      </c>
      <c r="F157" s="92">
        <v>44084</v>
      </c>
      <c r="G157" s="76">
        <v>46104.448980000008</v>
      </c>
      <c r="H157" s="78">
        <v>-0.20934900000000001</v>
      </c>
      <c r="I157" s="76">
        <v>-9.6519426000000005E-2</v>
      </c>
      <c r="J157" s="77">
        <f t="shared" si="2"/>
        <v>1.0929225022901978E-3</v>
      </c>
      <c r="K157" s="77">
        <v>-3.2493835408718931E-3</v>
      </c>
    </row>
    <row r="158" spans="2:11">
      <c r="B158" s="75" t="s">
        <v>1317</v>
      </c>
      <c r="C158" s="69" t="s">
        <v>1318</v>
      </c>
      <c r="D158" s="82" t="s">
        <v>473</v>
      </c>
      <c r="E158" s="82" t="s">
        <v>110</v>
      </c>
      <c r="F158" s="92">
        <v>44028</v>
      </c>
      <c r="G158" s="76">
        <v>9368.7261670000025</v>
      </c>
      <c r="H158" s="78">
        <v>-1.1024350000000001</v>
      </c>
      <c r="I158" s="76">
        <v>-0.10328409000000002</v>
      </c>
      <c r="J158" s="77">
        <f t="shared" si="2"/>
        <v>1.1695211085234387E-3</v>
      </c>
      <c r="K158" s="77">
        <v>-3.2493835408718931E-3</v>
      </c>
    </row>
    <row r="159" spans="2:11">
      <c r="B159" s="75" t="s">
        <v>1319</v>
      </c>
      <c r="C159" s="69" t="s">
        <v>1320</v>
      </c>
      <c r="D159" s="82" t="s">
        <v>473</v>
      </c>
      <c r="E159" s="82" t="s">
        <v>110</v>
      </c>
      <c r="F159" s="92">
        <v>44032</v>
      </c>
      <c r="G159" s="76">
        <v>8040.4546880000016</v>
      </c>
      <c r="H159" s="78">
        <v>-1.291623</v>
      </c>
      <c r="I159" s="76">
        <v>-0.10385239200000003</v>
      </c>
      <c r="J159" s="77">
        <f t="shared" si="2"/>
        <v>1.1759561866174228E-3</v>
      </c>
      <c r="K159" s="77">
        <v>-3.2493835408718931E-3</v>
      </c>
    </row>
    <row r="160" spans="2:11">
      <c r="B160" s="75" t="s">
        <v>1321</v>
      </c>
      <c r="C160" s="69" t="s">
        <v>1322</v>
      </c>
      <c r="D160" s="82" t="s">
        <v>473</v>
      </c>
      <c r="E160" s="82" t="s">
        <v>110</v>
      </c>
      <c r="F160" s="92">
        <v>44019</v>
      </c>
      <c r="G160" s="76">
        <v>21034.887502000005</v>
      </c>
      <c r="H160" s="78">
        <v>-1.6804269999999999</v>
      </c>
      <c r="I160" s="76">
        <v>-0.35347584100000007</v>
      </c>
      <c r="J160" s="77">
        <f t="shared" si="2"/>
        <v>4.0025279537494567E-3</v>
      </c>
      <c r="K160" s="77">
        <v>-3.2493835408718931E-3</v>
      </c>
    </row>
    <row r="161" spans="2:11">
      <c r="B161" s="75" t="s">
        <v>1323</v>
      </c>
      <c r="C161" s="69" t="s">
        <v>1324</v>
      </c>
      <c r="D161" s="82" t="s">
        <v>473</v>
      </c>
      <c r="E161" s="82" t="s">
        <v>112</v>
      </c>
      <c r="F161" s="92">
        <v>43985</v>
      </c>
      <c r="G161" s="76">
        <v>58043.130000000012</v>
      </c>
      <c r="H161" s="78">
        <v>-4.0469910000000002</v>
      </c>
      <c r="I161" s="76">
        <v>-2.3490000000000006</v>
      </c>
      <c r="J161" s="77">
        <f t="shared" si="2"/>
        <v>2.6598531137966723E-2</v>
      </c>
      <c r="K161" s="77">
        <v>-3.2493835408718931E-3</v>
      </c>
    </row>
    <row r="162" spans="2:11">
      <c r="B162" s="75" t="s">
        <v>1325</v>
      </c>
      <c r="C162" s="69" t="s">
        <v>1326</v>
      </c>
      <c r="D162" s="82" t="s">
        <v>473</v>
      </c>
      <c r="E162" s="82" t="s">
        <v>110</v>
      </c>
      <c r="F162" s="92">
        <v>44104</v>
      </c>
      <c r="G162" s="76">
        <v>81451.500000000015</v>
      </c>
      <c r="H162" s="78">
        <v>7.3823E-2</v>
      </c>
      <c r="I162" s="76">
        <v>6.013000000000001E-2</v>
      </c>
      <c r="J162" s="77">
        <f t="shared" si="2"/>
        <v>-6.8087257442568704E-4</v>
      </c>
      <c r="K162" s="77">
        <v>-3.2493835408718931E-3</v>
      </c>
    </row>
    <row r="163" spans="2:11">
      <c r="B163" s="75" t="s">
        <v>1327</v>
      </c>
      <c r="C163" s="69" t="s">
        <v>1328</v>
      </c>
      <c r="D163" s="82" t="s">
        <v>473</v>
      </c>
      <c r="E163" s="82" t="s">
        <v>110</v>
      </c>
      <c r="F163" s="92">
        <v>44021</v>
      </c>
      <c r="G163" s="76">
        <v>83400.070000000022</v>
      </c>
      <c r="H163" s="78">
        <v>-1.2996509999999999</v>
      </c>
      <c r="I163" s="76">
        <v>-1.0839100000000004</v>
      </c>
      <c r="J163" s="77">
        <f t="shared" si="2"/>
        <v>1.2273483987123674E-2</v>
      </c>
      <c r="K163" s="77">
        <v>-3.2493835408718931E-3</v>
      </c>
    </row>
    <row r="164" spans="2:11">
      <c r="B164" s="72"/>
      <c r="C164" s="69"/>
      <c r="D164" s="69"/>
      <c r="E164" s="69"/>
      <c r="F164" s="69"/>
      <c r="G164" s="76"/>
      <c r="H164" s="78"/>
      <c r="I164" s="69"/>
      <c r="J164" s="77"/>
      <c r="K164" s="69"/>
    </row>
    <row r="165" spans="2:11">
      <c r="B165" s="70" t="s">
        <v>176</v>
      </c>
      <c r="C165" s="71"/>
      <c r="D165" s="71"/>
      <c r="E165" s="71"/>
      <c r="F165" s="71"/>
      <c r="G165" s="79"/>
      <c r="H165" s="81"/>
      <c r="I165" s="79">
        <v>-13.184217236000002</v>
      </c>
      <c r="J165" s="80">
        <f t="shared" si="2"/>
        <v>0.14928940514323691</v>
      </c>
      <c r="K165" s="80">
        <v>-3.2493835408718931E-3</v>
      </c>
    </row>
    <row r="166" spans="2:11">
      <c r="B166" s="85" t="s">
        <v>170</v>
      </c>
      <c r="C166" s="71"/>
      <c r="D166" s="71"/>
      <c r="E166" s="71"/>
      <c r="F166" s="71"/>
      <c r="G166" s="79"/>
      <c r="H166" s="81"/>
      <c r="I166" s="79">
        <v>-13.184217236000002</v>
      </c>
      <c r="J166" s="80">
        <f t="shared" si="2"/>
        <v>0.14928940514323691</v>
      </c>
      <c r="K166" s="80">
        <v>-3.2493835408718931E-3</v>
      </c>
    </row>
    <row r="167" spans="2:11">
      <c r="B167" s="75" t="s">
        <v>1329</v>
      </c>
      <c r="C167" s="69" t="s">
        <v>1330</v>
      </c>
      <c r="D167" s="82" t="s">
        <v>473</v>
      </c>
      <c r="E167" s="82" t="s">
        <v>110</v>
      </c>
      <c r="F167" s="92">
        <v>43971</v>
      </c>
      <c r="G167" s="76">
        <v>376686.18758799997</v>
      </c>
      <c r="H167" s="78">
        <v>-0.22836899999999999</v>
      </c>
      <c r="I167" s="76">
        <v>-0.8602352780000001</v>
      </c>
      <c r="J167" s="77">
        <f t="shared" si="2"/>
        <v>9.7407385388933402E-3</v>
      </c>
      <c r="K167" s="77">
        <v>-3.2493835408718931E-3</v>
      </c>
    </row>
    <row r="168" spans="2:11">
      <c r="B168" s="75" t="s">
        <v>1329</v>
      </c>
      <c r="C168" s="69" t="s">
        <v>1331</v>
      </c>
      <c r="D168" s="82" t="s">
        <v>473</v>
      </c>
      <c r="E168" s="82" t="s">
        <v>110</v>
      </c>
      <c r="F168" s="92">
        <v>44014</v>
      </c>
      <c r="G168" s="76">
        <v>65929.34765500002</v>
      </c>
      <c r="H168" s="78">
        <v>12.557271999999999</v>
      </c>
      <c r="I168" s="76">
        <v>8.2789277660000025</v>
      </c>
      <c r="J168" s="77">
        <f t="shared" si="2"/>
        <v>-9.3745133236665931E-2</v>
      </c>
      <c r="K168" s="77">
        <v>-3.2493835408718931E-3</v>
      </c>
    </row>
    <row r="169" spans="2:11">
      <c r="B169" s="75" t="s">
        <v>1329</v>
      </c>
      <c r="C169" s="69" t="s">
        <v>1332</v>
      </c>
      <c r="D169" s="82" t="s">
        <v>473</v>
      </c>
      <c r="E169" s="82" t="s">
        <v>110</v>
      </c>
      <c r="F169" s="92">
        <v>43969</v>
      </c>
      <c r="G169" s="76">
        <v>215904.75183900003</v>
      </c>
      <c r="H169" s="78">
        <v>-0.43234099999999998</v>
      </c>
      <c r="I169" s="76">
        <v>-0.93344455000000015</v>
      </c>
      <c r="J169" s="77">
        <f t="shared" si="2"/>
        <v>1.056971218762892E-2</v>
      </c>
      <c r="K169" s="77">
        <v>-3.2493835408718931E-3</v>
      </c>
    </row>
    <row r="170" spans="2:11">
      <c r="B170" s="75" t="s">
        <v>1329</v>
      </c>
      <c r="C170" s="69" t="s">
        <v>1333</v>
      </c>
      <c r="D170" s="82" t="s">
        <v>473</v>
      </c>
      <c r="E170" s="82" t="s">
        <v>112</v>
      </c>
      <c r="F170" s="92">
        <v>43962</v>
      </c>
      <c r="G170" s="76">
        <v>190948.73830100003</v>
      </c>
      <c r="H170" s="78">
        <v>-0.73458000000000001</v>
      </c>
      <c r="I170" s="76">
        <v>-1.4026714930000004</v>
      </c>
      <c r="J170" s="77">
        <f t="shared" si="2"/>
        <v>1.5882929494635493E-2</v>
      </c>
      <c r="K170" s="77">
        <v>-3.2493835408718931E-3</v>
      </c>
    </row>
    <row r="171" spans="2:11">
      <c r="B171" s="75" t="s">
        <v>1329</v>
      </c>
      <c r="C171" s="69" t="s">
        <v>1334</v>
      </c>
      <c r="D171" s="82" t="s">
        <v>473</v>
      </c>
      <c r="E171" s="82" t="s">
        <v>110</v>
      </c>
      <c r="F171" s="92">
        <v>43983</v>
      </c>
      <c r="G171" s="76">
        <v>540167.10267000017</v>
      </c>
      <c r="H171" s="78">
        <v>-5.2683739999999997</v>
      </c>
      <c r="I171" s="76">
        <v>-28.458021247000005</v>
      </c>
      <c r="J171" s="77">
        <f t="shared" si="2"/>
        <v>0.3222399166723065</v>
      </c>
      <c r="K171" s="77">
        <v>-3.2493835408718931E-3</v>
      </c>
    </row>
    <row r="172" spans="2:11">
      <c r="B172" s="75" t="s">
        <v>1329</v>
      </c>
      <c r="C172" s="69" t="s">
        <v>1335</v>
      </c>
      <c r="D172" s="82" t="s">
        <v>473</v>
      </c>
      <c r="E172" s="82" t="s">
        <v>112</v>
      </c>
      <c r="F172" s="92">
        <v>43956</v>
      </c>
      <c r="G172" s="76">
        <v>190574.64379900004</v>
      </c>
      <c r="H172" s="78">
        <v>-0.84021000000000001</v>
      </c>
      <c r="I172" s="76">
        <v>-1.6012280220000001</v>
      </c>
      <c r="J172" s="77">
        <f t="shared" si="2"/>
        <v>1.8131253044764518E-2</v>
      </c>
      <c r="K172" s="77">
        <v>-3.2493835408718931E-3</v>
      </c>
    </row>
    <row r="173" spans="2:11">
      <c r="B173" s="75" t="s">
        <v>1329</v>
      </c>
      <c r="C173" s="69" t="s">
        <v>1336</v>
      </c>
      <c r="D173" s="82" t="s">
        <v>473</v>
      </c>
      <c r="E173" s="82" t="s">
        <v>112</v>
      </c>
      <c r="F173" s="92">
        <v>43955</v>
      </c>
      <c r="G173" s="76">
        <v>125915.34918000002</v>
      </c>
      <c r="H173" s="78">
        <v>-0.326463</v>
      </c>
      <c r="I173" s="76">
        <v>-0.41106678700000004</v>
      </c>
      <c r="J173" s="77">
        <f t="shared" si="2"/>
        <v>4.6546499505336026E-3</v>
      </c>
      <c r="K173" s="77">
        <v>-3.2493835408718931E-3</v>
      </c>
    </row>
    <row r="174" spans="2:11">
      <c r="B174" s="75" t="s">
        <v>1329</v>
      </c>
      <c r="C174" s="69" t="s">
        <v>1337</v>
      </c>
      <c r="D174" s="82" t="s">
        <v>473</v>
      </c>
      <c r="E174" s="82" t="s">
        <v>110</v>
      </c>
      <c r="F174" s="92">
        <v>44027</v>
      </c>
      <c r="G174" s="76">
        <v>181367.60685300003</v>
      </c>
      <c r="H174" s="78">
        <v>4.5111850000000002</v>
      </c>
      <c r="I174" s="76">
        <v>8.1818289410000009</v>
      </c>
      <c r="J174" s="77">
        <f t="shared" si="2"/>
        <v>-9.264565000115188E-2</v>
      </c>
      <c r="K174" s="77">
        <v>-3.2493835408718931E-3</v>
      </c>
    </row>
    <row r="175" spans="2:11">
      <c r="B175" s="75" t="s">
        <v>1329</v>
      </c>
      <c r="C175" s="69" t="s">
        <v>1338</v>
      </c>
      <c r="D175" s="82" t="s">
        <v>473</v>
      </c>
      <c r="E175" s="82" t="s">
        <v>110</v>
      </c>
      <c r="F175" s="92">
        <v>44025</v>
      </c>
      <c r="G175" s="76">
        <v>74555.101636000021</v>
      </c>
      <c r="H175" s="78">
        <v>4.7183130000000002</v>
      </c>
      <c r="I175" s="76">
        <v>3.5177429900000008</v>
      </c>
      <c r="J175" s="77">
        <f t="shared" si="2"/>
        <v>-3.983260811191109E-2</v>
      </c>
      <c r="K175" s="77">
        <v>-3.2493835408718931E-3</v>
      </c>
    </row>
    <row r="176" spans="2:11">
      <c r="B176" s="75" t="s">
        <v>1329</v>
      </c>
      <c r="C176" s="69" t="s">
        <v>1339</v>
      </c>
      <c r="D176" s="82" t="s">
        <v>473</v>
      </c>
      <c r="E176" s="82" t="s">
        <v>110</v>
      </c>
      <c r="F176" s="92">
        <v>44056</v>
      </c>
      <c r="G176" s="76">
        <v>53812.250550000004</v>
      </c>
      <c r="H176" s="78">
        <v>0.67537000000000003</v>
      </c>
      <c r="I176" s="76">
        <v>0.36343179500000006</v>
      </c>
      <c r="J176" s="77">
        <f t="shared" si="2"/>
        <v>-4.1152626291335193E-3</v>
      </c>
      <c r="K176" s="77">
        <v>-3.2493835408718931E-3</v>
      </c>
    </row>
    <row r="177" spans="2:11">
      <c r="B177" s="75" t="s">
        <v>1329</v>
      </c>
      <c r="C177" s="69" t="s">
        <v>1340</v>
      </c>
      <c r="D177" s="82" t="s">
        <v>473</v>
      </c>
      <c r="E177" s="82" t="s">
        <v>110</v>
      </c>
      <c r="F177" s="92">
        <v>44090</v>
      </c>
      <c r="G177" s="76">
        <v>106925.69252500002</v>
      </c>
      <c r="H177" s="78">
        <v>0.13141700000000001</v>
      </c>
      <c r="I177" s="76">
        <v>0.14051864900000002</v>
      </c>
      <c r="J177" s="77">
        <f t="shared" si="2"/>
        <v>-1.5911407666630549E-3</v>
      </c>
      <c r="K177" s="77">
        <v>-3.2493835408718931E-3</v>
      </c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3" t="s">
        <v>194</v>
      </c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3" t="s">
        <v>91</v>
      </c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3" t="s">
        <v>177</v>
      </c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3" t="s">
        <v>185</v>
      </c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</row>
    <row r="563" spans="2:1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</row>
    <row r="564" spans="2:11">
      <c r="B564" s="111"/>
      <c r="C564" s="111"/>
      <c r="D564" s="111"/>
      <c r="E564" s="112"/>
      <c r="F564" s="112"/>
      <c r="G564" s="112"/>
      <c r="H564" s="112"/>
      <c r="I564" s="112"/>
      <c r="J564" s="112"/>
      <c r="K564" s="112"/>
    </row>
    <row r="565" spans="2:11">
      <c r="B565" s="111"/>
      <c r="C565" s="111"/>
      <c r="D565" s="111"/>
      <c r="E565" s="112"/>
      <c r="F565" s="112"/>
      <c r="G565" s="112"/>
      <c r="H565" s="112"/>
      <c r="I565" s="112"/>
      <c r="J565" s="112"/>
      <c r="K565" s="112"/>
    </row>
    <row r="566" spans="2:11">
      <c r="B566" s="111"/>
      <c r="C566" s="111"/>
      <c r="D566" s="111"/>
      <c r="E566" s="112"/>
      <c r="F566" s="112"/>
      <c r="G566" s="112"/>
      <c r="H566" s="112"/>
      <c r="I566" s="112"/>
      <c r="J566" s="112"/>
      <c r="K566" s="112"/>
    </row>
    <row r="567" spans="2:11">
      <c r="B567" s="111"/>
      <c r="C567" s="111"/>
      <c r="D567" s="111"/>
      <c r="E567" s="112"/>
      <c r="F567" s="112"/>
      <c r="G567" s="112"/>
      <c r="H567" s="112"/>
      <c r="I567" s="112"/>
      <c r="J567" s="112"/>
      <c r="K567" s="112"/>
    </row>
    <row r="568" spans="2:11">
      <c r="B568" s="111"/>
      <c r="C568" s="111"/>
      <c r="D568" s="111"/>
      <c r="E568" s="112"/>
      <c r="F568" s="112"/>
      <c r="G568" s="112"/>
      <c r="H568" s="112"/>
      <c r="I568" s="112"/>
      <c r="J568" s="112"/>
      <c r="K568" s="112"/>
    </row>
    <row r="569" spans="2:11">
      <c r="B569" s="111"/>
      <c r="C569" s="111"/>
      <c r="D569" s="111"/>
      <c r="E569" s="112"/>
      <c r="F569" s="112"/>
      <c r="G569" s="112"/>
      <c r="H569" s="112"/>
      <c r="I569" s="112"/>
      <c r="J569" s="112"/>
      <c r="K569" s="112"/>
    </row>
    <row r="570" spans="2:11">
      <c r="B570" s="111"/>
      <c r="C570" s="111"/>
      <c r="D570" s="111"/>
      <c r="E570" s="112"/>
      <c r="F570" s="112"/>
      <c r="G570" s="112"/>
      <c r="H570" s="112"/>
      <c r="I570" s="112"/>
      <c r="J570" s="112"/>
      <c r="K570" s="112"/>
    </row>
    <row r="571" spans="2:11">
      <c r="B571" s="111"/>
      <c r="C571" s="111"/>
      <c r="D571" s="111"/>
      <c r="E571" s="112"/>
      <c r="F571" s="112"/>
      <c r="G571" s="112"/>
      <c r="H571" s="112"/>
      <c r="I571" s="112"/>
      <c r="J571" s="112"/>
      <c r="K571" s="112"/>
    </row>
    <row r="572" spans="2:11">
      <c r="B572" s="111"/>
      <c r="C572" s="111"/>
      <c r="D572" s="111"/>
      <c r="E572" s="112"/>
      <c r="F572" s="112"/>
      <c r="G572" s="112"/>
      <c r="H572" s="112"/>
      <c r="I572" s="112"/>
      <c r="J572" s="112"/>
      <c r="K572" s="112"/>
    </row>
    <row r="573" spans="2:11">
      <c r="B573" s="111"/>
      <c r="C573" s="111"/>
      <c r="D573" s="111"/>
      <c r="E573" s="112"/>
      <c r="F573" s="112"/>
      <c r="G573" s="112"/>
      <c r="H573" s="112"/>
      <c r="I573" s="112"/>
      <c r="J573" s="112"/>
      <c r="K573" s="112"/>
    </row>
    <row r="574" spans="2:11">
      <c r="B574" s="111"/>
      <c r="C574" s="111"/>
      <c r="D574" s="111"/>
      <c r="E574" s="112"/>
      <c r="F574" s="112"/>
      <c r="G574" s="112"/>
      <c r="H574" s="112"/>
      <c r="I574" s="112"/>
      <c r="J574" s="112"/>
      <c r="K574" s="112"/>
    </row>
    <row r="575" spans="2:11">
      <c r="B575" s="111"/>
      <c r="C575" s="111"/>
      <c r="D575" s="111"/>
      <c r="E575" s="112"/>
      <c r="F575" s="112"/>
      <c r="G575" s="112"/>
      <c r="H575" s="112"/>
      <c r="I575" s="112"/>
      <c r="J575" s="112"/>
      <c r="K575" s="112"/>
    </row>
    <row r="576" spans="2:11">
      <c r="B576" s="111"/>
      <c r="C576" s="111"/>
      <c r="D576" s="111"/>
      <c r="E576" s="112"/>
      <c r="F576" s="112"/>
      <c r="G576" s="112"/>
      <c r="H576" s="112"/>
      <c r="I576" s="112"/>
      <c r="J576" s="112"/>
      <c r="K576" s="112"/>
    </row>
    <row r="577" spans="2:11">
      <c r="B577" s="111"/>
      <c r="C577" s="111"/>
      <c r="D577" s="111"/>
      <c r="E577" s="112"/>
      <c r="F577" s="112"/>
      <c r="G577" s="112"/>
      <c r="H577" s="112"/>
      <c r="I577" s="112"/>
      <c r="J577" s="112"/>
      <c r="K577" s="112"/>
    </row>
    <row r="578" spans="2:11">
      <c r="B578" s="111"/>
      <c r="C578" s="111"/>
      <c r="D578" s="111"/>
      <c r="E578" s="112"/>
      <c r="F578" s="112"/>
      <c r="G578" s="112"/>
      <c r="H578" s="112"/>
      <c r="I578" s="112"/>
      <c r="J578" s="112"/>
      <c r="K578" s="112"/>
    </row>
    <row r="579" spans="2:11">
      <c r="B579" s="111"/>
      <c r="C579" s="111"/>
      <c r="D579" s="111"/>
      <c r="E579" s="112"/>
      <c r="F579" s="112"/>
      <c r="G579" s="112"/>
      <c r="H579" s="112"/>
      <c r="I579" s="112"/>
      <c r="J579" s="112"/>
      <c r="K579" s="112"/>
    </row>
    <row r="580" spans="2:11">
      <c r="B580" s="111"/>
      <c r="C580" s="111"/>
      <c r="D580" s="111"/>
      <c r="E580" s="112"/>
      <c r="F580" s="112"/>
      <c r="G580" s="112"/>
      <c r="H580" s="112"/>
      <c r="I580" s="112"/>
      <c r="J580" s="112"/>
      <c r="K580" s="112"/>
    </row>
    <row r="581" spans="2:11">
      <c r="B581" s="111"/>
      <c r="C581" s="111"/>
      <c r="D581" s="111"/>
      <c r="E581" s="112"/>
      <c r="F581" s="112"/>
      <c r="G581" s="112"/>
      <c r="H581" s="112"/>
      <c r="I581" s="112"/>
      <c r="J581" s="112"/>
      <c r="K581" s="112"/>
    </row>
    <row r="582" spans="2:11">
      <c r="B582" s="111"/>
      <c r="C582" s="111"/>
      <c r="D582" s="111"/>
      <c r="E582" s="112"/>
      <c r="F582" s="112"/>
      <c r="G582" s="112"/>
      <c r="H582" s="112"/>
      <c r="I582" s="112"/>
      <c r="J582" s="112"/>
      <c r="K582" s="112"/>
    </row>
    <row r="583" spans="2:11">
      <c r="B583" s="111"/>
      <c r="C583" s="111"/>
      <c r="D583" s="111"/>
      <c r="E583" s="112"/>
      <c r="F583" s="112"/>
      <c r="G583" s="112"/>
      <c r="H583" s="112"/>
      <c r="I583" s="112"/>
      <c r="J583" s="112"/>
      <c r="K583" s="112"/>
    </row>
    <row r="584" spans="2:11">
      <c r="B584" s="111"/>
      <c r="C584" s="111"/>
      <c r="D584" s="111"/>
      <c r="E584" s="112"/>
      <c r="F584" s="112"/>
      <c r="G584" s="112"/>
      <c r="H584" s="112"/>
      <c r="I584" s="112"/>
      <c r="J584" s="112"/>
      <c r="K584" s="112"/>
    </row>
    <row r="585" spans="2:11">
      <c r="B585" s="111"/>
      <c r="C585" s="111"/>
      <c r="D585" s="111"/>
      <c r="E585" s="112"/>
      <c r="F585" s="112"/>
      <c r="G585" s="112"/>
      <c r="H585" s="112"/>
      <c r="I585" s="112"/>
      <c r="J585" s="112"/>
      <c r="K585" s="112"/>
    </row>
    <row r="586" spans="2:11">
      <c r="B586" s="111"/>
      <c r="C586" s="111"/>
      <c r="D586" s="111"/>
      <c r="E586" s="112"/>
      <c r="F586" s="112"/>
      <c r="G586" s="112"/>
      <c r="H586" s="112"/>
      <c r="I586" s="112"/>
      <c r="J586" s="112"/>
      <c r="K586" s="112"/>
    </row>
    <row r="587" spans="2:11">
      <c r="B587" s="111"/>
      <c r="C587" s="111"/>
      <c r="D587" s="111"/>
      <c r="E587" s="112"/>
      <c r="F587" s="112"/>
      <c r="G587" s="112"/>
      <c r="H587" s="112"/>
      <c r="I587" s="112"/>
      <c r="J587" s="112"/>
      <c r="K587" s="112"/>
    </row>
    <row r="588" spans="2:11">
      <c r="B588" s="111"/>
      <c r="C588" s="111"/>
      <c r="D588" s="111"/>
      <c r="E588" s="112"/>
      <c r="F588" s="112"/>
      <c r="G588" s="112"/>
      <c r="H588" s="112"/>
      <c r="I588" s="112"/>
      <c r="J588" s="112"/>
      <c r="K588" s="112"/>
    </row>
    <row r="589" spans="2:11">
      <c r="B589" s="111"/>
      <c r="C589" s="111"/>
      <c r="D589" s="111"/>
      <c r="E589" s="112"/>
      <c r="F589" s="112"/>
      <c r="G589" s="112"/>
      <c r="H589" s="112"/>
      <c r="I589" s="112"/>
      <c r="J589" s="112"/>
      <c r="K589" s="112"/>
    </row>
    <row r="590" spans="2:11">
      <c r="B590" s="111"/>
      <c r="C590" s="111"/>
      <c r="D590" s="111"/>
      <c r="E590" s="112"/>
      <c r="F590" s="112"/>
      <c r="G590" s="112"/>
      <c r="H590" s="112"/>
      <c r="I590" s="112"/>
      <c r="J590" s="112"/>
      <c r="K590" s="112"/>
    </row>
    <row r="591" spans="2:11">
      <c r="B591" s="111"/>
      <c r="C591" s="111"/>
      <c r="D591" s="111"/>
      <c r="E591" s="112"/>
      <c r="F591" s="112"/>
      <c r="G591" s="112"/>
      <c r="H591" s="112"/>
      <c r="I591" s="112"/>
      <c r="J591" s="112"/>
      <c r="K591" s="112"/>
    </row>
    <row r="592" spans="2:11">
      <c r="B592" s="111"/>
      <c r="C592" s="111"/>
      <c r="D592" s="111"/>
      <c r="E592" s="112"/>
      <c r="F592" s="112"/>
      <c r="G592" s="112"/>
      <c r="H592" s="112"/>
      <c r="I592" s="112"/>
      <c r="J592" s="112"/>
      <c r="K592" s="112"/>
    </row>
    <row r="593" spans="2:11">
      <c r="B593" s="111"/>
      <c r="C593" s="111"/>
      <c r="D593" s="111"/>
      <c r="E593" s="112"/>
      <c r="F593" s="112"/>
      <c r="G593" s="112"/>
      <c r="H593" s="112"/>
      <c r="I593" s="112"/>
      <c r="J593" s="112"/>
      <c r="K593" s="112"/>
    </row>
    <row r="594" spans="2:11">
      <c r="B594" s="111"/>
      <c r="C594" s="111"/>
      <c r="D594" s="111"/>
      <c r="E594" s="112"/>
      <c r="F594" s="112"/>
      <c r="G594" s="112"/>
      <c r="H594" s="112"/>
      <c r="I594" s="112"/>
      <c r="J594" s="112"/>
      <c r="K594" s="112"/>
    </row>
    <row r="595" spans="2:11">
      <c r="B595" s="111"/>
      <c r="C595" s="111"/>
      <c r="D595" s="111"/>
      <c r="E595" s="112"/>
      <c r="F595" s="112"/>
      <c r="G595" s="112"/>
      <c r="H595" s="112"/>
      <c r="I595" s="112"/>
      <c r="J595" s="112"/>
      <c r="K595" s="112"/>
    </row>
    <row r="596" spans="2:11">
      <c r="B596" s="111"/>
      <c r="C596" s="111"/>
      <c r="D596" s="111"/>
      <c r="E596" s="112"/>
      <c r="F596" s="112"/>
      <c r="G596" s="112"/>
      <c r="H596" s="112"/>
      <c r="I596" s="112"/>
      <c r="J596" s="112"/>
      <c r="K596" s="112"/>
    </row>
    <row r="597" spans="2:11">
      <c r="B597" s="111"/>
      <c r="C597" s="111"/>
      <c r="D597" s="111"/>
      <c r="E597" s="112"/>
      <c r="F597" s="112"/>
      <c r="G597" s="112"/>
      <c r="H597" s="112"/>
      <c r="I597" s="112"/>
      <c r="J597" s="112"/>
      <c r="K597" s="112"/>
    </row>
    <row r="598" spans="2:11">
      <c r="B598" s="111"/>
      <c r="C598" s="111"/>
      <c r="D598" s="111"/>
      <c r="E598" s="112"/>
      <c r="F598" s="112"/>
      <c r="G598" s="112"/>
      <c r="H598" s="112"/>
      <c r="I598" s="112"/>
      <c r="J598" s="112"/>
      <c r="K598" s="112"/>
    </row>
    <row r="599" spans="2:11">
      <c r="B599" s="111"/>
      <c r="C599" s="111"/>
      <c r="D599" s="111"/>
      <c r="E599" s="112"/>
      <c r="F599" s="112"/>
      <c r="G599" s="112"/>
      <c r="H599" s="112"/>
      <c r="I599" s="112"/>
      <c r="J599" s="112"/>
      <c r="K599" s="112"/>
    </row>
    <row r="600" spans="2:11">
      <c r="B600" s="111"/>
      <c r="C600" s="111"/>
      <c r="D600" s="111"/>
      <c r="E600" s="112"/>
      <c r="F600" s="112"/>
      <c r="G600" s="112"/>
      <c r="H600" s="112"/>
      <c r="I600" s="112"/>
      <c r="J600" s="112"/>
      <c r="K600" s="112"/>
    </row>
    <row r="601" spans="2:11">
      <c r="B601" s="111"/>
      <c r="C601" s="111"/>
      <c r="D601" s="111"/>
      <c r="E601" s="112"/>
      <c r="F601" s="112"/>
      <c r="G601" s="112"/>
      <c r="H601" s="112"/>
      <c r="I601" s="112"/>
      <c r="J601" s="112"/>
      <c r="K601" s="112"/>
    </row>
    <row r="602" spans="2:11">
      <c r="B602" s="111"/>
      <c r="C602" s="111"/>
      <c r="D602" s="111"/>
      <c r="E602" s="112"/>
      <c r="F602" s="112"/>
      <c r="G602" s="112"/>
      <c r="H602" s="112"/>
      <c r="I602" s="112"/>
      <c r="J602" s="112"/>
      <c r="K602" s="112"/>
    </row>
    <row r="603" spans="2:11">
      <c r="B603" s="111"/>
      <c r="C603" s="111"/>
      <c r="D603" s="111"/>
      <c r="E603" s="112"/>
      <c r="F603" s="112"/>
      <c r="G603" s="112"/>
      <c r="H603" s="112"/>
      <c r="I603" s="112"/>
      <c r="J603" s="112"/>
      <c r="K603" s="112"/>
    </row>
    <row r="604" spans="2:11">
      <c r="B604" s="111"/>
      <c r="C604" s="111"/>
      <c r="D604" s="111"/>
      <c r="E604" s="112"/>
      <c r="F604" s="112"/>
      <c r="G604" s="112"/>
      <c r="H604" s="112"/>
      <c r="I604" s="112"/>
      <c r="J604" s="112"/>
      <c r="K604" s="112"/>
    </row>
    <row r="605" spans="2:11">
      <c r="B605" s="111"/>
      <c r="C605" s="111"/>
      <c r="D605" s="111"/>
      <c r="E605" s="112"/>
      <c r="F605" s="112"/>
      <c r="G605" s="112"/>
      <c r="H605" s="112"/>
      <c r="I605" s="112"/>
      <c r="J605" s="112"/>
      <c r="K605" s="112"/>
    </row>
    <row r="606" spans="2:11">
      <c r="B606" s="111"/>
      <c r="C606" s="111"/>
      <c r="D606" s="111"/>
      <c r="E606" s="112"/>
      <c r="F606" s="112"/>
      <c r="G606" s="112"/>
      <c r="H606" s="112"/>
      <c r="I606" s="112"/>
      <c r="J606" s="112"/>
      <c r="K606" s="112"/>
    </row>
    <row r="607" spans="2:11">
      <c r="B607" s="111"/>
      <c r="C607" s="111"/>
      <c r="D607" s="111"/>
      <c r="E607" s="112"/>
      <c r="F607" s="112"/>
      <c r="G607" s="112"/>
      <c r="H607" s="112"/>
      <c r="I607" s="112"/>
      <c r="J607" s="112"/>
      <c r="K607" s="112"/>
    </row>
    <row r="608" spans="2:11">
      <c r="B608" s="111"/>
      <c r="C608" s="111"/>
      <c r="D608" s="111"/>
      <c r="E608" s="112"/>
      <c r="F608" s="112"/>
      <c r="G608" s="112"/>
      <c r="H608" s="112"/>
      <c r="I608" s="112"/>
      <c r="J608" s="112"/>
      <c r="K608" s="112"/>
    </row>
    <row r="609" spans="2:11">
      <c r="B609" s="111"/>
      <c r="C609" s="111"/>
      <c r="D609" s="111"/>
      <c r="E609" s="112"/>
      <c r="F609" s="112"/>
      <c r="G609" s="112"/>
      <c r="H609" s="112"/>
      <c r="I609" s="112"/>
      <c r="J609" s="112"/>
      <c r="K609" s="112"/>
    </row>
    <row r="610" spans="2:11">
      <c r="B610" s="111"/>
      <c r="C610" s="111"/>
      <c r="D610" s="111"/>
      <c r="E610" s="112"/>
      <c r="F610" s="112"/>
      <c r="G610" s="112"/>
      <c r="H610" s="112"/>
      <c r="I610" s="112"/>
      <c r="J610" s="112"/>
      <c r="K610" s="112"/>
    </row>
    <row r="611" spans="2:11">
      <c r="B611" s="111"/>
      <c r="C611" s="111"/>
      <c r="D611" s="111"/>
      <c r="E611" s="112"/>
      <c r="F611" s="112"/>
      <c r="G611" s="112"/>
      <c r="H611" s="112"/>
      <c r="I611" s="112"/>
      <c r="J611" s="112"/>
      <c r="K611" s="112"/>
    </row>
    <row r="612" spans="2:11">
      <c r="B612" s="111"/>
      <c r="C612" s="111"/>
      <c r="D612" s="111"/>
      <c r="E612" s="112"/>
      <c r="F612" s="112"/>
      <c r="G612" s="112"/>
      <c r="H612" s="112"/>
      <c r="I612" s="112"/>
      <c r="J612" s="112"/>
      <c r="K612" s="112"/>
    </row>
    <row r="613" spans="2:11">
      <c r="B613" s="111"/>
      <c r="C613" s="111"/>
      <c r="D613" s="111"/>
      <c r="E613" s="112"/>
      <c r="F613" s="112"/>
      <c r="G613" s="112"/>
      <c r="H613" s="112"/>
      <c r="I613" s="112"/>
      <c r="J613" s="112"/>
      <c r="K613" s="112"/>
    </row>
    <row r="614" spans="2:11">
      <c r="B614" s="111"/>
      <c r="C614" s="111"/>
      <c r="D614" s="111"/>
      <c r="E614" s="112"/>
      <c r="F614" s="112"/>
      <c r="G614" s="112"/>
      <c r="H614" s="112"/>
      <c r="I614" s="112"/>
      <c r="J614" s="112"/>
      <c r="K614" s="112"/>
    </row>
    <row r="615" spans="2:11">
      <c r="B615" s="111"/>
      <c r="C615" s="111"/>
      <c r="D615" s="111"/>
      <c r="E615" s="112"/>
      <c r="F615" s="112"/>
      <c r="G615" s="112"/>
      <c r="H615" s="112"/>
      <c r="I615" s="112"/>
      <c r="J615" s="112"/>
      <c r="K615" s="112"/>
    </row>
    <row r="616" spans="2:11">
      <c r="B616" s="111"/>
      <c r="C616" s="111"/>
      <c r="D616" s="111"/>
      <c r="E616" s="112"/>
      <c r="F616" s="112"/>
      <c r="G616" s="112"/>
      <c r="H616" s="112"/>
      <c r="I616" s="112"/>
      <c r="J616" s="112"/>
      <c r="K616" s="112"/>
    </row>
    <row r="617" spans="2:11">
      <c r="B617" s="111"/>
      <c r="C617" s="111"/>
      <c r="D617" s="111"/>
      <c r="E617" s="112"/>
      <c r="F617" s="112"/>
      <c r="G617" s="112"/>
      <c r="H617" s="112"/>
      <c r="I617" s="112"/>
      <c r="J617" s="112"/>
      <c r="K617" s="112"/>
    </row>
    <row r="618" spans="2:11">
      <c r="B618" s="111"/>
      <c r="C618" s="111"/>
      <c r="D618" s="111"/>
      <c r="E618" s="112"/>
      <c r="F618" s="112"/>
      <c r="G618" s="112"/>
      <c r="H618" s="112"/>
      <c r="I618" s="112"/>
      <c r="J618" s="112"/>
      <c r="K618" s="112"/>
    </row>
    <row r="619" spans="2:11">
      <c r="B619" s="111"/>
      <c r="C619" s="111"/>
      <c r="D619" s="111"/>
      <c r="E619" s="112"/>
      <c r="F619" s="112"/>
      <c r="G619" s="112"/>
      <c r="H619" s="112"/>
      <c r="I619" s="112"/>
      <c r="J619" s="112"/>
      <c r="K619" s="112"/>
    </row>
    <row r="620" spans="2:11">
      <c r="B620" s="111"/>
      <c r="C620" s="111"/>
      <c r="D620" s="111"/>
      <c r="E620" s="112"/>
      <c r="F620" s="112"/>
      <c r="G620" s="112"/>
      <c r="H620" s="112"/>
      <c r="I620" s="112"/>
      <c r="J620" s="112"/>
      <c r="K620" s="112"/>
    </row>
    <row r="621" spans="2:11">
      <c r="B621" s="111"/>
      <c r="C621" s="111"/>
      <c r="D621" s="111"/>
      <c r="E621" s="112"/>
      <c r="F621" s="112"/>
      <c r="G621" s="112"/>
      <c r="H621" s="112"/>
      <c r="I621" s="112"/>
      <c r="J621" s="112"/>
      <c r="K621" s="112"/>
    </row>
    <row r="622" spans="2:11">
      <c r="B622" s="111"/>
      <c r="C622" s="111"/>
      <c r="D622" s="111"/>
      <c r="E622" s="112"/>
      <c r="F622" s="112"/>
      <c r="G622" s="112"/>
      <c r="H622" s="112"/>
      <c r="I622" s="112"/>
      <c r="J622" s="112"/>
      <c r="K622" s="112"/>
    </row>
    <row r="623" spans="2:11">
      <c r="B623" s="111"/>
      <c r="C623" s="111"/>
      <c r="D623" s="111"/>
      <c r="E623" s="112"/>
      <c r="F623" s="112"/>
      <c r="G623" s="112"/>
      <c r="H623" s="112"/>
      <c r="I623" s="112"/>
      <c r="J623" s="112"/>
      <c r="K623" s="112"/>
    </row>
    <row r="624" spans="2:11">
      <c r="B624" s="111"/>
      <c r="C624" s="111"/>
      <c r="D624" s="111"/>
      <c r="E624" s="112"/>
      <c r="F624" s="112"/>
      <c r="G624" s="112"/>
      <c r="H624" s="112"/>
      <c r="I624" s="112"/>
      <c r="J624" s="112"/>
      <c r="K624" s="112"/>
    </row>
    <row r="625" spans="2:11">
      <c r="B625" s="111"/>
      <c r="C625" s="111"/>
      <c r="D625" s="111"/>
      <c r="E625" s="112"/>
      <c r="F625" s="112"/>
      <c r="G625" s="112"/>
      <c r="H625" s="112"/>
      <c r="I625" s="112"/>
      <c r="J625" s="112"/>
      <c r="K625" s="112"/>
    </row>
    <row r="626" spans="2:11">
      <c r="B626" s="111"/>
      <c r="C626" s="111"/>
      <c r="D626" s="111"/>
      <c r="E626" s="112"/>
      <c r="F626" s="112"/>
      <c r="G626" s="112"/>
      <c r="H626" s="112"/>
      <c r="I626" s="112"/>
      <c r="J626" s="112"/>
      <c r="K626" s="112"/>
    </row>
    <row r="627" spans="2:11">
      <c r="B627" s="111"/>
      <c r="C627" s="111"/>
      <c r="D627" s="111"/>
      <c r="E627" s="112"/>
      <c r="F627" s="112"/>
      <c r="G627" s="112"/>
      <c r="H627" s="112"/>
      <c r="I627" s="112"/>
      <c r="J627" s="112"/>
      <c r="K627" s="112"/>
    </row>
    <row r="628" spans="2:11">
      <c r="B628" s="111"/>
      <c r="C628" s="111"/>
      <c r="D628" s="111"/>
      <c r="E628" s="112"/>
      <c r="F628" s="112"/>
      <c r="G628" s="112"/>
      <c r="H628" s="112"/>
      <c r="I628" s="112"/>
      <c r="J628" s="112"/>
      <c r="K628" s="112"/>
    </row>
    <row r="629" spans="2:11">
      <c r="B629" s="111"/>
      <c r="C629" s="111"/>
      <c r="D629" s="111"/>
      <c r="E629" s="112"/>
      <c r="F629" s="112"/>
      <c r="G629" s="112"/>
      <c r="H629" s="112"/>
      <c r="I629" s="112"/>
      <c r="J629" s="112"/>
      <c r="K629" s="112"/>
    </row>
    <row r="630" spans="2:11">
      <c r="B630" s="111"/>
      <c r="C630" s="111"/>
      <c r="D630" s="111"/>
      <c r="E630" s="112"/>
      <c r="F630" s="112"/>
      <c r="G630" s="112"/>
      <c r="H630" s="112"/>
      <c r="I630" s="112"/>
      <c r="J630" s="112"/>
      <c r="K630" s="112"/>
    </row>
    <row r="631" spans="2:11">
      <c r="B631" s="111"/>
      <c r="C631" s="111"/>
      <c r="D631" s="111"/>
      <c r="E631" s="112"/>
      <c r="F631" s="112"/>
      <c r="G631" s="112"/>
      <c r="H631" s="112"/>
      <c r="I631" s="112"/>
      <c r="J631" s="112"/>
      <c r="K631" s="112"/>
    </row>
    <row r="632" spans="2:11">
      <c r="B632" s="111"/>
      <c r="C632" s="111"/>
      <c r="D632" s="111"/>
      <c r="E632" s="112"/>
      <c r="F632" s="112"/>
      <c r="G632" s="112"/>
      <c r="H632" s="112"/>
      <c r="I632" s="112"/>
      <c r="J632" s="112"/>
      <c r="K632" s="112"/>
    </row>
    <row r="633" spans="2:11">
      <c r="B633" s="111"/>
      <c r="C633" s="111"/>
      <c r="D633" s="111"/>
      <c r="E633" s="112"/>
      <c r="F633" s="112"/>
      <c r="G633" s="112"/>
      <c r="H633" s="112"/>
      <c r="I633" s="112"/>
      <c r="J633" s="112"/>
      <c r="K633" s="112"/>
    </row>
    <row r="634" spans="2:11">
      <c r="B634" s="111"/>
      <c r="C634" s="111"/>
      <c r="D634" s="111"/>
      <c r="E634" s="112"/>
      <c r="F634" s="112"/>
      <c r="G634" s="112"/>
      <c r="H634" s="112"/>
      <c r="I634" s="112"/>
      <c r="J634" s="112"/>
      <c r="K634" s="112"/>
    </row>
    <row r="635" spans="2:11">
      <c r="B635" s="111"/>
      <c r="C635" s="111"/>
      <c r="D635" s="111"/>
      <c r="E635" s="112"/>
      <c r="F635" s="112"/>
      <c r="G635" s="112"/>
      <c r="H635" s="112"/>
      <c r="I635" s="112"/>
      <c r="J635" s="112"/>
      <c r="K635" s="112"/>
    </row>
    <row r="636" spans="2:11">
      <c r="B636" s="111"/>
      <c r="C636" s="111"/>
      <c r="D636" s="111"/>
      <c r="E636" s="112"/>
      <c r="F636" s="112"/>
      <c r="G636" s="112"/>
      <c r="H636" s="112"/>
      <c r="I636" s="112"/>
      <c r="J636" s="112"/>
      <c r="K636" s="112"/>
    </row>
    <row r="637" spans="2:11">
      <c r="B637" s="111"/>
      <c r="C637" s="111"/>
      <c r="D637" s="111"/>
      <c r="E637" s="112"/>
      <c r="F637" s="112"/>
      <c r="G637" s="112"/>
      <c r="H637" s="112"/>
      <c r="I637" s="112"/>
      <c r="J637" s="112"/>
      <c r="K637" s="112"/>
    </row>
    <row r="638" spans="2:11">
      <c r="B638" s="111"/>
      <c r="C638" s="111"/>
      <c r="D638" s="111"/>
      <c r="E638" s="112"/>
      <c r="F638" s="112"/>
      <c r="G638" s="112"/>
      <c r="H638" s="112"/>
      <c r="I638" s="112"/>
      <c r="J638" s="112"/>
      <c r="K638" s="112"/>
    </row>
    <row r="639" spans="2:11">
      <c r="B639" s="111"/>
      <c r="C639" s="111"/>
      <c r="D639" s="111"/>
      <c r="E639" s="112"/>
      <c r="F639" s="112"/>
      <c r="G639" s="112"/>
      <c r="H639" s="112"/>
      <c r="I639" s="112"/>
      <c r="J639" s="112"/>
      <c r="K639" s="112"/>
    </row>
    <row r="640" spans="2:11">
      <c r="B640" s="111"/>
      <c r="C640" s="111"/>
      <c r="D640" s="111"/>
      <c r="E640" s="112"/>
      <c r="F640" s="112"/>
      <c r="G640" s="112"/>
      <c r="H640" s="112"/>
      <c r="I640" s="112"/>
      <c r="J640" s="112"/>
      <c r="K640" s="112"/>
    </row>
    <row r="641" spans="2:11">
      <c r="B641" s="111"/>
      <c r="C641" s="111"/>
      <c r="D641" s="111"/>
      <c r="E641" s="112"/>
      <c r="F641" s="112"/>
      <c r="G641" s="112"/>
      <c r="H641" s="112"/>
      <c r="I641" s="112"/>
      <c r="J641" s="112"/>
      <c r="K641" s="112"/>
    </row>
    <row r="642" spans="2:11">
      <c r="B642" s="111"/>
      <c r="C642" s="111"/>
      <c r="D642" s="111"/>
      <c r="E642" s="112"/>
      <c r="F642" s="112"/>
      <c r="G642" s="112"/>
      <c r="H642" s="112"/>
      <c r="I642" s="112"/>
      <c r="J642" s="112"/>
      <c r="K642" s="112"/>
    </row>
    <row r="643" spans="2:11">
      <c r="B643" s="111"/>
      <c r="C643" s="111"/>
      <c r="D643" s="111"/>
      <c r="E643" s="112"/>
      <c r="F643" s="112"/>
      <c r="G643" s="112"/>
      <c r="H643" s="112"/>
      <c r="I643" s="112"/>
      <c r="J643" s="112"/>
      <c r="K643" s="112"/>
    </row>
    <row r="644" spans="2:11">
      <c r="B644" s="111"/>
      <c r="C644" s="111"/>
      <c r="D644" s="111"/>
      <c r="E644" s="112"/>
      <c r="F644" s="112"/>
      <c r="G644" s="112"/>
      <c r="H644" s="112"/>
      <c r="I644" s="112"/>
      <c r="J644" s="112"/>
      <c r="K644" s="112"/>
    </row>
    <row r="645" spans="2:11">
      <c r="B645" s="111"/>
      <c r="C645" s="111"/>
      <c r="D645" s="111"/>
      <c r="E645" s="112"/>
      <c r="F645" s="112"/>
      <c r="G645" s="112"/>
      <c r="H645" s="112"/>
      <c r="I645" s="112"/>
      <c r="J645" s="112"/>
      <c r="K645" s="112"/>
    </row>
    <row r="646" spans="2:11">
      <c r="B646" s="111"/>
      <c r="C646" s="111"/>
      <c r="D646" s="111"/>
      <c r="E646" s="112"/>
      <c r="F646" s="112"/>
      <c r="G646" s="112"/>
      <c r="H646" s="112"/>
      <c r="I646" s="112"/>
      <c r="J646" s="112"/>
      <c r="K646" s="112"/>
    </row>
    <row r="647" spans="2:11">
      <c r="B647" s="111"/>
      <c r="C647" s="111"/>
      <c r="D647" s="111"/>
      <c r="E647" s="112"/>
      <c r="F647" s="112"/>
      <c r="G647" s="112"/>
      <c r="H647" s="112"/>
      <c r="I647" s="112"/>
      <c r="J647" s="112"/>
      <c r="K647" s="112"/>
    </row>
    <row r="648" spans="2:11">
      <c r="B648" s="111"/>
      <c r="C648" s="111"/>
      <c r="D648" s="111"/>
      <c r="E648" s="112"/>
      <c r="F648" s="112"/>
      <c r="G648" s="112"/>
      <c r="H648" s="112"/>
      <c r="I648" s="112"/>
      <c r="J648" s="112"/>
      <c r="K648" s="112"/>
    </row>
    <row r="649" spans="2:11">
      <c r="B649" s="111"/>
      <c r="C649" s="111"/>
      <c r="D649" s="111"/>
      <c r="E649" s="112"/>
      <c r="F649" s="112"/>
      <c r="G649" s="112"/>
      <c r="H649" s="112"/>
      <c r="I649" s="112"/>
      <c r="J649" s="112"/>
      <c r="K649" s="112"/>
    </row>
    <row r="650" spans="2:11">
      <c r="B650" s="111"/>
      <c r="C650" s="111"/>
      <c r="D650" s="111"/>
      <c r="E650" s="112"/>
      <c r="F650" s="112"/>
      <c r="G650" s="112"/>
      <c r="H650" s="112"/>
      <c r="I650" s="112"/>
      <c r="J650" s="112"/>
      <c r="K650" s="112"/>
    </row>
    <row r="651" spans="2:11">
      <c r="B651" s="111"/>
      <c r="C651" s="111"/>
      <c r="D651" s="111"/>
      <c r="E651" s="112"/>
      <c r="F651" s="112"/>
      <c r="G651" s="112"/>
      <c r="H651" s="112"/>
      <c r="I651" s="112"/>
      <c r="J651" s="112"/>
      <c r="K651" s="112"/>
    </row>
    <row r="652" spans="2:11">
      <c r="B652" s="111"/>
      <c r="C652" s="111"/>
      <c r="D652" s="111"/>
      <c r="E652" s="112"/>
      <c r="F652" s="112"/>
      <c r="G652" s="112"/>
      <c r="H652" s="112"/>
      <c r="I652" s="112"/>
      <c r="J652" s="112"/>
      <c r="K652" s="112"/>
    </row>
    <row r="653" spans="2:11">
      <c r="B653" s="111"/>
      <c r="C653" s="111"/>
      <c r="D653" s="111"/>
      <c r="E653" s="112"/>
      <c r="F653" s="112"/>
      <c r="G653" s="112"/>
      <c r="H653" s="112"/>
      <c r="I653" s="112"/>
      <c r="J653" s="112"/>
      <c r="K653" s="112"/>
    </row>
    <row r="654" spans="2:11">
      <c r="B654" s="111"/>
      <c r="C654" s="111"/>
      <c r="D654" s="111"/>
      <c r="E654" s="112"/>
      <c r="F654" s="112"/>
      <c r="G654" s="112"/>
      <c r="H654" s="112"/>
      <c r="I654" s="112"/>
      <c r="J654" s="112"/>
      <c r="K654" s="112"/>
    </row>
    <row r="655" spans="2:11"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</row>
    <row r="656" spans="2:11">
      <c r="B656" s="111"/>
      <c r="C656" s="111"/>
      <c r="D656" s="111"/>
      <c r="E656" s="112"/>
      <c r="F656" s="112"/>
      <c r="G656" s="112"/>
      <c r="H656" s="112"/>
      <c r="I656" s="112"/>
      <c r="J656" s="112"/>
      <c r="K656" s="112"/>
    </row>
    <row r="657" spans="2:11">
      <c r="B657" s="111"/>
      <c r="C657" s="111"/>
      <c r="D657" s="111"/>
      <c r="E657" s="112"/>
      <c r="F657" s="112"/>
      <c r="G657" s="112"/>
      <c r="H657" s="112"/>
      <c r="I657" s="112"/>
      <c r="J657" s="112"/>
      <c r="K657" s="112"/>
    </row>
    <row r="658" spans="2:11"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</row>
    <row r="659" spans="2:11">
      <c r="B659" s="111"/>
      <c r="C659" s="111"/>
      <c r="D659" s="111"/>
      <c r="E659" s="112"/>
      <c r="F659" s="112"/>
      <c r="G659" s="112"/>
      <c r="H659" s="112"/>
      <c r="I659" s="112"/>
      <c r="J659" s="112"/>
      <c r="K659" s="112"/>
    </row>
    <row r="660" spans="2:11">
      <c r="B660" s="111"/>
      <c r="C660" s="111"/>
      <c r="D660" s="111"/>
      <c r="E660" s="112"/>
      <c r="F660" s="112"/>
      <c r="G660" s="112"/>
      <c r="H660" s="112"/>
      <c r="I660" s="112"/>
      <c r="J660" s="112"/>
      <c r="K660" s="112"/>
    </row>
    <row r="661" spans="2:11">
      <c r="B661" s="111"/>
      <c r="C661" s="111"/>
      <c r="D661" s="111"/>
      <c r="E661" s="112"/>
      <c r="F661" s="112"/>
      <c r="G661" s="112"/>
      <c r="H661" s="112"/>
      <c r="I661" s="112"/>
      <c r="J661" s="112"/>
      <c r="K661" s="112"/>
    </row>
    <row r="662" spans="2:11">
      <c r="B662" s="111"/>
      <c r="C662" s="111"/>
      <c r="D662" s="111"/>
      <c r="E662" s="112"/>
      <c r="F662" s="112"/>
      <c r="G662" s="112"/>
      <c r="H662" s="112"/>
      <c r="I662" s="112"/>
      <c r="J662" s="112"/>
      <c r="K662" s="112"/>
    </row>
    <row r="663" spans="2:11">
      <c r="B663" s="111"/>
      <c r="C663" s="111"/>
      <c r="D663" s="111"/>
      <c r="E663" s="112"/>
      <c r="F663" s="112"/>
      <c r="G663" s="112"/>
      <c r="H663" s="112"/>
      <c r="I663" s="112"/>
      <c r="J663" s="112"/>
      <c r="K663" s="112"/>
    </row>
    <row r="664" spans="2:11">
      <c r="B664" s="111"/>
      <c r="C664" s="111"/>
      <c r="D664" s="111"/>
      <c r="E664" s="112"/>
      <c r="F664" s="112"/>
      <c r="G664" s="112"/>
      <c r="H664" s="112"/>
      <c r="I664" s="112"/>
      <c r="J664" s="112"/>
      <c r="K664" s="112"/>
    </row>
    <row r="665" spans="2:11">
      <c r="B665" s="111"/>
      <c r="C665" s="111"/>
      <c r="D665" s="111"/>
      <c r="E665" s="112"/>
      <c r="F665" s="112"/>
      <c r="G665" s="112"/>
      <c r="H665" s="112"/>
      <c r="I665" s="112"/>
      <c r="J665" s="112"/>
      <c r="K665" s="112"/>
    </row>
    <row r="666" spans="2:11">
      <c r="B666" s="111"/>
      <c r="C666" s="111"/>
      <c r="D666" s="111"/>
      <c r="E666" s="112"/>
      <c r="F666" s="112"/>
      <c r="G666" s="112"/>
      <c r="H666" s="112"/>
      <c r="I666" s="112"/>
      <c r="J666" s="112"/>
      <c r="K666" s="112"/>
    </row>
    <row r="667" spans="2:11">
      <c r="B667" s="111"/>
      <c r="C667" s="111"/>
      <c r="D667" s="111"/>
      <c r="E667" s="112"/>
      <c r="F667" s="112"/>
      <c r="G667" s="112"/>
      <c r="H667" s="112"/>
      <c r="I667" s="112"/>
      <c r="J667" s="112"/>
      <c r="K667" s="112"/>
    </row>
    <row r="668" spans="2:11">
      <c r="B668" s="111"/>
      <c r="C668" s="111"/>
      <c r="D668" s="111"/>
      <c r="E668" s="112"/>
      <c r="F668" s="112"/>
      <c r="G668" s="112"/>
      <c r="H668" s="112"/>
      <c r="I668" s="112"/>
      <c r="J668" s="112"/>
      <c r="K668" s="112"/>
    </row>
    <row r="669" spans="2:11">
      <c r="B669" s="111"/>
      <c r="C669" s="111"/>
      <c r="D669" s="111"/>
      <c r="E669" s="112"/>
      <c r="F669" s="112"/>
      <c r="G669" s="112"/>
      <c r="H669" s="112"/>
      <c r="I669" s="112"/>
      <c r="J669" s="112"/>
      <c r="K669" s="112"/>
    </row>
    <row r="670" spans="2:11">
      <c r="B670" s="111"/>
      <c r="C670" s="111"/>
      <c r="D670" s="111"/>
      <c r="E670" s="112"/>
      <c r="F670" s="112"/>
      <c r="G670" s="112"/>
      <c r="H670" s="112"/>
      <c r="I670" s="112"/>
      <c r="J670" s="112"/>
      <c r="K670" s="112"/>
    </row>
    <row r="671" spans="2:11">
      <c r="B671" s="111"/>
      <c r="C671" s="111"/>
      <c r="D671" s="111"/>
      <c r="E671" s="112"/>
      <c r="F671" s="112"/>
      <c r="G671" s="112"/>
      <c r="H671" s="112"/>
      <c r="I671" s="112"/>
      <c r="J671" s="112"/>
      <c r="K671" s="112"/>
    </row>
    <row r="672" spans="2:11">
      <c r="B672" s="111"/>
      <c r="C672" s="111"/>
      <c r="D672" s="111"/>
      <c r="E672" s="112"/>
      <c r="F672" s="112"/>
      <c r="G672" s="112"/>
      <c r="H672" s="112"/>
      <c r="I672" s="112"/>
      <c r="J672" s="112"/>
      <c r="K672" s="112"/>
    </row>
    <row r="673" spans="2:11">
      <c r="B673" s="111"/>
      <c r="C673" s="111"/>
      <c r="D673" s="111"/>
      <c r="E673" s="112"/>
      <c r="F673" s="112"/>
      <c r="G673" s="112"/>
      <c r="H673" s="112"/>
      <c r="I673" s="112"/>
      <c r="J673" s="112"/>
      <c r="K673" s="112"/>
    </row>
    <row r="674" spans="2:11">
      <c r="B674" s="111"/>
      <c r="C674" s="111"/>
      <c r="D674" s="111"/>
      <c r="E674" s="112"/>
      <c r="F674" s="112"/>
      <c r="G674" s="112"/>
      <c r="H674" s="112"/>
      <c r="I674" s="112"/>
      <c r="J674" s="112"/>
      <c r="K674" s="112"/>
    </row>
    <row r="675" spans="2:11">
      <c r="B675" s="111"/>
      <c r="C675" s="111"/>
      <c r="D675" s="111"/>
      <c r="E675" s="112"/>
      <c r="F675" s="112"/>
      <c r="G675" s="112"/>
      <c r="H675" s="112"/>
      <c r="I675" s="112"/>
      <c r="J675" s="112"/>
      <c r="K675" s="112"/>
    </row>
    <row r="676" spans="2:11">
      <c r="B676" s="111"/>
      <c r="C676" s="111"/>
      <c r="D676" s="111"/>
      <c r="E676" s="112"/>
      <c r="F676" s="112"/>
      <c r="G676" s="112"/>
      <c r="H676" s="112"/>
      <c r="I676" s="112"/>
      <c r="J676" s="112"/>
      <c r="K676" s="112"/>
    </row>
    <row r="677" spans="2:11">
      <c r="B677" s="111"/>
      <c r="C677" s="111"/>
      <c r="D677" s="111"/>
      <c r="E677" s="112"/>
      <c r="F677" s="112"/>
      <c r="G677" s="112"/>
      <c r="H677" s="112"/>
      <c r="I677" s="112"/>
      <c r="J677" s="112"/>
      <c r="K677" s="112"/>
    </row>
    <row r="678" spans="2:11">
      <c r="B678" s="111"/>
      <c r="C678" s="111"/>
      <c r="D678" s="111"/>
      <c r="E678" s="112"/>
      <c r="F678" s="112"/>
      <c r="G678" s="112"/>
      <c r="H678" s="112"/>
      <c r="I678" s="112"/>
      <c r="J678" s="112"/>
      <c r="K678" s="112"/>
    </row>
    <row r="679" spans="2:11">
      <c r="B679" s="111"/>
      <c r="C679" s="111"/>
      <c r="D679" s="111"/>
      <c r="E679" s="112"/>
      <c r="F679" s="112"/>
      <c r="G679" s="112"/>
      <c r="H679" s="112"/>
      <c r="I679" s="112"/>
      <c r="J679" s="112"/>
      <c r="K679" s="112"/>
    </row>
    <row r="680" spans="2:11">
      <c r="B680" s="111"/>
      <c r="C680" s="111"/>
      <c r="D680" s="111"/>
      <c r="E680" s="112"/>
      <c r="F680" s="112"/>
      <c r="G680" s="112"/>
      <c r="H680" s="112"/>
      <c r="I680" s="112"/>
      <c r="J680" s="112"/>
      <c r="K680" s="112"/>
    </row>
    <row r="681" spans="2:11">
      <c r="B681" s="111"/>
      <c r="C681" s="111"/>
      <c r="D681" s="111"/>
      <c r="E681" s="112"/>
      <c r="F681" s="112"/>
      <c r="G681" s="112"/>
      <c r="H681" s="112"/>
      <c r="I681" s="112"/>
      <c r="J681" s="112"/>
      <c r="K681" s="112"/>
    </row>
    <row r="682" spans="2:11">
      <c r="B682" s="111"/>
      <c r="C682" s="111"/>
      <c r="D682" s="111"/>
      <c r="E682" s="112"/>
      <c r="F682" s="112"/>
      <c r="G682" s="112"/>
      <c r="H682" s="112"/>
      <c r="I682" s="112"/>
      <c r="J682" s="112"/>
      <c r="K682" s="112"/>
    </row>
    <row r="683" spans="2:11">
      <c r="B683" s="111"/>
      <c r="C683" s="111"/>
      <c r="D683" s="111"/>
      <c r="E683" s="112"/>
      <c r="F683" s="112"/>
      <c r="G683" s="112"/>
      <c r="H683" s="112"/>
      <c r="I683" s="112"/>
      <c r="J683" s="112"/>
      <c r="K683" s="112"/>
    </row>
    <row r="684" spans="2:11">
      <c r="B684" s="111"/>
      <c r="C684" s="111"/>
      <c r="D684" s="111"/>
      <c r="E684" s="112"/>
      <c r="F684" s="112"/>
      <c r="G684" s="112"/>
      <c r="H684" s="112"/>
      <c r="I684" s="112"/>
      <c r="J684" s="112"/>
      <c r="K684" s="112"/>
    </row>
    <row r="685" spans="2:11">
      <c r="B685" s="111"/>
      <c r="C685" s="111"/>
      <c r="D685" s="111"/>
      <c r="E685" s="112"/>
      <c r="F685" s="112"/>
      <c r="G685" s="112"/>
      <c r="H685" s="112"/>
      <c r="I685" s="112"/>
      <c r="J685" s="112"/>
      <c r="K685" s="112"/>
    </row>
    <row r="686" spans="2:11">
      <c r="B686" s="111"/>
      <c r="C686" s="111"/>
      <c r="D686" s="111"/>
      <c r="E686" s="112"/>
      <c r="F686" s="112"/>
      <c r="G686" s="112"/>
      <c r="H686" s="112"/>
      <c r="I686" s="112"/>
      <c r="J686" s="112"/>
      <c r="K686" s="112"/>
    </row>
    <row r="687" spans="2:11">
      <c r="B687" s="111"/>
      <c r="C687" s="111"/>
      <c r="D687" s="111"/>
      <c r="E687" s="112"/>
      <c r="F687" s="112"/>
      <c r="G687" s="112"/>
      <c r="H687" s="112"/>
      <c r="I687" s="112"/>
      <c r="J687" s="112"/>
      <c r="K687" s="112"/>
    </row>
    <row r="688" spans="2:11">
      <c r="B688" s="111"/>
      <c r="C688" s="111"/>
      <c r="D688" s="111"/>
      <c r="E688" s="112"/>
      <c r="F688" s="112"/>
      <c r="G688" s="112"/>
      <c r="H688" s="112"/>
      <c r="I688" s="112"/>
      <c r="J688" s="112"/>
      <c r="K688" s="112"/>
    </row>
    <row r="689" spans="2:11">
      <c r="B689" s="111"/>
      <c r="C689" s="111"/>
      <c r="D689" s="111"/>
      <c r="E689" s="112"/>
      <c r="F689" s="112"/>
      <c r="G689" s="112"/>
      <c r="H689" s="112"/>
      <c r="I689" s="112"/>
      <c r="J689" s="112"/>
      <c r="K689" s="112"/>
    </row>
    <row r="690" spans="2:11">
      <c r="B690" s="111"/>
      <c r="C690" s="111"/>
      <c r="D690" s="111"/>
      <c r="E690" s="112"/>
      <c r="F690" s="112"/>
      <c r="G690" s="112"/>
      <c r="H690" s="112"/>
      <c r="I690" s="112"/>
      <c r="J690" s="112"/>
      <c r="K690" s="112"/>
    </row>
    <row r="691" spans="2:11">
      <c r="B691" s="111"/>
      <c r="C691" s="111"/>
      <c r="D691" s="111"/>
      <c r="E691" s="112"/>
      <c r="F691" s="112"/>
      <c r="G691" s="112"/>
      <c r="H691" s="112"/>
      <c r="I691" s="112"/>
      <c r="J691" s="112"/>
      <c r="K691" s="112"/>
    </row>
    <row r="692" spans="2:11">
      <c r="B692" s="111"/>
      <c r="C692" s="111"/>
      <c r="D692" s="111"/>
      <c r="E692" s="112"/>
      <c r="F692" s="112"/>
      <c r="G692" s="112"/>
      <c r="H692" s="112"/>
      <c r="I692" s="112"/>
      <c r="J692" s="112"/>
      <c r="K692" s="112"/>
    </row>
    <row r="693" spans="2:11">
      <c r="B693" s="111"/>
      <c r="C693" s="111"/>
      <c r="D693" s="111"/>
      <c r="E693" s="112"/>
      <c r="F693" s="112"/>
      <c r="G693" s="112"/>
      <c r="H693" s="112"/>
      <c r="I693" s="112"/>
      <c r="J693" s="112"/>
      <c r="K693" s="112"/>
    </row>
    <row r="694" spans="2:11">
      <c r="B694" s="111"/>
      <c r="C694" s="111"/>
      <c r="D694" s="111"/>
      <c r="E694" s="112"/>
      <c r="F694" s="112"/>
      <c r="G694" s="112"/>
      <c r="H694" s="112"/>
      <c r="I694" s="112"/>
      <c r="J694" s="112"/>
      <c r="K694" s="112"/>
    </row>
    <row r="695" spans="2:11">
      <c r="B695" s="111"/>
      <c r="C695" s="111"/>
      <c r="D695" s="111"/>
      <c r="E695" s="112"/>
      <c r="F695" s="112"/>
      <c r="G695" s="112"/>
      <c r="H695" s="112"/>
      <c r="I695" s="112"/>
      <c r="J695" s="112"/>
      <c r="K695" s="112"/>
    </row>
    <row r="696" spans="2:11">
      <c r="B696" s="111"/>
      <c r="C696" s="111"/>
      <c r="D696" s="111"/>
      <c r="E696" s="112"/>
      <c r="F696" s="112"/>
      <c r="G696" s="112"/>
      <c r="H696" s="112"/>
      <c r="I696" s="112"/>
      <c r="J696" s="112"/>
      <c r="K696" s="112"/>
    </row>
    <row r="697" spans="2:11">
      <c r="B697" s="111"/>
      <c r="C697" s="111"/>
      <c r="D697" s="111"/>
      <c r="E697" s="112"/>
      <c r="F697" s="112"/>
      <c r="G697" s="112"/>
      <c r="H697" s="112"/>
      <c r="I697" s="112"/>
      <c r="J697" s="112"/>
      <c r="K697" s="112"/>
    </row>
    <row r="698" spans="2:11">
      <c r="B698" s="111"/>
      <c r="C698" s="111"/>
      <c r="D698" s="111"/>
      <c r="E698" s="112"/>
      <c r="F698" s="112"/>
      <c r="G698" s="112"/>
      <c r="H698" s="112"/>
      <c r="I698" s="112"/>
      <c r="J698" s="112"/>
      <c r="K698" s="112"/>
    </row>
    <row r="699" spans="2:11">
      <c r="B699" s="111"/>
      <c r="C699" s="111"/>
      <c r="D699" s="111"/>
      <c r="E699" s="112"/>
      <c r="F699" s="112"/>
      <c r="G699" s="112"/>
      <c r="H699" s="112"/>
      <c r="I699" s="112"/>
      <c r="J699" s="112"/>
      <c r="K699" s="112"/>
    </row>
    <row r="700" spans="2:11">
      <c r="B700" s="111"/>
      <c r="C700" s="111"/>
      <c r="D700" s="111"/>
      <c r="E700" s="112"/>
      <c r="F700" s="112"/>
      <c r="G700" s="112"/>
      <c r="H700" s="112"/>
      <c r="I700" s="112"/>
      <c r="J700" s="112"/>
      <c r="K700" s="112"/>
    </row>
    <row r="701" spans="2:11">
      <c r="B701" s="111"/>
      <c r="C701" s="111"/>
      <c r="D701" s="111"/>
      <c r="E701" s="112"/>
      <c r="F701" s="112"/>
      <c r="G701" s="112"/>
      <c r="H701" s="112"/>
      <c r="I701" s="112"/>
      <c r="J701" s="112"/>
      <c r="K701" s="112"/>
    </row>
    <row r="702" spans="2:11">
      <c r="B702" s="111"/>
      <c r="C702" s="111"/>
      <c r="D702" s="111"/>
      <c r="E702" s="112"/>
      <c r="F702" s="112"/>
      <c r="G702" s="112"/>
      <c r="H702" s="112"/>
      <c r="I702" s="112"/>
      <c r="J702" s="112"/>
      <c r="K702" s="112"/>
    </row>
    <row r="703" spans="2:11">
      <c r="B703" s="111"/>
      <c r="C703" s="111"/>
      <c r="D703" s="111"/>
      <c r="E703" s="112"/>
      <c r="F703" s="112"/>
      <c r="G703" s="112"/>
      <c r="H703" s="112"/>
      <c r="I703" s="112"/>
      <c r="J703" s="112"/>
      <c r="K703" s="112"/>
    </row>
    <row r="704" spans="2:11">
      <c r="B704" s="111"/>
      <c r="C704" s="111"/>
      <c r="D704" s="111"/>
      <c r="E704" s="112"/>
      <c r="F704" s="112"/>
      <c r="G704" s="112"/>
      <c r="H704" s="112"/>
      <c r="I704" s="112"/>
      <c r="J704" s="112"/>
      <c r="K704" s="112"/>
    </row>
    <row r="705" spans="2:11">
      <c r="B705" s="111"/>
      <c r="C705" s="111"/>
      <c r="D705" s="111"/>
      <c r="E705" s="112"/>
      <c r="F705" s="112"/>
      <c r="G705" s="112"/>
      <c r="H705" s="112"/>
      <c r="I705" s="112"/>
      <c r="J705" s="112"/>
      <c r="K705" s="112"/>
    </row>
    <row r="706" spans="2:11">
      <c r="B706" s="111"/>
      <c r="C706" s="111"/>
      <c r="D706" s="111"/>
      <c r="E706" s="112"/>
      <c r="F706" s="112"/>
      <c r="G706" s="112"/>
      <c r="H706" s="112"/>
      <c r="I706" s="112"/>
      <c r="J706" s="112"/>
      <c r="K706" s="112"/>
    </row>
    <row r="707" spans="2:11">
      <c r="B707" s="111"/>
      <c r="C707" s="111"/>
      <c r="D707" s="111"/>
      <c r="E707" s="112"/>
      <c r="F707" s="112"/>
      <c r="G707" s="112"/>
      <c r="H707" s="112"/>
      <c r="I707" s="112"/>
      <c r="J707" s="112"/>
      <c r="K707" s="112"/>
    </row>
    <row r="708" spans="2:11">
      <c r="B708" s="111"/>
      <c r="C708" s="111"/>
      <c r="D708" s="111"/>
      <c r="E708" s="112"/>
      <c r="F708" s="112"/>
      <c r="G708" s="112"/>
      <c r="H708" s="112"/>
      <c r="I708" s="112"/>
      <c r="J708" s="112"/>
      <c r="K708" s="112"/>
    </row>
    <row r="709" spans="2:11">
      <c r="B709" s="111"/>
      <c r="C709" s="111"/>
      <c r="D709" s="111"/>
      <c r="E709" s="112"/>
      <c r="F709" s="112"/>
      <c r="G709" s="112"/>
      <c r="H709" s="112"/>
      <c r="I709" s="112"/>
      <c r="J709" s="112"/>
      <c r="K709" s="112"/>
    </row>
    <row r="710" spans="2:11">
      <c r="B710" s="111"/>
      <c r="C710" s="111"/>
      <c r="D710" s="111"/>
      <c r="E710" s="112"/>
      <c r="F710" s="112"/>
      <c r="G710" s="112"/>
      <c r="H710" s="112"/>
      <c r="I710" s="112"/>
      <c r="J710" s="112"/>
      <c r="K710" s="112"/>
    </row>
    <row r="711" spans="2:11">
      <c r="B711" s="111"/>
      <c r="C711" s="111"/>
      <c r="D711" s="111"/>
      <c r="E711" s="112"/>
      <c r="F711" s="112"/>
      <c r="G711" s="112"/>
      <c r="H711" s="112"/>
      <c r="I711" s="112"/>
      <c r="J711" s="112"/>
      <c r="K711" s="112"/>
    </row>
    <row r="712" spans="2:11">
      <c r="B712" s="111"/>
      <c r="C712" s="111"/>
      <c r="D712" s="111"/>
      <c r="E712" s="112"/>
      <c r="F712" s="112"/>
      <c r="G712" s="112"/>
      <c r="H712" s="112"/>
      <c r="I712" s="112"/>
      <c r="J712" s="112"/>
      <c r="K712" s="112"/>
    </row>
    <row r="713" spans="2:11">
      <c r="B713" s="111"/>
      <c r="C713" s="111"/>
      <c r="D713" s="111"/>
      <c r="E713" s="112"/>
      <c r="F713" s="112"/>
      <c r="G713" s="112"/>
      <c r="H713" s="112"/>
      <c r="I713" s="112"/>
      <c r="J713" s="112"/>
      <c r="K713" s="112"/>
    </row>
    <row r="714" spans="2:11">
      <c r="B714" s="111"/>
      <c r="C714" s="111"/>
      <c r="D714" s="111"/>
      <c r="E714" s="112"/>
      <c r="F714" s="112"/>
      <c r="G714" s="112"/>
      <c r="H714" s="112"/>
      <c r="I714" s="112"/>
      <c r="J714" s="112"/>
      <c r="K714" s="112"/>
    </row>
    <row r="715" spans="2:11">
      <c r="B715" s="111"/>
      <c r="C715" s="111"/>
      <c r="D715" s="111"/>
      <c r="E715" s="112"/>
      <c r="F715" s="112"/>
      <c r="G715" s="112"/>
      <c r="H715" s="112"/>
      <c r="I715" s="112"/>
      <c r="J715" s="112"/>
      <c r="K715" s="112"/>
    </row>
    <row r="716" spans="2:11">
      <c r="B716" s="111"/>
      <c r="C716" s="111"/>
      <c r="D716" s="111"/>
      <c r="E716" s="112"/>
      <c r="F716" s="112"/>
      <c r="G716" s="112"/>
      <c r="H716" s="112"/>
      <c r="I716" s="112"/>
      <c r="J716" s="112"/>
      <c r="K716" s="112"/>
    </row>
    <row r="717" spans="2:11">
      <c r="B717" s="111"/>
      <c r="C717" s="111"/>
      <c r="D717" s="111"/>
      <c r="E717" s="112"/>
      <c r="F717" s="112"/>
      <c r="G717" s="112"/>
      <c r="H717" s="112"/>
      <c r="I717" s="112"/>
      <c r="J717" s="112"/>
      <c r="K717" s="112"/>
    </row>
    <row r="718" spans="2:11">
      <c r="B718" s="111"/>
      <c r="C718" s="111"/>
      <c r="D718" s="111"/>
      <c r="E718" s="112"/>
      <c r="F718" s="112"/>
      <c r="G718" s="112"/>
      <c r="H718" s="112"/>
      <c r="I718" s="112"/>
      <c r="J718" s="112"/>
      <c r="K718" s="112"/>
    </row>
    <row r="719" spans="2:11">
      <c r="B719" s="111"/>
      <c r="C719" s="111"/>
      <c r="D719" s="111"/>
      <c r="E719" s="112"/>
      <c r="F719" s="112"/>
      <c r="G719" s="112"/>
      <c r="H719" s="112"/>
      <c r="I719" s="112"/>
      <c r="J719" s="112"/>
      <c r="K719" s="112"/>
    </row>
    <row r="720" spans="2:11">
      <c r="B720" s="111"/>
      <c r="C720" s="111"/>
      <c r="D720" s="111"/>
      <c r="E720" s="112"/>
      <c r="F720" s="112"/>
      <c r="G720" s="112"/>
      <c r="H720" s="112"/>
      <c r="I720" s="112"/>
      <c r="J720" s="112"/>
      <c r="K720" s="112"/>
    </row>
    <row r="721" spans="2:11">
      <c r="B721" s="111"/>
      <c r="C721" s="111"/>
      <c r="D721" s="111"/>
      <c r="E721" s="112"/>
      <c r="F721" s="112"/>
      <c r="G721" s="112"/>
      <c r="H721" s="112"/>
      <c r="I721" s="112"/>
      <c r="J721" s="112"/>
      <c r="K721" s="112"/>
    </row>
    <row r="722" spans="2:11">
      <c r="B722" s="111"/>
      <c r="C722" s="111"/>
      <c r="D722" s="111"/>
      <c r="E722" s="112"/>
      <c r="F722" s="112"/>
      <c r="G722" s="112"/>
      <c r="H722" s="112"/>
      <c r="I722" s="112"/>
      <c r="J722" s="112"/>
      <c r="K722" s="112"/>
    </row>
    <row r="723" spans="2:11">
      <c r="B723" s="111"/>
      <c r="C723" s="111"/>
      <c r="D723" s="111"/>
      <c r="E723" s="112"/>
      <c r="F723" s="112"/>
      <c r="G723" s="112"/>
      <c r="H723" s="112"/>
      <c r="I723" s="112"/>
      <c r="J723" s="112"/>
      <c r="K723" s="112"/>
    </row>
    <row r="724" spans="2:11">
      <c r="B724" s="111"/>
      <c r="C724" s="111"/>
      <c r="D724" s="111"/>
      <c r="E724" s="112"/>
      <c r="F724" s="112"/>
      <c r="G724" s="112"/>
      <c r="H724" s="112"/>
      <c r="I724" s="112"/>
      <c r="J724" s="112"/>
      <c r="K724" s="112"/>
    </row>
    <row r="725" spans="2:11">
      <c r="B725" s="111"/>
      <c r="C725" s="111"/>
      <c r="D725" s="111"/>
      <c r="E725" s="112"/>
      <c r="F725" s="112"/>
      <c r="G725" s="112"/>
      <c r="H725" s="112"/>
      <c r="I725" s="112"/>
      <c r="J725" s="112"/>
      <c r="K725" s="112"/>
    </row>
    <row r="726" spans="2:11">
      <c r="B726" s="111"/>
      <c r="C726" s="111"/>
      <c r="D726" s="111"/>
      <c r="E726" s="112"/>
      <c r="F726" s="112"/>
      <c r="G726" s="112"/>
      <c r="H726" s="112"/>
      <c r="I726" s="112"/>
      <c r="J726" s="112"/>
      <c r="K726" s="112"/>
    </row>
    <row r="727" spans="2:11">
      <c r="B727" s="111"/>
      <c r="C727" s="111"/>
      <c r="D727" s="111"/>
      <c r="E727" s="112"/>
      <c r="F727" s="112"/>
      <c r="G727" s="112"/>
      <c r="H727" s="112"/>
      <c r="I727" s="112"/>
      <c r="J727" s="112"/>
      <c r="K727" s="112"/>
    </row>
    <row r="728" spans="2:11">
      <c r="B728" s="111"/>
      <c r="C728" s="111"/>
      <c r="D728" s="111"/>
      <c r="E728" s="112"/>
      <c r="F728" s="112"/>
      <c r="G728" s="112"/>
      <c r="H728" s="112"/>
      <c r="I728" s="112"/>
      <c r="J728" s="112"/>
      <c r="K728" s="112"/>
    </row>
    <row r="729" spans="2:11">
      <c r="B729" s="111"/>
      <c r="C729" s="111"/>
      <c r="D729" s="111"/>
      <c r="E729" s="112"/>
      <c r="F729" s="112"/>
      <c r="G729" s="112"/>
      <c r="H729" s="112"/>
      <c r="I729" s="112"/>
      <c r="J729" s="112"/>
      <c r="K729" s="112"/>
    </row>
    <row r="730" spans="2:11">
      <c r="B730" s="111"/>
      <c r="C730" s="111"/>
      <c r="D730" s="111"/>
      <c r="E730" s="112"/>
      <c r="F730" s="112"/>
      <c r="G730" s="112"/>
      <c r="H730" s="112"/>
      <c r="I730" s="112"/>
      <c r="J730" s="112"/>
      <c r="K730" s="112"/>
    </row>
    <row r="731" spans="2:11">
      <c r="B731" s="111"/>
      <c r="C731" s="111"/>
      <c r="D731" s="111"/>
      <c r="E731" s="112"/>
      <c r="F731" s="112"/>
      <c r="G731" s="112"/>
      <c r="H731" s="112"/>
      <c r="I731" s="112"/>
      <c r="J731" s="112"/>
      <c r="K731" s="112"/>
    </row>
    <row r="732" spans="2:11">
      <c r="B732" s="111"/>
      <c r="C732" s="111"/>
      <c r="D732" s="111"/>
      <c r="E732" s="112"/>
      <c r="F732" s="112"/>
      <c r="G732" s="112"/>
      <c r="H732" s="112"/>
      <c r="I732" s="112"/>
      <c r="J732" s="112"/>
      <c r="K732" s="112"/>
    </row>
    <row r="733" spans="2:11">
      <c r="B733" s="111"/>
      <c r="C733" s="111"/>
      <c r="D733" s="111"/>
      <c r="E733" s="112"/>
      <c r="F733" s="112"/>
      <c r="G733" s="112"/>
      <c r="H733" s="112"/>
      <c r="I733" s="112"/>
      <c r="J733" s="112"/>
      <c r="K733" s="112"/>
    </row>
    <row r="734" spans="2:11">
      <c r="B734" s="111"/>
      <c r="C734" s="111"/>
      <c r="D734" s="111"/>
      <c r="E734" s="112"/>
      <c r="F734" s="112"/>
      <c r="G734" s="112"/>
      <c r="H734" s="112"/>
      <c r="I734" s="112"/>
      <c r="J734" s="112"/>
      <c r="K734" s="112"/>
    </row>
    <row r="735" spans="2:11">
      <c r="B735" s="111"/>
      <c r="C735" s="111"/>
      <c r="D735" s="111"/>
      <c r="E735" s="112"/>
      <c r="F735" s="112"/>
      <c r="G735" s="112"/>
      <c r="H735" s="112"/>
      <c r="I735" s="112"/>
      <c r="J735" s="112"/>
      <c r="K735" s="112"/>
    </row>
    <row r="736" spans="2:11">
      <c r="B736" s="111"/>
      <c r="C736" s="111"/>
      <c r="D736" s="111"/>
      <c r="E736" s="112"/>
      <c r="F736" s="112"/>
      <c r="G736" s="112"/>
      <c r="H736" s="112"/>
      <c r="I736" s="112"/>
      <c r="J736" s="112"/>
      <c r="K736" s="112"/>
    </row>
    <row r="737" spans="2:11">
      <c r="B737" s="111"/>
      <c r="C737" s="111"/>
      <c r="D737" s="111"/>
      <c r="E737" s="112"/>
      <c r="F737" s="112"/>
      <c r="G737" s="112"/>
      <c r="H737" s="112"/>
      <c r="I737" s="112"/>
      <c r="J737" s="112"/>
      <c r="K737" s="112"/>
    </row>
    <row r="738" spans="2:11">
      <c r="B738" s="111"/>
      <c r="C738" s="111"/>
      <c r="D738" s="111"/>
      <c r="E738" s="112"/>
      <c r="F738" s="112"/>
      <c r="G738" s="112"/>
      <c r="H738" s="112"/>
      <c r="I738" s="112"/>
      <c r="J738" s="112"/>
      <c r="K738" s="112"/>
    </row>
    <row r="739" spans="2:11">
      <c r="B739" s="111"/>
      <c r="C739" s="111"/>
      <c r="D739" s="111"/>
      <c r="E739" s="112"/>
      <c r="F739" s="112"/>
      <c r="G739" s="112"/>
      <c r="H739" s="112"/>
      <c r="I739" s="112"/>
      <c r="J739" s="112"/>
      <c r="K739" s="112"/>
    </row>
    <row r="740" spans="2:11">
      <c r="B740" s="111"/>
      <c r="C740" s="111"/>
      <c r="D740" s="111"/>
      <c r="E740" s="112"/>
      <c r="F740" s="112"/>
      <c r="G740" s="112"/>
      <c r="H740" s="112"/>
      <c r="I740" s="112"/>
      <c r="J740" s="112"/>
      <c r="K740" s="112"/>
    </row>
    <row r="741" spans="2:11">
      <c r="B741" s="111"/>
      <c r="C741" s="111"/>
      <c r="D741" s="111"/>
      <c r="E741" s="112"/>
      <c r="F741" s="112"/>
      <c r="G741" s="112"/>
      <c r="H741" s="112"/>
      <c r="I741" s="112"/>
      <c r="J741" s="112"/>
      <c r="K741" s="112"/>
    </row>
    <row r="742" spans="2:11">
      <c r="B742" s="111"/>
      <c r="C742" s="111"/>
      <c r="D742" s="111"/>
      <c r="E742" s="112"/>
      <c r="F742" s="112"/>
      <c r="G742" s="112"/>
      <c r="H742" s="112"/>
      <c r="I742" s="112"/>
      <c r="J742" s="112"/>
      <c r="K742" s="112"/>
    </row>
    <row r="743" spans="2:11">
      <c r="B743" s="111"/>
      <c r="C743" s="111"/>
      <c r="D743" s="111"/>
      <c r="E743" s="112"/>
      <c r="F743" s="112"/>
      <c r="G743" s="112"/>
      <c r="H743" s="112"/>
      <c r="I743" s="112"/>
      <c r="J743" s="112"/>
      <c r="K743" s="112"/>
    </row>
    <row r="744" spans="2:11">
      <c r="B744" s="111"/>
      <c r="C744" s="111"/>
      <c r="D744" s="111"/>
      <c r="E744" s="112"/>
      <c r="F744" s="112"/>
      <c r="G744" s="112"/>
      <c r="H744" s="112"/>
      <c r="I744" s="112"/>
      <c r="J744" s="112"/>
      <c r="K744" s="112"/>
    </row>
    <row r="745" spans="2:11">
      <c r="B745" s="111"/>
      <c r="C745" s="111"/>
      <c r="D745" s="111"/>
      <c r="E745" s="112"/>
      <c r="F745" s="112"/>
      <c r="G745" s="112"/>
      <c r="H745" s="112"/>
      <c r="I745" s="112"/>
      <c r="J745" s="112"/>
      <c r="K745" s="112"/>
    </row>
    <row r="746" spans="2:11">
      <c r="B746" s="111"/>
      <c r="C746" s="111"/>
      <c r="D746" s="111"/>
      <c r="E746" s="112"/>
      <c r="F746" s="112"/>
      <c r="G746" s="112"/>
      <c r="H746" s="112"/>
      <c r="I746" s="112"/>
      <c r="J746" s="112"/>
      <c r="K746" s="112"/>
    </row>
    <row r="747" spans="2:11">
      <c r="B747" s="111"/>
      <c r="C747" s="111"/>
      <c r="D747" s="111"/>
      <c r="E747" s="112"/>
      <c r="F747" s="112"/>
      <c r="G747" s="112"/>
      <c r="H747" s="112"/>
      <c r="I747" s="112"/>
      <c r="J747" s="112"/>
      <c r="K747" s="112"/>
    </row>
    <row r="748" spans="2:11">
      <c r="B748" s="111"/>
      <c r="C748" s="111"/>
      <c r="D748" s="111"/>
      <c r="E748" s="112"/>
      <c r="F748" s="112"/>
      <c r="G748" s="112"/>
      <c r="H748" s="112"/>
      <c r="I748" s="112"/>
      <c r="J748" s="112"/>
      <c r="K748" s="112"/>
    </row>
    <row r="749" spans="2:11">
      <c r="B749" s="111"/>
      <c r="C749" s="111"/>
      <c r="D749" s="111"/>
      <c r="E749" s="112"/>
      <c r="F749" s="112"/>
      <c r="G749" s="112"/>
      <c r="H749" s="112"/>
      <c r="I749" s="112"/>
      <c r="J749" s="112"/>
      <c r="K749" s="112"/>
    </row>
    <row r="750" spans="2:11">
      <c r="B750" s="111"/>
      <c r="C750" s="111"/>
      <c r="D750" s="111"/>
      <c r="E750" s="112"/>
      <c r="F750" s="112"/>
      <c r="G750" s="112"/>
      <c r="H750" s="112"/>
      <c r="I750" s="112"/>
      <c r="J750" s="112"/>
      <c r="K750" s="112"/>
    </row>
    <row r="751" spans="2:11">
      <c r="B751" s="111"/>
      <c r="C751" s="111"/>
      <c r="D751" s="111"/>
      <c r="E751" s="112"/>
      <c r="F751" s="112"/>
      <c r="G751" s="112"/>
      <c r="H751" s="112"/>
      <c r="I751" s="112"/>
      <c r="J751" s="112"/>
      <c r="K751" s="112"/>
    </row>
    <row r="752" spans="2:11">
      <c r="B752" s="111"/>
      <c r="C752" s="111"/>
      <c r="D752" s="111"/>
      <c r="E752" s="112"/>
      <c r="F752" s="112"/>
      <c r="G752" s="112"/>
      <c r="H752" s="112"/>
      <c r="I752" s="112"/>
      <c r="J752" s="112"/>
      <c r="K752" s="112"/>
    </row>
    <row r="753" spans="2:11">
      <c r="B753" s="111"/>
      <c r="C753" s="111"/>
      <c r="D753" s="111"/>
      <c r="E753" s="112"/>
      <c r="F753" s="112"/>
      <c r="G753" s="112"/>
      <c r="H753" s="112"/>
      <c r="I753" s="112"/>
      <c r="J753" s="112"/>
      <c r="K753" s="112"/>
    </row>
    <row r="754" spans="2:11">
      <c r="B754" s="111"/>
      <c r="C754" s="111"/>
      <c r="D754" s="111"/>
      <c r="E754" s="112"/>
      <c r="F754" s="112"/>
      <c r="G754" s="112"/>
      <c r="H754" s="112"/>
      <c r="I754" s="112"/>
      <c r="J754" s="112"/>
      <c r="K754" s="112"/>
    </row>
    <row r="755" spans="2:11">
      <c r="B755" s="111"/>
      <c r="C755" s="111"/>
      <c r="D755" s="111"/>
      <c r="E755" s="112"/>
      <c r="F755" s="112"/>
      <c r="G755" s="112"/>
      <c r="H755" s="112"/>
      <c r="I755" s="112"/>
      <c r="J755" s="112"/>
      <c r="K755" s="112"/>
    </row>
    <row r="756" spans="2:11">
      <c r="B756" s="111"/>
      <c r="C756" s="111"/>
      <c r="D756" s="111"/>
      <c r="E756" s="112"/>
      <c r="F756" s="112"/>
      <c r="G756" s="112"/>
      <c r="H756" s="112"/>
      <c r="I756" s="112"/>
      <c r="J756" s="112"/>
      <c r="K756" s="112"/>
    </row>
    <row r="757" spans="2:11">
      <c r="B757" s="111"/>
      <c r="C757" s="111"/>
      <c r="D757" s="111"/>
      <c r="E757" s="112"/>
      <c r="F757" s="112"/>
      <c r="G757" s="112"/>
      <c r="H757" s="112"/>
      <c r="I757" s="112"/>
      <c r="J757" s="112"/>
      <c r="K757" s="112"/>
    </row>
    <row r="758" spans="2:11">
      <c r="B758" s="111"/>
      <c r="C758" s="111"/>
      <c r="D758" s="111"/>
      <c r="E758" s="112"/>
      <c r="F758" s="112"/>
      <c r="G758" s="112"/>
      <c r="H758" s="112"/>
      <c r="I758" s="112"/>
      <c r="J758" s="112"/>
      <c r="K758" s="112"/>
    </row>
    <row r="759" spans="2:11">
      <c r="B759" s="111"/>
      <c r="C759" s="111"/>
      <c r="D759" s="111"/>
      <c r="E759" s="112"/>
      <c r="F759" s="112"/>
      <c r="G759" s="112"/>
      <c r="H759" s="112"/>
      <c r="I759" s="112"/>
      <c r="J759" s="112"/>
      <c r="K759" s="112"/>
    </row>
    <row r="760" spans="2:11">
      <c r="B760" s="111"/>
      <c r="C760" s="111"/>
      <c r="D760" s="111"/>
      <c r="E760" s="112"/>
      <c r="F760" s="112"/>
      <c r="G760" s="112"/>
      <c r="H760" s="112"/>
      <c r="I760" s="112"/>
      <c r="J760" s="112"/>
      <c r="K760" s="112"/>
    </row>
    <row r="761" spans="2:11">
      <c r="B761" s="111"/>
      <c r="C761" s="111"/>
      <c r="D761" s="111"/>
      <c r="E761" s="112"/>
      <c r="F761" s="112"/>
      <c r="G761" s="112"/>
      <c r="H761" s="112"/>
      <c r="I761" s="112"/>
      <c r="J761" s="112"/>
      <c r="K761" s="112"/>
    </row>
    <row r="762" spans="2:11">
      <c r="B762" s="111"/>
      <c r="C762" s="111"/>
      <c r="D762" s="111"/>
      <c r="E762" s="112"/>
      <c r="F762" s="112"/>
      <c r="G762" s="112"/>
      <c r="H762" s="112"/>
      <c r="I762" s="112"/>
      <c r="J762" s="112"/>
      <c r="K762" s="112"/>
    </row>
    <row r="763" spans="2:11">
      <c r="B763" s="111"/>
      <c r="C763" s="111"/>
      <c r="D763" s="111"/>
      <c r="E763" s="112"/>
      <c r="F763" s="112"/>
      <c r="G763" s="112"/>
      <c r="H763" s="112"/>
      <c r="I763" s="112"/>
      <c r="J763" s="112"/>
      <c r="K763" s="112"/>
    </row>
    <row r="764" spans="2:11">
      <c r="B764" s="111"/>
      <c r="C764" s="111"/>
      <c r="D764" s="111"/>
      <c r="E764" s="112"/>
      <c r="F764" s="112"/>
      <c r="G764" s="112"/>
      <c r="H764" s="112"/>
      <c r="I764" s="112"/>
      <c r="J764" s="112"/>
      <c r="K764" s="112"/>
    </row>
    <row r="765" spans="2:11">
      <c r="B765" s="111"/>
      <c r="C765" s="111"/>
      <c r="D765" s="111"/>
      <c r="E765" s="112"/>
      <c r="F765" s="112"/>
      <c r="G765" s="112"/>
      <c r="H765" s="112"/>
      <c r="I765" s="112"/>
      <c r="J765" s="112"/>
      <c r="K765" s="112"/>
    </row>
    <row r="766" spans="2:11">
      <c r="B766" s="111"/>
      <c r="C766" s="111"/>
      <c r="D766" s="111"/>
      <c r="E766" s="112"/>
      <c r="F766" s="112"/>
      <c r="G766" s="112"/>
      <c r="H766" s="112"/>
      <c r="I766" s="112"/>
      <c r="J766" s="112"/>
      <c r="K766" s="112"/>
    </row>
    <row r="767" spans="2:11">
      <c r="B767" s="111"/>
      <c r="C767" s="111"/>
      <c r="D767" s="111"/>
      <c r="E767" s="112"/>
      <c r="F767" s="112"/>
      <c r="G767" s="112"/>
      <c r="H767" s="112"/>
      <c r="I767" s="112"/>
      <c r="J767" s="112"/>
      <c r="K767" s="112"/>
    </row>
    <row r="768" spans="2:11">
      <c r="B768" s="111"/>
      <c r="C768" s="111"/>
      <c r="D768" s="111"/>
      <c r="E768" s="112"/>
      <c r="F768" s="112"/>
      <c r="G768" s="112"/>
      <c r="H768" s="112"/>
      <c r="I768" s="112"/>
      <c r="J768" s="112"/>
      <c r="K768" s="112"/>
    </row>
    <row r="769" spans="2:11">
      <c r="B769" s="111"/>
      <c r="C769" s="111"/>
      <c r="D769" s="111"/>
      <c r="E769" s="112"/>
      <c r="F769" s="112"/>
      <c r="G769" s="112"/>
      <c r="H769" s="112"/>
      <c r="I769" s="112"/>
      <c r="J769" s="112"/>
      <c r="K769" s="112"/>
    </row>
    <row r="770" spans="2:11">
      <c r="B770" s="111"/>
      <c r="C770" s="111"/>
      <c r="D770" s="111"/>
      <c r="E770" s="112"/>
      <c r="F770" s="112"/>
      <c r="G770" s="112"/>
      <c r="H770" s="112"/>
      <c r="I770" s="112"/>
      <c r="J770" s="112"/>
      <c r="K770" s="112"/>
    </row>
    <row r="771" spans="2:11">
      <c r="B771" s="111"/>
      <c r="C771" s="111"/>
      <c r="D771" s="111"/>
      <c r="E771" s="112"/>
      <c r="F771" s="112"/>
      <c r="G771" s="112"/>
      <c r="H771" s="112"/>
      <c r="I771" s="112"/>
      <c r="J771" s="112"/>
      <c r="K771" s="112"/>
    </row>
    <row r="772" spans="2:11">
      <c r="B772" s="111"/>
      <c r="C772" s="111"/>
      <c r="D772" s="111"/>
      <c r="E772" s="112"/>
      <c r="F772" s="112"/>
      <c r="G772" s="112"/>
      <c r="H772" s="112"/>
      <c r="I772" s="112"/>
      <c r="J772" s="112"/>
      <c r="K772" s="112"/>
    </row>
    <row r="773" spans="2:11">
      <c r="B773" s="111"/>
      <c r="C773" s="111"/>
      <c r="D773" s="111"/>
      <c r="E773" s="112"/>
      <c r="F773" s="112"/>
      <c r="G773" s="112"/>
      <c r="H773" s="112"/>
      <c r="I773" s="112"/>
      <c r="J773" s="112"/>
      <c r="K773" s="112"/>
    </row>
    <row r="774" spans="2:11">
      <c r="B774" s="111"/>
      <c r="C774" s="111"/>
      <c r="D774" s="111"/>
      <c r="E774" s="112"/>
      <c r="F774" s="112"/>
      <c r="G774" s="112"/>
      <c r="H774" s="112"/>
      <c r="I774" s="112"/>
      <c r="J774" s="112"/>
      <c r="K774" s="112"/>
    </row>
    <row r="775" spans="2:11">
      <c r="B775" s="111"/>
      <c r="C775" s="111"/>
      <c r="D775" s="111"/>
      <c r="E775" s="112"/>
      <c r="F775" s="112"/>
      <c r="G775" s="112"/>
      <c r="H775" s="112"/>
      <c r="I775" s="112"/>
      <c r="J775" s="112"/>
      <c r="K775" s="112"/>
    </row>
    <row r="776" spans="2:11">
      <c r="B776" s="111"/>
      <c r="C776" s="111"/>
      <c r="D776" s="111"/>
      <c r="E776" s="112"/>
      <c r="F776" s="112"/>
      <c r="G776" s="112"/>
      <c r="H776" s="112"/>
      <c r="I776" s="112"/>
      <c r="J776" s="112"/>
      <c r="K776" s="112"/>
    </row>
    <row r="777" spans="2:11">
      <c r="B777" s="111"/>
      <c r="C777" s="111"/>
      <c r="D777" s="111"/>
      <c r="E777" s="112"/>
      <c r="F777" s="112"/>
      <c r="G777" s="112"/>
      <c r="H777" s="112"/>
      <c r="I777" s="112"/>
      <c r="J777" s="112"/>
      <c r="K777" s="112"/>
    </row>
    <row r="778" spans="2:11">
      <c r="B778" s="111"/>
      <c r="C778" s="111"/>
      <c r="D778" s="111"/>
      <c r="E778" s="112"/>
      <c r="F778" s="112"/>
      <c r="G778" s="112"/>
      <c r="H778" s="112"/>
      <c r="I778" s="112"/>
      <c r="J778" s="112"/>
      <c r="K778" s="112"/>
    </row>
    <row r="779" spans="2:11">
      <c r="B779" s="111"/>
      <c r="C779" s="111"/>
      <c r="D779" s="111"/>
      <c r="E779" s="112"/>
      <c r="F779" s="112"/>
      <c r="G779" s="112"/>
      <c r="H779" s="112"/>
      <c r="I779" s="112"/>
      <c r="J779" s="112"/>
      <c r="K779" s="112"/>
    </row>
    <row r="780" spans="2:11">
      <c r="B780" s="111"/>
      <c r="C780" s="111"/>
      <c r="D780" s="111"/>
      <c r="E780" s="112"/>
      <c r="F780" s="112"/>
      <c r="G780" s="112"/>
      <c r="H780" s="112"/>
      <c r="I780" s="112"/>
      <c r="J780" s="112"/>
      <c r="K780" s="112"/>
    </row>
    <row r="781" spans="2:11">
      <c r="B781" s="111"/>
      <c r="C781" s="111"/>
      <c r="D781" s="111"/>
      <c r="E781" s="112"/>
      <c r="F781" s="112"/>
      <c r="G781" s="112"/>
      <c r="H781" s="112"/>
      <c r="I781" s="112"/>
      <c r="J781" s="112"/>
      <c r="K781" s="112"/>
    </row>
    <row r="782" spans="2:11">
      <c r="B782" s="111"/>
      <c r="C782" s="111"/>
      <c r="D782" s="111"/>
      <c r="E782" s="112"/>
      <c r="F782" s="112"/>
      <c r="G782" s="112"/>
      <c r="H782" s="112"/>
      <c r="I782" s="112"/>
      <c r="J782" s="112"/>
      <c r="K782" s="112"/>
    </row>
    <row r="783" spans="2:11">
      <c r="B783" s="111"/>
      <c r="C783" s="111"/>
      <c r="D783" s="111"/>
      <c r="E783" s="112"/>
      <c r="F783" s="112"/>
      <c r="G783" s="112"/>
      <c r="H783" s="112"/>
      <c r="I783" s="112"/>
      <c r="J783" s="112"/>
      <c r="K783" s="112"/>
    </row>
    <row r="784" spans="2:11">
      <c r="B784" s="111"/>
      <c r="C784" s="111"/>
      <c r="D784" s="111"/>
      <c r="E784" s="112"/>
      <c r="F784" s="112"/>
      <c r="G784" s="112"/>
      <c r="H784" s="112"/>
      <c r="I784" s="112"/>
      <c r="J784" s="112"/>
      <c r="K784" s="112"/>
    </row>
    <row r="785" spans="2:11">
      <c r="B785" s="111"/>
      <c r="C785" s="111"/>
      <c r="D785" s="111"/>
      <c r="E785" s="112"/>
      <c r="F785" s="112"/>
      <c r="G785" s="112"/>
      <c r="H785" s="112"/>
      <c r="I785" s="112"/>
      <c r="J785" s="112"/>
      <c r="K785" s="112"/>
    </row>
    <row r="786" spans="2:11">
      <c r="B786" s="111"/>
      <c r="C786" s="111"/>
      <c r="D786" s="111"/>
      <c r="E786" s="112"/>
      <c r="F786" s="112"/>
      <c r="G786" s="112"/>
      <c r="H786" s="112"/>
      <c r="I786" s="112"/>
      <c r="J786" s="112"/>
      <c r="K786" s="112"/>
    </row>
    <row r="787" spans="2:11">
      <c r="B787" s="111"/>
      <c r="C787" s="111"/>
      <c r="D787" s="111"/>
      <c r="E787" s="112"/>
      <c r="F787" s="112"/>
      <c r="G787" s="112"/>
      <c r="H787" s="112"/>
      <c r="I787" s="112"/>
      <c r="J787" s="112"/>
      <c r="K787" s="112"/>
    </row>
    <row r="788" spans="2:11">
      <c r="B788" s="111"/>
      <c r="C788" s="111"/>
      <c r="D788" s="111"/>
      <c r="E788" s="112"/>
      <c r="F788" s="112"/>
      <c r="G788" s="112"/>
      <c r="H788" s="112"/>
      <c r="I788" s="112"/>
      <c r="J788" s="112"/>
      <c r="K788" s="112"/>
    </row>
    <row r="789" spans="2:11">
      <c r="B789" s="111"/>
      <c r="C789" s="111"/>
      <c r="D789" s="111"/>
      <c r="E789" s="112"/>
      <c r="F789" s="112"/>
      <c r="G789" s="112"/>
      <c r="H789" s="112"/>
      <c r="I789" s="112"/>
      <c r="J789" s="112"/>
      <c r="K789" s="112"/>
    </row>
    <row r="790" spans="2:11">
      <c r="B790" s="111"/>
      <c r="C790" s="111"/>
      <c r="D790" s="111"/>
      <c r="E790" s="112"/>
      <c r="F790" s="112"/>
      <c r="G790" s="112"/>
      <c r="H790" s="112"/>
      <c r="I790" s="112"/>
      <c r="J790" s="112"/>
      <c r="K790" s="112"/>
    </row>
    <row r="791" spans="2:11">
      <c r="B791" s="111"/>
      <c r="C791" s="111"/>
      <c r="D791" s="111"/>
      <c r="E791" s="112"/>
      <c r="F791" s="112"/>
      <c r="G791" s="112"/>
      <c r="H791" s="112"/>
      <c r="I791" s="112"/>
      <c r="J791" s="112"/>
      <c r="K791" s="112"/>
    </row>
    <row r="792" spans="2:11">
      <c r="B792" s="111"/>
      <c r="C792" s="111"/>
      <c r="D792" s="111"/>
      <c r="E792" s="112"/>
      <c r="F792" s="112"/>
      <c r="G792" s="112"/>
      <c r="H792" s="112"/>
      <c r="I792" s="112"/>
      <c r="J792" s="112"/>
      <c r="K792" s="112"/>
    </row>
    <row r="793" spans="2:11">
      <c r="B793" s="111"/>
      <c r="C793" s="111"/>
      <c r="D793" s="111"/>
      <c r="E793" s="112"/>
      <c r="F793" s="112"/>
      <c r="G793" s="112"/>
      <c r="H793" s="112"/>
      <c r="I793" s="112"/>
      <c r="J793" s="112"/>
      <c r="K793" s="112"/>
    </row>
    <row r="794" spans="2:11">
      <c r="B794" s="111"/>
      <c r="C794" s="111"/>
      <c r="D794" s="111"/>
      <c r="E794" s="112"/>
      <c r="F794" s="112"/>
      <c r="G794" s="112"/>
      <c r="H794" s="112"/>
      <c r="I794" s="112"/>
      <c r="J794" s="112"/>
      <c r="K794" s="112"/>
    </row>
    <row r="795" spans="2:11">
      <c r="B795" s="111"/>
      <c r="C795" s="111"/>
      <c r="D795" s="111"/>
      <c r="E795" s="112"/>
      <c r="F795" s="112"/>
      <c r="G795" s="112"/>
      <c r="H795" s="112"/>
      <c r="I795" s="112"/>
      <c r="J795" s="112"/>
      <c r="K795" s="112"/>
    </row>
    <row r="796" spans="2:11">
      <c r="B796" s="111"/>
      <c r="C796" s="111"/>
      <c r="D796" s="111"/>
      <c r="E796" s="112"/>
      <c r="F796" s="112"/>
      <c r="G796" s="112"/>
      <c r="H796" s="112"/>
      <c r="I796" s="112"/>
      <c r="J796" s="112"/>
      <c r="K796" s="112"/>
    </row>
    <row r="797" spans="2:11">
      <c r="B797" s="111"/>
      <c r="C797" s="111"/>
      <c r="D797" s="111"/>
      <c r="E797" s="112"/>
      <c r="F797" s="112"/>
      <c r="G797" s="112"/>
      <c r="H797" s="112"/>
      <c r="I797" s="112"/>
      <c r="J797" s="112"/>
      <c r="K797" s="112"/>
    </row>
    <row r="798" spans="2:11">
      <c r="B798" s="111"/>
      <c r="C798" s="111"/>
      <c r="D798" s="111"/>
      <c r="E798" s="112"/>
      <c r="F798" s="112"/>
      <c r="G798" s="112"/>
      <c r="H798" s="112"/>
      <c r="I798" s="112"/>
      <c r="J798" s="112"/>
      <c r="K798" s="112"/>
    </row>
    <row r="799" spans="2:11">
      <c r="B799" s="111"/>
      <c r="C799" s="111"/>
      <c r="D799" s="111"/>
      <c r="E799" s="112"/>
      <c r="F799" s="112"/>
      <c r="G799" s="112"/>
      <c r="H799" s="112"/>
      <c r="I799" s="112"/>
      <c r="J799" s="112"/>
      <c r="K799" s="112"/>
    </row>
    <row r="800" spans="2:11">
      <c r="B800" s="111"/>
      <c r="C800" s="111"/>
      <c r="D800" s="111"/>
      <c r="E800" s="112"/>
      <c r="F800" s="112"/>
      <c r="G800" s="112"/>
      <c r="H800" s="112"/>
      <c r="I800" s="112"/>
      <c r="J800" s="112"/>
      <c r="K800" s="112"/>
    </row>
    <row r="801" spans="2:11">
      <c r="B801" s="111"/>
      <c r="C801" s="111"/>
      <c r="D801" s="111"/>
      <c r="E801" s="112"/>
      <c r="F801" s="112"/>
      <c r="G801" s="112"/>
      <c r="H801" s="112"/>
      <c r="I801" s="112"/>
      <c r="J801" s="112"/>
      <c r="K801" s="112"/>
    </row>
    <row r="802" spans="2:11">
      <c r="B802" s="111"/>
      <c r="C802" s="111"/>
      <c r="D802" s="111"/>
      <c r="E802" s="112"/>
      <c r="F802" s="112"/>
      <c r="G802" s="112"/>
      <c r="H802" s="112"/>
      <c r="I802" s="112"/>
      <c r="J802" s="112"/>
      <c r="K802" s="112"/>
    </row>
    <row r="803" spans="2:11">
      <c r="B803" s="111"/>
      <c r="C803" s="111"/>
      <c r="D803" s="111"/>
      <c r="E803" s="112"/>
      <c r="F803" s="112"/>
      <c r="G803" s="112"/>
      <c r="H803" s="112"/>
      <c r="I803" s="112"/>
      <c r="J803" s="112"/>
      <c r="K803" s="112"/>
    </row>
    <row r="804" spans="2:11">
      <c r="B804" s="111"/>
      <c r="C804" s="111"/>
      <c r="D804" s="111"/>
      <c r="E804" s="112"/>
      <c r="F804" s="112"/>
      <c r="G804" s="112"/>
      <c r="H804" s="112"/>
      <c r="I804" s="112"/>
      <c r="J804" s="112"/>
      <c r="K804" s="112"/>
    </row>
    <row r="805" spans="2:11">
      <c r="B805" s="111"/>
      <c r="C805" s="111"/>
      <c r="D805" s="111"/>
      <c r="E805" s="112"/>
      <c r="F805" s="112"/>
      <c r="G805" s="112"/>
      <c r="H805" s="112"/>
      <c r="I805" s="112"/>
      <c r="J805" s="112"/>
      <c r="K805" s="112"/>
    </row>
    <row r="806" spans="2:11">
      <c r="B806" s="111"/>
      <c r="C806" s="111"/>
      <c r="D806" s="111"/>
      <c r="E806" s="112"/>
      <c r="F806" s="112"/>
      <c r="G806" s="112"/>
      <c r="H806" s="112"/>
      <c r="I806" s="112"/>
      <c r="J806" s="112"/>
      <c r="K806" s="112"/>
    </row>
    <row r="807" spans="2:11">
      <c r="B807" s="111"/>
      <c r="C807" s="111"/>
      <c r="D807" s="111"/>
      <c r="E807" s="112"/>
      <c r="F807" s="112"/>
      <c r="G807" s="112"/>
      <c r="H807" s="112"/>
      <c r="I807" s="112"/>
      <c r="J807" s="112"/>
      <c r="K807" s="112"/>
    </row>
    <row r="808" spans="2:11">
      <c r="B808" s="111"/>
      <c r="C808" s="111"/>
      <c r="D808" s="111"/>
      <c r="E808" s="112"/>
      <c r="F808" s="112"/>
      <c r="G808" s="112"/>
      <c r="H808" s="112"/>
      <c r="I808" s="112"/>
      <c r="J808" s="112"/>
      <c r="K808" s="112"/>
    </row>
    <row r="809" spans="2:11">
      <c r="B809" s="111"/>
      <c r="C809" s="111"/>
      <c r="D809" s="111"/>
      <c r="E809" s="112"/>
      <c r="F809" s="112"/>
      <c r="G809" s="112"/>
      <c r="H809" s="112"/>
      <c r="I809" s="112"/>
      <c r="J809" s="112"/>
      <c r="K809" s="112"/>
    </row>
    <row r="810" spans="2:11">
      <c r="B810" s="111"/>
      <c r="C810" s="111"/>
      <c r="D810" s="111"/>
      <c r="E810" s="112"/>
      <c r="F810" s="112"/>
      <c r="G810" s="112"/>
      <c r="H810" s="112"/>
      <c r="I810" s="112"/>
      <c r="J810" s="112"/>
      <c r="K810" s="112"/>
    </row>
    <row r="811" spans="2:11">
      <c r="B811" s="111"/>
      <c r="C811" s="111"/>
      <c r="D811" s="111"/>
      <c r="E811" s="112"/>
      <c r="F811" s="112"/>
      <c r="G811" s="112"/>
      <c r="H811" s="112"/>
      <c r="I811" s="112"/>
      <c r="J811" s="112"/>
      <c r="K811" s="112"/>
    </row>
    <row r="812" spans="2:11">
      <c r="B812" s="111"/>
      <c r="C812" s="111"/>
      <c r="D812" s="111"/>
      <c r="E812" s="112"/>
      <c r="F812" s="112"/>
      <c r="G812" s="112"/>
      <c r="H812" s="112"/>
      <c r="I812" s="112"/>
      <c r="J812" s="112"/>
      <c r="K812" s="112"/>
    </row>
    <row r="813" spans="2:11">
      <c r="B813" s="111"/>
      <c r="C813" s="111"/>
      <c r="D813" s="111"/>
      <c r="E813" s="112"/>
      <c r="F813" s="112"/>
      <c r="G813" s="112"/>
      <c r="H813" s="112"/>
      <c r="I813" s="112"/>
      <c r="J813" s="112"/>
      <c r="K813" s="112"/>
    </row>
    <row r="814" spans="2:11">
      <c r="B814" s="111"/>
      <c r="C814" s="111"/>
      <c r="D814" s="111"/>
      <c r="E814" s="112"/>
      <c r="F814" s="112"/>
      <c r="G814" s="112"/>
      <c r="H814" s="112"/>
      <c r="I814" s="112"/>
      <c r="J814" s="112"/>
      <c r="K814" s="112"/>
    </row>
    <row r="815" spans="2:11">
      <c r="B815" s="111"/>
      <c r="C815" s="111"/>
      <c r="D815" s="111"/>
      <c r="E815" s="112"/>
      <c r="F815" s="112"/>
      <c r="G815" s="112"/>
      <c r="H815" s="112"/>
      <c r="I815" s="112"/>
      <c r="J815" s="112"/>
      <c r="K815" s="112"/>
    </row>
    <row r="816" spans="2:11">
      <c r="B816" s="111"/>
      <c r="C816" s="111"/>
      <c r="D816" s="111"/>
      <c r="E816" s="112"/>
      <c r="F816" s="112"/>
      <c r="G816" s="112"/>
      <c r="H816" s="112"/>
      <c r="I816" s="112"/>
      <c r="J816" s="112"/>
      <c r="K816" s="112"/>
    </row>
    <row r="817" spans="2:11">
      <c r="B817" s="111"/>
      <c r="C817" s="111"/>
      <c r="D817" s="111"/>
      <c r="E817" s="112"/>
      <c r="F817" s="112"/>
      <c r="G817" s="112"/>
      <c r="H817" s="112"/>
      <c r="I817" s="112"/>
      <c r="J817" s="112"/>
      <c r="K817" s="112"/>
    </row>
    <row r="818" spans="2:11">
      <c r="B818" s="111"/>
      <c r="C818" s="111"/>
      <c r="D818" s="111"/>
      <c r="E818" s="112"/>
      <c r="F818" s="112"/>
      <c r="G818" s="112"/>
      <c r="H818" s="112"/>
      <c r="I818" s="112"/>
      <c r="J818" s="112"/>
      <c r="K818" s="112"/>
    </row>
    <row r="819" spans="2:11">
      <c r="B819" s="111"/>
      <c r="C819" s="111"/>
      <c r="D819" s="111"/>
      <c r="E819" s="112"/>
      <c r="F819" s="112"/>
      <c r="G819" s="112"/>
      <c r="H819" s="112"/>
      <c r="I819" s="112"/>
      <c r="J819" s="112"/>
      <c r="K819" s="112"/>
    </row>
    <row r="820" spans="2:11">
      <c r="B820" s="111"/>
      <c r="C820" s="111"/>
      <c r="D820" s="111"/>
      <c r="E820" s="112"/>
      <c r="F820" s="112"/>
      <c r="G820" s="112"/>
      <c r="H820" s="112"/>
      <c r="I820" s="112"/>
      <c r="J820" s="112"/>
      <c r="K820" s="112"/>
    </row>
    <row r="821" spans="2:11">
      <c r="B821" s="111"/>
      <c r="C821" s="111"/>
      <c r="D821" s="111"/>
      <c r="E821" s="112"/>
      <c r="F821" s="112"/>
      <c r="G821" s="112"/>
      <c r="H821" s="112"/>
      <c r="I821" s="112"/>
      <c r="J821" s="112"/>
      <c r="K821" s="112"/>
    </row>
    <row r="822" spans="2:11">
      <c r="B822" s="111"/>
      <c r="C822" s="111"/>
      <c r="D822" s="111"/>
      <c r="E822" s="112"/>
      <c r="F822" s="112"/>
      <c r="G822" s="112"/>
      <c r="H822" s="112"/>
      <c r="I822" s="112"/>
      <c r="J822" s="112"/>
      <c r="K822" s="112"/>
    </row>
    <row r="823" spans="2:11">
      <c r="B823" s="111"/>
      <c r="C823" s="111"/>
      <c r="D823" s="111"/>
      <c r="E823" s="112"/>
      <c r="F823" s="112"/>
      <c r="G823" s="112"/>
      <c r="H823" s="112"/>
      <c r="I823" s="112"/>
      <c r="J823" s="112"/>
      <c r="K823" s="112"/>
    </row>
    <row r="824" spans="2:11">
      <c r="B824" s="111"/>
      <c r="C824" s="111"/>
      <c r="D824" s="111"/>
      <c r="E824" s="112"/>
      <c r="F824" s="112"/>
      <c r="G824" s="112"/>
      <c r="H824" s="112"/>
      <c r="I824" s="112"/>
      <c r="J824" s="112"/>
      <c r="K824" s="112"/>
    </row>
    <row r="825" spans="2:11">
      <c r="B825" s="111"/>
      <c r="C825" s="111"/>
      <c r="D825" s="111"/>
      <c r="E825" s="112"/>
      <c r="F825" s="112"/>
      <c r="G825" s="112"/>
      <c r="H825" s="112"/>
      <c r="I825" s="112"/>
      <c r="J825" s="112"/>
      <c r="K825" s="112"/>
    </row>
    <row r="826" spans="2:11">
      <c r="B826" s="111"/>
      <c r="C826" s="111"/>
      <c r="D826" s="111"/>
      <c r="E826" s="112"/>
      <c r="F826" s="112"/>
      <c r="G826" s="112"/>
      <c r="H826" s="112"/>
      <c r="I826" s="112"/>
      <c r="J826" s="112"/>
      <c r="K826" s="112"/>
    </row>
    <row r="827" spans="2:11">
      <c r="B827" s="111"/>
      <c r="C827" s="111"/>
      <c r="D827" s="111"/>
      <c r="E827" s="112"/>
      <c r="F827" s="112"/>
      <c r="G827" s="112"/>
      <c r="H827" s="112"/>
      <c r="I827" s="112"/>
      <c r="J827" s="112"/>
      <c r="K827" s="112"/>
    </row>
    <row r="828" spans="2:11">
      <c r="B828" s="111"/>
      <c r="C828" s="111"/>
      <c r="D828" s="111"/>
      <c r="E828" s="112"/>
      <c r="F828" s="112"/>
      <c r="G828" s="112"/>
      <c r="H828" s="112"/>
      <c r="I828" s="112"/>
      <c r="J828" s="112"/>
      <c r="K828" s="112"/>
    </row>
    <row r="829" spans="2:11">
      <c r="B829" s="111"/>
      <c r="C829" s="111"/>
      <c r="D829" s="111"/>
      <c r="E829" s="112"/>
      <c r="F829" s="112"/>
      <c r="G829" s="112"/>
      <c r="H829" s="112"/>
      <c r="I829" s="112"/>
      <c r="J829" s="112"/>
      <c r="K829" s="112"/>
    </row>
    <row r="830" spans="2:11">
      <c r="B830" s="111"/>
      <c r="C830" s="111"/>
      <c r="D830" s="111"/>
      <c r="E830" s="112"/>
      <c r="F830" s="112"/>
      <c r="G830" s="112"/>
      <c r="H830" s="112"/>
      <c r="I830" s="112"/>
      <c r="J830" s="112"/>
      <c r="K830" s="112"/>
    </row>
    <row r="831" spans="2:11">
      <c r="B831" s="111"/>
      <c r="C831" s="111"/>
      <c r="D831" s="111"/>
      <c r="E831" s="112"/>
      <c r="F831" s="112"/>
      <c r="G831" s="112"/>
      <c r="H831" s="112"/>
      <c r="I831" s="112"/>
      <c r="J831" s="112"/>
      <c r="K831" s="112"/>
    </row>
    <row r="832" spans="2:11">
      <c r="B832" s="111"/>
      <c r="C832" s="111"/>
      <c r="D832" s="111"/>
      <c r="E832" s="112"/>
      <c r="F832" s="112"/>
      <c r="G832" s="112"/>
      <c r="H832" s="112"/>
      <c r="I832" s="112"/>
      <c r="J832" s="112"/>
      <c r="K832" s="112"/>
    </row>
    <row r="833" spans="2:11">
      <c r="B833" s="111"/>
      <c r="C833" s="111"/>
      <c r="D833" s="111"/>
      <c r="E833" s="112"/>
      <c r="F833" s="112"/>
      <c r="G833" s="112"/>
      <c r="H833" s="112"/>
      <c r="I833" s="112"/>
      <c r="J833" s="112"/>
      <c r="K833" s="112"/>
    </row>
    <row r="834" spans="2:11">
      <c r="B834" s="111"/>
      <c r="C834" s="111"/>
      <c r="D834" s="111"/>
      <c r="E834" s="112"/>
      <c r="F834" s="112"/>
      <c r="G834" s="112"/>
      <c r="H834" s="112"/>
      <c r="I834" s="112"/>
      <c r="J834" s="112"/>
      <c r="K834" s="112"/>
    </row>
    <row r="835" spans="2:11">
      <c r="B835" s="111"/>
      <c r="C835" s="111"/>
      <c r="D835" s="111"/>
      <c r="E835" s="112"/>
      <c r="F835" s="112"/>
      <c r="G835" s="112"/>
      <c r="H835" s="112"/>
      <c r="I835" s="112"/>
      <c r="J835" s="112"/>
      <c r="K835" s="112"/>
    </row>
    <row r="836" spans="2:11">
      <c r="B836" s="111"/>
      <c r="C836" s="111"/>
      <c r="D836" s="111"/>
      <c r="E836" s="112"/>
      <c r="F836" s="112"/>
      <c r="G836" s="112"/>
      <c r="H836" s="112"/>
      <c r="I836" s="112"/>
      <c r="J836" s="112"/>
      <c r="K836" s="112"/>
    </row>
    <row r="837" spans="2:11">
      <c r="B837" s="111"/>
      <c r="C837" s="111"/>
      <c r="D837" s="111"/>
      <c r="E837" s="112"/>
      <c r="F837" s="112"/>
      <c r="G837" s="112"/>
      <c r="H837" s="112"/>
      <c r="I837" s="112"/>
      <c r="J837" s="112"/>
      <c r="K837" s="112"/>
    </row>
    <row r="838" spans="2:11">
      <c r="B838" s="111"/>
      <c r="C838" s="111"/>
      <c r="D838" s="111"/>
      <c r="E838" s="112"/>
      <c r="F838" s="112"/>
      <c r="G838" s="112"/>
      <c r="H838" s="112"/>
      <c r="I838" s="112"/>
      <c r="J838" s="112"/>
      <c r="K838" s="112"/>
    </row>
    <row r="839" spans="2:11">
      <c r="B839" s="111"/>
      <c r="C839" s="111"/>
      <c r="D839" s="111"/>
      <c r="E839" s="112"/>
      <c r="F839" s="112"/>
      <c r="G839" s="112"/>
      <c r="H839" s="112"/>
      <c r="I839" s="112"/>
      <c r="J839" s="112"/>
      <c r="K839" s="112"/>
    </row>
    <row r="840" spans="2:11">
      <c r="B840" s="111"/>
      <c r="C840" s="111"/>
      <c r="D840" s="111"/>
      <c r="E840" s="112"/>
      <c r="F840" s="112"/>
      <c r="G840" s="112"/>
      <c r="H840" s="112"/>
      <c r="I840" s="112"/>
      <c r="J840" s="112"/>
      <c r="K840" s="112"/>
    </row>
    <row r="841" spans="2:11">
      <c r="B841" s="111"/>
      <c r="C841" s="111"/>
      <c r="D841" s="111"/>
      <c r="E841" s="112"/>
      <c r="F841" s="112"/>
      <c r="G841" s="112"/>
      <c r="H841" s="112"/>
      <c r="I841" s="112"/>
      <c r="J841" s="112"/>
      <c r="K841" s="112"/>
    </row>
    <row r="842" spans="2:11">
      <c r="B842" s="111"/>
      <c r="C842" s="111"/>
      <c r="D842" s="111"/>
      <c r="E842" s="112"/>
      <c r="F842" s="112"/>
      <c r="G842" s="112"/>
      <c r="H842" s="112"/>
      <c r="I842" s="112"/>
      <c r="J842" s="112"/>
      <c r="K842" s="112"/>
    </row>
    <row r="843" spans="2:11">
      <c r="B843" s="111"/>
      <c r="C843" s="111"/>
      <c r="D843" s="111"/>
      <c r="E843" s="112"/>
      <c r="F843" s="112"/>
      <c r="G843" s="112"/>
      <c r="H843" s="112"/>
      <c r="I843" s="112"/>
      <c r="J843" s="112"/>
      <c r="K843" s="112"/>
    </row>
    <row r="844" spans="2:11">
      <c r="B844" s="111"/>
      <c r="C844" s="111"/>
      <c r="D844" s="111"/>
      <c r="E844" s="112"/>
      <c r="F844" s="112"/>
      <c r="G844" s="112"/>
      <c r="H844" s="112"/>
      <c r="I844" s="112"/>
      <c r="J844" s="112"/>
      <c r="K844" s="112"/>
    </row>
    <row r="845" spans="2:11">
      <c r="B845" s="111"/>
      <c r="C845" s="111"/>
      <c r="D845" s="111"/>
      <c r="E845" s="112"/>
      <c r="F845" s="112"/>
      <c r="G845" s="112"/>
      <c r="H845" s="112"/>
      <c r="I845" s="112"/>
      <c r="J845" s="112"/>
      <c r="K845" s="112"/>
    </row>
    <row r="846" spans="2:11">
      <c r="B846" s="111"/>
      <c r="C846" s="111"/>
      <c r="D846" s="111"/>
      <c r="E846" s="112"/>
      <c r="F846" s="112"/>
      <c r="G846" s="112"/>
      <c r="H846" s="112"/>
      <c r="I846" s="112"/>
      <c r="J846" s="112"/>
      <c r="K846" s="112"/>
    </row>
    <row r="847" spans="2:11">
      <c r="B847" s="111"/>
      <c r="C847" s="111"/>
      <c r="D847" s="111"/>
      <c r="E847" s="112"/>
      <c r="F847" s="112"/>
      <c r="G847" s="112"/>
      <c r="H847" s="112"/>
      <c r="I847" s="112"/>
      <c r="J847" s="112"/>
      <c r="K847" s="112"/>
    </row>
    <row r="848" spans="2:11">
      <c r="B848" s="111"/>
      <c r="C848" s="111"/>
      <c r="D848" s="111"/>
      <c r="E848" s="112"/>
      <c r="F848" s="112"/>
      <c r="G848" s="112"/>
      <c r="H848" s="112"/>
      <c r="I848" s="112"/>
      <c r="J848" s="112"/>
      <c r="K848" s="112"/>
    </row>
    <row r="849" spans="2:11">
      <c r="B849" s="111"/>
      <c r="C849" s="111"/>
      <c r="D849" s="111"/>
      <c r="E849" s="112"/>
      <c r="F849" s="112"/>
      <c r="G849" s="112"/>
      <c r="H849" s="112"/>
      <c r="I849" s="112"/>
      <c r="J849" s="112"/>
      <c r="K849" s="112"/>
    </row>
    <row r="850" spans="2:11">
      <c r="B850" s="111"/>
      <c r="C850" s="111"/>
      <c r="D850" s="111"/>
      <c r="E850" s="112"/>
      <c r="F850" s="112"/>
      <c r="G850" s="112"/>
      <c r="H850" s="112"/>
      <c r="I850" s="112"/>
      <c r="J850" s="112"/>
      <c r="K850" s="112"/>
    </row>
    <row r="851" spans="2:11">
      <c r="B851" s="111"/>
      <c r="C851" s="111"/>
      <c r="D851" s="111"/>
      <c r="E851" s="112"/>
      <c r="F851" s="112"/>
      <c r="G851" s="112"/>
      <c r="H851" s="112"/>
      <c r="I851" s="112"/>
      <c r="J851" s="112"/>
      <c r="K851" s="112"/>
    </row>
    <row r="852" spans="2:11">
      <c r="B852" s="111"/>
      <c r="C852" s="111"/>
      <c r="D852" s="111"/>
      <c r="E852" s="112"/>
      <c r="F852" s="112"/>
      <c r="G852" s="112"/>
      <c r="H852" s="112"/>
      <c r="I852" s="112"/>
      <c r="J852" s="112"/>
      <c r="K852" s="112"/>
    </row>
    <row r="853" spans="2:11">
      <c r="B853" s="111"/>
      <c r="C853" s="111"/>
      <c r="D853" s="111"/>
      <c r="E853" s="112"/>
      <c r="F853" s="112"/>
      <c r="G853" s="112"/>
      <c r="H853" s="112"/>
      <c r="I853" s="112"/>
      <c r="J853" s="112"/>
      <c r="K853" s="112"/>
    </row>
    <row r="854" spans="2:11">
      <c r="B854" s="111"/>
      <c r="C854" s="111"/>
      <c r="D854" s="111"/>
      <c r="E854" s="112"/>
      <c r="F854" s="112"/>
      <c r="G854" s="112"/>
      <c r="H854" s="112"/>
      <c r="I854" s="112"/>
      <c r="J854" s="112"/>
      <c r="K854" s="112"/>
    </row>
    <row r="855" spans="2:11">
      <c r="B855" s="111"/>
      <c r="C855" s="111"/>
      <c r="D855" s="111"/>
      <c r="E855" s="112"/>
      <c r="F855" s="112"/>
      <c r="G855" s="112"/>
      <c r="H855" s="112"/>
      <c r="I855" s="112"/>
      <c r="J855" s="112"/>
      <c r="K855" s="112"/>
    </row>
    <row r="856" spans="2:11">
      <c r="B856" s="111"/>
      <c r="C856" s="111"/>
      <c r="D856" s="111"/>
      <c r="E856" s="112"/>
      <c r="F856" s="112"/>
      <c r="G856" s="112"/>
      <c r="H856" s="112"/>
      <c r="I856" s="112"/>
      <c r="J856" s="112"/>
      <c r="K856" s="112"/>
    </row>
    <row r="857" spans="2:11">
      <c r="B857" s="111"/>
      <c r="C857" s="111"/>
      <c r="D857" s="111"/>
      <c r="E857" s="112"/>
      <c r="F857" s="112"/>
      <c r="G857" s="112"/>
      <c r="H857" s="112"/>
      <c r="I857" s="112"/>
      <c r="J857" s="112"/>
      <c r="K857" s="112"/>
    </row>
    <row r="858" spans="2:11">
      <c r="B858" s="111"/>
      <c r="C858" s="111"/>
      <c r="D858" s="111"/>
      <c r="E858" s="112"/>
      <c r="F858" s="112"/>
      <c r="G858" s="112"/>
      <c r="H858" s="112"/>
      <c r="I858" s="112"/>
      <c r="J858" s="112"/>
      <c r="K858" s="112"/>
    </row>
    <row r="859" spans="2:11">
      <c r="B859" s="111"/>
      <c r="C859" s="111"/>
      <c r="D859" s="111"/>
      <c r="E859" s="112"/>
      <c r="F859" s="112"/>
      <c r="G859" s="112"/>
      <c r="H859" s="112"/>
      <c r="I859" s="112"/>
      <c r="J859" s="112"/>
      <c r="K859" s="112"/>
    </row>
    <row r="860" spans="2:11">
      <c r="B860" s="111"/>
      <c r="C860" s="111"/>
      <c r="D860" s="111"/>
      <c r="E860" s="112"/>
      <c r="F860" s="112"/>
      <c r="G860" s="112"/>
      <c r="H860" s="112"/>
      <c r="I860" s="112"/>
      <c r="J860" s="112"/>
      <c r="K860" s="112"/>
    </row>
    <row r="861" spans="2:11">
      <c r="B861" s="111"/>
      <c r="C861" s="111"/>
      <c r="D861" s="111"/>
      <c r="E861" s="112"/>
      <c r="F861" s="112"/>
      <c r="G861" s="112"/>
      <c r="H861" s="112"/>
      <c r="I861" s="112"/>
      <c r="J861" s="112"/>
      <c r="K861" s="112"/>
    </row>
    <row r="862" spans="2:11">
      <c r="B862" s="111"/>
      <c r="C862" s="111"/>
      <c r="D862" s="111"/>
      <c r="E862" s="112"/>
      <c r="F862" s="112"/>
      <c r="G862" s="112"/>
      <c r="H862" s="112"/>
      <c r="I862" s="112"/>
      <c r="J862" s="112"/>
      <c r="K862" s="112"/>
    </row>
    <row r="863" spans="2:11">
      <c r="B863" s="111"/>
      <c r="C863" s="111"/>
      <c r="D863" s="111"/>
      <c r="E863" s="112"/>
      <c r="F863" s="112"/>
      <c r="G863" s="112"/>
      <c r="H863" s="112"/>
      <c r="I863" s="112"/>
      <c r="J863" s="112"/>
      <c r="K863" s="112"/>
    </row>
    <row r="864" spans="2:11">
      <c r="B864" s="111"/>
      <c r="C864" s="111"/>
      <c r="D864" s="111"/>
      <c r="E864" s="112"/>
      <c r="F864" s="112"/>
      <c r="G864" s="112"/>
      <c r="H864" s="112"/>
      <c r="I864" s="112"/>
      <c r="J864" s="112"/>
      <c r="K864" s="112"/>
    </row>
    <row r="865" spans="2:11">
      <c r="B865" s="111"/>
      <c r="C865" s="111"/>
      <c r="D865" s="111"/>
      <c r="E865" s="112"/>
      <c r="F865" s="112"/>
      <c r="G865" s="112"/>
      <c r="H865" s="112"/>
      <c r="I865" s="112"/>
      <c r="J865" s="112"/>
      <c r="K865" s="112"/>
    </row>
    <row r="866" spans="2:11">
      <c r="B866" s="111"/>
      <c r="C866" s="111"/>
      <c r="D866" s="111"/>
      <c r="E866" s="112"/>
      <c r="F866" s="112"/>
      <c r="G866" s="112"/>
      <c r="H866" s="112"/>
      <c r="I866" s="112"/>
      <c r="J866" s="112"/>
      <c r="K866" s="112"/>
    </row>
    <row r="867" spans="2:11">
      <c r="B867" s="111"/>
      <c r="C867" s="111"/>
      <c r="D867" s="111"/>
      <c r="E867" s="112"/>
      <c r="F867" s="112"/>
      <c r="G867" s="112"/>
      <c r="H867" s="112"/>
      <c r="I867" s="112"/>
      <c r="J867" s="112"/>
      <c r="K867" s="112"/>
    </row>
    <row r="868" spans="2:11">
      <c r="B868" s="111"/>
      <c r="C868" s="111"/>
      <c r="D868" s="111"/>
      <c r="E868" s="112"/>
      <c r="F868" s="112"/>
      <c r="G868" s="112"/>
      <c r="H868" s="112"/>
      <c r="I868" s="112"/>
      <c r="J868" s="112"/>
      <c r="K868" s="112"/>
    </row>
    <row r="869" spans="2:11">
      <c r="B869" s="111"/>
      <c r="C869" s="111"/>
      <c r="D869" s="111"/>
      <c r="E869" s="112"/>
      <c r="F869" s="112"/>
      <c r="G869" s="112"/>
      <c r="H869" s="112"/>
      <c r="I869" s="112"/>
      <c r="J869" s="112"/>
      <c r="K869" s="112"/>
    </row>
    <row r="870" spans="2:11">
      <c r="B870" s="111"/>
      <c r="C870" s="111"/>
      <c r="D870" s="111"/>
      <c r="E870" s="112"/>
      <c r="F870" s="112"/>
      <c r="G870" s="112"/>
      <c r="H870" s="112"/>
      <c r="I870" s="112"/>
      <c r="J870" s="112"/>
      <c r="K870" s="112"/>
    </row>
    <row r="871" spans="2:11">
      <c r="B871" s="111"/>
      <c r="C871" s="111"/>
      <c r="D871" s="111"/>
      <c r="E871" s="112"/>
      <c r="F871" s="112"/>
      <c r="G871" s="112"/>
      <c r="H871" s="112"/>
      <c r="I871" s="112"/>
      <c r="J871" s="112"/>
      <c r="K871" s="112"/>
    </row>
    <row r="872" spans="2:11">
      <c r="B872" s="111"/>
      <c r="C872" s="111"/>
      <c r="D872" s="111"/>
      <c r="E872" s="112"/>
      <c r="F872" s="112"/>
      <c r="G872" s="112"/>
      <c r="H872" s="112"/>
      <c r="I872" s="112"/>
      <c r="J872" s="112"/>
      <c r="K872" s="112"/>
    </row>
    <row r="873" spans="2:11">
      <c r="B873" s="111"/>
      <c r="C873" s="111"/>
      <c r="D873" s="111"/>
      <c r="E873" s="112"/>
      <c r="F873" s="112"/>
      <c r="G873" s="112"/>
      <c r="H873" s="112"/>
      <c r="I873" s="112"/>
      <c r="J873" s="112"/>
      <c r="K873" s="112"/>
    </row>
    <row r="874" spans="2:11">
      <c r="B874" s="111"/>
      <c r="C874" s="111"/>
      <c r="D874" s="111"/>
      <c r="E874" s="112"/>
      <c r="F874" s="112"/>
      <c r="G874" s="112"/>
      <c r="H874" s="112"/>
      <c r="I874" s="112"/>
      <c r="J874" s="112"/>
      <c r="K874" s="112"/>
    </row>
    <row r="875" spans="2:11">
      <c r="B875" s="111"/>
      <c r="C875" s="111"/>
      <c r="D875" s="111"/>
      <c r="E875" s="112"/>
      <c r="F875" s="112"/>
      <c r="G875" s="112"/>
      <c r="H875" s="112"/>
      <c r="I875" s="112"/>
      <c r="J875" s="112"/>
      <c r="K875" s="112"/>
    </row>
    <row r="876" spans="2:11">
      <c r="B876" s="111"/>
      <c r="C876" s="111"/>
      <c r="D876" s="111"/>
      <c r="E876" s="112"/>
      <c r="F876" s="112"/>
      <c r="G876" s="112"/>
      <c r="H876" s="112"/>
      <c r="I876" s="112"/>
      <c r="J876" s="112"/>
      <c r="K876" s="112"/>
    </row>
    <row r="877" spans="2:11">
      <c r="B877" s="111"/>
      <c r="C877" s="111"/>
      <c r="D877" s="111"/>
      <c r="E877" s="112"/>
      <c r="F877" s="112"/>
      <c r="G877" s="112"/>
      <c r="H877" s="112"/>
      <c r="I877" s="112"/>
      <c r="J877" s="112"/>
      <c r="K877" s="112"/>
    </row>
    <row r="878" spans="2:11">
      <c r="B878" s="111"/>
      <c r="C878" s="111"/>
      <c r="D878" s="111"/>
      <c r="E878" s="112"/>
      <c r="F878" s="112"/>
      <c r="G878" s="112"/>
      <c r="H878" s="112"/>
      <c r="I878" s="112"/>
      <c r="J878" s="112"/>
      <c r="K878" s="112"/>
    </row>
    <row r="879" spans="2:11">
      <c r="B879" s="111"/>
      <c r="C879" s="111"/>
      <c r="D879" s="111"/>
      <c r="E879" s="112"/>
      <c r="F879" s="112"/>
      <c r="G879" s="112"/>
      <c r="H879" s="112"/>
      <c r="I879" s="112"/>
      <c r="J879" s="112"/>
      <c r="K879" s="112"/>
    </row>
    <row r="880" spans="2:11">
      <c r="B880" s="111"/>
      <c r="C880" s="111"/>
      <c r="D880" s="111"/>
      <c r="E880" s="112"/>
      <c r="F880" s="112"/>
      <c r="G880" s="112"/>
      <c r="H880" s="112"/>
      <c r="I880" s="112"/>
      <c r="J880" s="112"/>
      <c r="K880" s="112"/>
    </row>
    <row r="881" spans="2:11">
      <c r="B881" s="111"/>
      <c r="C881" s="111"/>
      <c r="D881" s="111"/>
      <c r="E881" s="112"/>
      <c r="F881" s="112"/>
      <c r="G881" s="112"/>
      <c r="H881" s="112"/>
      <c r="I881" s="112"/>
      <c r="J881" s="112"/>
      <c r="K881" s="112"/>
    </row>
    <row r="882" spans="2:11">
      <c r="B882" s="111"/>
      <c r="C882" s="111"/>
      <c r="D882" s="111"/>
      <c r="E882" s="112"/>
      <c r="F882" s="112"/>
      <c r="G882" s="112"/>
      <c r="H882" s="112"/>
      <c r="I882" s="112"/>
      <c r="J882" s="112"/>
      <c r="K882" s="112"/>
    </row>
    <row r="883" spans="2:11">
      <c r="B883" s="111"/>
      <c r="C883" s="111"/>
      <c r="D883" s="111"/>
      <c r="E883" s="112"/>
      <c r="F883" s="112"/>
      <c r="G883" s="112"/>
      <c r="H883" s="112"/>
      <c r="I883" s="112"/>
      <c r="J883" s="112"/>
      <c r="K883" s="112"/>
    </row>
    <row r="884" spans="2:11">
      <c r="B884" s="111"/>
      <c r="C884" s="111"/>
      <c r="D884" s="111"/>
      <c r="E884" s="112"/>
      <c r="F884" s="112"/>
      <c r="G884" s="112"/>
      <c r="H884" s="112"/>
      <c r="I884" s="112"/>
      <c r="J884" s="112"/>
      <c r="K884" s="112"/>
    </row>
    <row r="885" spans="2:11">
      <c r="B885" s="111"/>
      <c r="C885" s="111"/>
      <c r="D885" s="111"/>
      <c r="E885" s="112"/>
      <c r="F885" s="112"/>
      <c r="G885" s="112"/>
      <c r="H885" s="112"/>
      <c r="I885" s="112"/>
      <c r="J885" s="112"/>
      <c r="K885" s="112"/>
    </row>
    <row r="886" spans="2:11">
      <c r="B886" s="111"/>
      <c r="C886" s="111"/>
      <c r="D886" s="111"/>
      <c r="E886" s="112"/>
      <c r="F886" s="112"/>
      <c r="G886" s="112"/>
      <c r="H886" s="112"/>
      <c r="I886" s="112"/>
      <c r="J886" s="112"/>
      <c r="K886" s="112"/>
    </row>
    <row r="887" spans="2:11">
      <c r="B887" s="111"/>
      <c r="C887" s="111"/>
      <c r="D887" s="111"/>
      <c r="E887" s="112"/>
      <c r="F887" s="112"/>
      <c r="G887" s="112"/>
      <c r="H887" s="112"/>
      <c r="I887" s="112"/>
      <c r="J887" s="112"/>
      <c r="K887" s="112"/>
    </row>
    <row r="888" spans="2:11">
      <c r="B888" s="111"/>
      <c r="C888" s="111"/>
      <c r="D888" s="111"/>
      <c r="E888" s="112"/>
      <c r="F888" s="112"/>
      <c r="G888" s="112"/>
      <c r="H888" s="112"/>
      <c r="I888" s="112"/>
      <c r="J888" s="112"/>
      <c r="K888" s="112"/>
    </row>
    <row r="889" spans="2:11">
      <c r="B889" s="111"/>
      <c r="C889" s="111"/>
      <c r="D889" s="111"/>
      <c r="E889" s="112"/>
      <c r="F889" s="112"/>
      <c r="G889" s="112"/>
      <c r="H889" s="112"/>
      <c r="I889" s="112"/>
      <c r="J889" s="112"/>
      <c r="K889" s="112"/>
    </row>
    <row r="890" spans="2:11">
      <c r="B890" s="111"/>
      <c r="C890" s="111"/>
      <c r="D890" s="111"/>
      <c r="E890" s="112"/>
      <c r="F890" s="112"/>
      <c r="G890" s="112"/>
      <c r="H890" s="112"/>
      <c r="I890" s="112"/>
      <c r="J890" s="112"/>
      <c r="K890" s="112"/>
    </row>
    <row r="891" spans="2:11">
      <c r="B891" s="111"/>
      <c r="C891" s="111"/>
      <c r="D891" s="111"/>
      <c r="E891" s="112"/>
      <c r="F891" s="112"/>
      <c r="G891" s="112"/>
      <c r="H891" s="112"/>
      <c r="I891" s="112"/>
      <c r="J891" s="112"/>
      <c r="K891" s="112"/>
    </row>
    <row r="892" spans="2:11">
      <c r="B892" s="111"/>
      <c r="C892" s="111"/>
      <c r="D892" s="111"/>
      <c r="E892" s="112"/>
      <c r="F892" s="112"/>
      <c r="G892" s="112"/>
      <c r="H892" s="112"/>
      <c r="I892" s="112"/>
      <c r="J892" s="112"/>
      <c r="K892" s="112"/>
    </row>
    <row r="893" spans="2:11">
      <c r="B893" s="111"/>
      <c r="C893" s="111"/>
      <c r="D893" s="111"/>
      <c r="E893" s="112"/>
      <c r="F893" s="112"/>
      <c r="G893" s="112"/>
      <c r="H893" s="112"/>
      <c r="I893" s="112"/>
      <c r="J893" s="112"/>
      <c r="K893" s="112"/>
    </row>
    <row r="894" spans="2:11">
      <c r="B894" s="111"/>
      <c r="C894" s="111"/>
      <c r="D894" s="111"/>
      <c r="E894" s="112"/>
      <c r="F894" s="112"/>
      <c r="G894" s="112"/>
      <c r="H894" s="112"/>
      <c r="I894" s="112"/>
      <c r="J894" s="112"/>
      <c r="K894" s="112"/>
    </row>
    <row r="895" spans="2:11">
      <c r="B895" s="111"/>
      <c r="C895" s="111"/>
      <c r="D895" s="111"/>
      <c r="E895" s="112"/>
      <c r="F895" s="112"/>
      <c r="G895" s="112"/>
      <c r="H895" s="112"/>
      <c r="I895" s="112"/>
      <c r="J895" s="112"/>
      <c r="K895" s="112"/>
    </row>
    <row r="896" spans="2:11">
      <c r="B896" s="111"/>
      <c r="C896" s="111"/>
      <c r="D896" s="111"/>
      <c r="E896" s="112"/>
      <c r="F896" s="112"/>
      <c r="G896" s="112"/>
      <c r="H896" s="112"/>
      <c r="I896" s="112"/>
      <c r="J896" s="112"/>
      <c r="K896" s="112"/>
    </row>
    <row r="897" spans="2:11">
      <c r="B897" s="111"/>
      <c r="C897" s="111"/>
      <c r="D897" s="111"/>
      <c r="E897" s="112"/>
      <c r="F897" s="112"/>
      <c r="G897" s="112"/>
      <c r="H897" s="112"/>
      <c r="I897" s="112"/>
      <c r="J897" s="112"/>
      <c r="K897" s="112"/>
    </row>
    <row r="898" spans="2:11">
      <c r="B898" s="111"/>
      <c r="C898" s="111"/>
      <c r="D898" s="111"/>
      <c r="E898" s="112"/>
      <c r="F898" s="112"/>
      <c r="G898" s="112"/>
      <c r="H898" s="112"/>
      <c r="I898" s="112"/>
      <c r="J898" s="112"/>
      <c r="K898" s="112"/>
    </row>
    <row r="899" spans="2:11">
      <c r="B899" s="111"/>
      <c r="C899" s="111"/>
      <c r="D899" s="111"/>
      <c r="E899" s="112"/>
      <c r="F899" s="112"/>
      <c r="G899" s="112"/>
      <c r="H899" s="112"/>
      <c r="I899" s="112"/>
      <c r="J899" s="112"/>
      <c r="K899" s="112"/>
    </row>
    <row r="900" spans="2:11">
      <c r="B900" s="111"/>
      <c r="C900" s="111"/>
      <c r="D900" s="111"/>
      <c r="E900" s="112"/>
      <c r="F900" s="112"/>
      <c r="G900" s="112"/>
      <c r="H900" s="112"/>
      <c r="I900" s="112"/>
      <c r="J900" s="112"/>
      <c r="K900" s="112"/>
    </row>
    <row r="901" spans="2:11">
      <c r="B901" s="111"/>
      <c r="C901" s="111"/>
      <c r="D901" s="111"/>
      <c r="E901" s="112"/>
      <c r="F901" s="112"/>
      <c r="G901" s="112"/>
      <c r="H901" s="112"/>
      <c r="I901" s="112"/>
      <c r="J901" s="112"/>
      <c r="K901" s="112"/>
    </row>
    <row r="902" spans="2:11">
      <c r="B902" s="111"/>
      <c r="C902" s="111"/>
      <c r="D902" s="111"/>
      <c r="E902" s="112"/>
      <c r="F902" s="112"/>
      <c r="G902" s="112"/>
      <c r="H902" s="112"/>
      <c r="I902" s="112"/>
      <c r="J902" s="112"/>
      <c r="K902" s="112"/>
    </row>
    <row r="903" spans="2:11">
      <c r="B903" s="111"/>
      <c r="C903" s="111"/>
      <c r="D903" s="111"/>
      <c r="E903" s="112"/>
      <c r="F903" s="112"/>
      <c r="G903" s="112"/>
      <c r="H903" s="112"/>
      <c r="I903" s="112"/>
      <c r="J903" s="112"/>
      <c r="K903" s="112"/>
    </row>
    <row r="904" spans="2:11">
      <c r="B904" s="111"/>
      <c r="C904" s="111"/>
      <c r="D904" s="111"/>
      <c r="E904" s="112"/>
      <c r="F904" s="112"/>
      <c r="G904" s="112"/>
      <c r="H904" s="112"/>
      <c r="I904" s="112"/>
      <c r="J904" s="112"/>
      <c r="K904" s="112"/>
    </row>
    <row r="905" spans="2:11">
      <c r="B905" s="111"/>
      <c r="C905" s="111"/>
      <c r="D905" s="111"/>
      <c r="E905" s="112"/>
      <c r="F905" s="112"/>
      <c r="G905" s="112"/>
      <c r="H905" s="112"/>
      <c r="I905" s="112"/>
      <c r="J905" s="112"/>
      <c r="K905" s="112"/>
    </row>
    <row r="906" spans="2:11"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</row>
    <row r="907" spans="2:11">
      <c r="B907" s="111"/>
      <c r="C907" s="111"/>
      <c r="D907" s="111"/>
      <c r="E907" s="112"/>
      <c r="F907" s="112"/>
      <c r="G907" s="112"/>
      <c r="H907" s="112"/>
      <c r="I907" s="112"/>
      <c r="J907" s="112"/>
      <c r="K907" s="112"/>
    </row>
    <row r="908" spans="2:11">
      <c r="B908" s="111"/>
      <c r="C908" s="111"/>
      <c r="D908" s="111"/>
      <c r="E908" s="112"/>
      <c r="F908" s="112"/>
      <c r="G908" s="112"/>
      <c r="H908" s="112"/>
      <c r="I908" s="112"/>
      <c r="J908" s="112"/>
      <c r="K908" s="112"/>
    </row>
    <row r="909" spans="2:11"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</row>
    <row r="910" spans="2:11">
      <c r="B910" s="111"/>
      <c r="C910" s="111"/>
      <c r="D910" s="111"/>
      <c r="E910" s="112"/>
      <c r="F910" s="112"/>
      <c r="G910" s="112"/>
      <c r="H910" s="112"/>
      <c r="I910" s="112"/>
      <c r="J910" s="112"/>
      <c r="K910" s="112"/>
    </row>
    <row r="911" spans="2:11">
      <c r="B911" s="111"/>
      <c r="C911" s="111"/>
      <c r="D911" s="111"/>
      <c r="E911" s="112"/>
      <c r="F911" s="112"/>
      <c r="G911" s="112"/>
      <c r="H911" s="112"/>
      <c r="I911" s="112"/>
      <c r="J911" s="112"/>
      <c r="K911" s="112"/>
    </row>
    <row r="912" spans="2:11">
      <c r="B912" s="111"/>
      <c r="C912" s="111"/>
      <c r="D912" s="111"/>
      <c r="E912" s="112"/>
      <c r="F912" s="112"/>
      <c r="G912" s="112"/>
      <c r="H912" s="112"/>
      <c r="I912" s="112"/>
      <c r="J912" s="112"/>
      <c r="K912" s="112"/>
    </row>
    <row r="913" spans="2:11">
      <c r="B913" s="111"/>
      <c r="C913" s="111"/>
      <c r="D913" s="111"/>
      <c r="E913" s="112"/>
      <c r="F913" s="112"/>
      <c r="G913" s="112"/>
      <c r="H913" s="112"/>
      <c r="I913" s="112"/>
      <c r="J913" s="112"/>
      <c r="K913" s="112"/>
    </row>
    <row r="914" spans="2:11">
      <c r="B914" s="111"/>
      <c r="C914" s="111"/>
      <c r="D914" s="111"/>
      <c r="E914" s="112"/>
      <c r="F914" s="112"/>
      <c r="G914" s="112"/>
      <c r="H914" s="112"/>
      <c r="I914" s="112"/>
      <c r="J914" s="112"/>
      <c r="K914" s="112"/>
    </row>
    <row r="915" spans="2:11">
      <c r="B915" s="111"/>
      <c r="C915" s="111"/>
      <c r="D915" s="111"/>
      <c r="E915" s="112"/>
      <c r="F915" s="112"/>
      <c r="G915" s="112"/>
      <c r="H915" s="112"/>
      <c r="I915" s="112"/>
      <c r="J915" s="112"/>
      <c r="K915" s="112"/>
    </row>
    <row r="916" spans="2:11">
      <c r="B916" s="111"/>
      <c r="C916" s="111"/>
      <c r="D916" s="111"/>
      <c r="E916" s="112"/>
      <c r="F916" s="112"/>
      <c r="G916" s="112"/>
      <c r="H916" s="112"/>
      <c r="I916" s="112"/>
      <c r="J916" s="112"/>
      <c r="K916" s="112"/>
    </row>
    <row r="917" spans="2:11">
      <c r="B917" s="111"/>
      <c r="C917" s="111"/>
      <c r="D917" s="111"/>
      <c r="E917" s="112"/>
      <c r="F917" s="112"/>
      <c r="G917" s="112"/>
      <c r="H917" s="112"/>
      <c r="I917" s="112"/>
      <c r="J917" s="112"/>
      <c r="K917" s="112"/>
    </row>
    <row r="918" spans="2:11">
      <c r="B918" s="111"/>
      <c r="C918" s="111"/>
      <c r="D918" s="111"/>
      <c r="E918" s="112"/>
      <c r="F918" s="112"/>
      <c r="G918" s="112"/>
      <c r="H918" s="112"/>
      <c r="I918" s="112"/>
      <c r="J918" s="112"/>
      <c r="K918" s="112"/>
    </row>
    <row r="919" spans="2:11">
      <c r="B919" s="111"/>
      <c r="C919" s="111"/>
      <c r="D919" s="111"/>
      <c r="E919" s="112"/>
      <c r="F919" s="112"/>
      <c r="G919" s="112"/>
      <c r="H919" s="112"/>
      <c r="I919" s="112"/>
      <c r="J919" s="112"/>
      <c r="K919" s="112"/>
    </row>
    <row r="920" spans="2:11">
      <c r="B920" s="111"/>
      <c r="C920" s="111"/>
      <c r="D920" s="111"/>
      <c r="E920" s="112"/>
      <c r="F920" s="112"/>
      <c r="G920" s="112"/>
      <c r="H920" s="112"/>
      <c r="I920" s="112"/>
      <c r="J920" s="112"/>
      <c r="K920" s="112"/>
    </row>
    <row r="921" spans="2:11">
      <c r="B921" s="111"/>
      <c r="C921" s="111"/>
      <c r="D921" s="111"/>
      <c r="E921" s="112"/>
      <c r="F921" s="112"/>
      <c r="G921" s="112"/>
      <c r="H921" s="112"/>
      <c r="I921" s="112"/>
      <c r="J921" s="112"/>
      <c r="K921" s="112"/>
    </row>
    <row r="922" spans="2:11">
      <c r="B922" s="111"/>
      <c r="C922" s="111"/>
      <c r="D922" s="111"/>
      <c r="E922" s="112"/>
      <c r="F922" s="112"/>
      <c r="G922" s="112"/>
      <c r="H922" s="112"/>
      <c r="I922" s="112"/>
      <c r="J922" s="112"/>
      <c r="K922" s="112"/>
    </row>
    <row r="923" spans="2:11">
      <c r="B923" s="111"/>
      <c r="C923" s="111"/>
      <c r="D923" s="111"/>
      <c r="E923" s="112"/>
      <c r="F923" s="112"/>
      <c r="G923" s="112"/>
      <c r="H923" s="112"/>
      <c r="I923" s="112"/>
      <c r="J923" s="112"/>
      <c r="K923" s="112"/>
    </row>
    <row r="924" spans="2:11">
      <c r="B924" s="111"/>
      <c r="C924" s="111"/>
      <c r="D924" s="111"/>
      <c r="E924" s="112"/>
      <c r="F924" s="112"/>
      <c r="G924" s="112"/>
      <c r="H924" s="112"/>
      <c r="I924" s="112"/>
      <c r="J924" s="112"/>
      <c r="K924" s="112"/>
    </row>
    <row r="925" spans="2:11">
      <c r="B925" s="111"/>
      <c r="C925" s="111"/>
      <c r="D925" s="111"/>
      <c r="E925" s="112"/>
      <c r="F925" s="112"/>
      <c r="G925" s="112"/>
      <c r="H925" s="112"/>
      <c r="I925" s="112"/>
      <c r="J925" s="112"/>
      <c r="K925" s="112"/>
    </row>
    <row r="926" spans="2:11">
      <c r="B926" s="111"/>
      <c r="C926" s="111"/>
      <c r="D926" s="111"/>
      <c r="E926" s="112"/>
      <c r="F926" s="112"/>
      <c r="G926" s="112"/>
      <c r="H926" s="112"/>
      <c r="I926" s="112"/>
      <c r="J926" s="112"/>
      <c r="K926" s="112"/>
    </row>
    <row r="927" spans="2:11">
      <c r="B927" s="111"/>
      <c r="C927" s="111"/>
      <c r="D927" s="111"/>
      <c r="E927" s="112"/>
      <c r="F927" s="112"/>
      <c r="G927" s="112"/>
      <c r="H927" s="112"/>
      <c r="I927" s="112"/>
      <c r="J927" s="112"/>
      <c r="K927" s="112"/>
    </row>
    <row r="928" spans="2:11">
      <c r="B928" s="111"/>
      <c r="C928" s="111"/>
      <c r="D928" s="111"/>
      <c r="E928" s="112"/>
      <c r="F928" s="112"/>
      <c r="G928" s="112"/>
      <c r="H928" s="112"/>
      <c r="I928" s="112"/>
      <c r="J928" s="112"/>
      <c r="K928" s="112"/>
    </row>
    <row r="929" spans="2:11">
      <c r="B929" s="111"/>
      <c r="C929" s="111"/>
      <c r="D929" s="111"/>
      <c r="E929" s="112"/>
      <c r="F929" s="112"/>
      <c r="G929" s="112"/>
      <c r="H929" s="112"/>
      <c r="I929" s="112"/>
      <c r="J929" s="112"/>
      <c r="K929" s="112"/>
    </row>
    <row r="930" spans="2:11">
      <c r="B930" s="111"/>
      <c r="C930" s="111"/>
      <c r="D930" s="111"/>
      <c r="E930" s="112"/>
      <c r="F930" s="112"/>
      <c r="G930" s="112"/>
      <c r="H930" s="112"/>
      <c r="I930" s="112"/>
      <c r="J930" s="112"/>
      <c r="K930" s="112"/>
    </row>
    <row r="931" spans="2:11">
      <c r="B931" s="111"/>
      <c r="C931" s="111"/>
      <c r="D931" s="111"/>
      <c r="E931" s="112"/>
      <c r="F931" s="112"/>
      <c r="G931" s="112"/>
      <c r="H931" s="112"/>
      <c r="I931" s="112"/>
      <c r="J931" s="112"/>
      <c r="K931" s="112"/>
    </row>
    <row r="932" spans="2:11">
      <c r="B932" s="111"/>
      <c r="C932" s="111"/>
      <c r="D932" s="111"/>
      <c r="E932" s="112"/>
      <c r="F932" s="112"/>
      <c r="G932" s="112"/>
      <c r="H932" s="112"/>
      <c r="I932" s="112"/>
      <c r="J932" s="112"/>
      <c r="K932" s="112"/>
    </row>
    <row r="933" spans="2:11">
      <c r="B933" s="111"/>
      <c r="C933" s="111"/>
      <c r="D933" s="111"/>
      <c r="E933" s="112"/>
      <c r="F933" s="112"/>
      <c r="G933" s="112"/>
      <c r="H933" s="112"/>
      <c r="I933" s="112"/>
      <c r="J933" s="112"/>
      <c r="K933" s="112"/>
    </row>
    <row r="934" spans="2:11">
      <c r="B934" s="111"/>
      <c r="C934" s="111"/>
      <c r="D934" s="111"/>
      <c r="E934" s="112"/>
      <c r="F934" s="112"/>
      <c r="G934" s="112"/>
      <c r="H934" s="112"/>
      <c r="I934" s="112"/>
      <c r="J934" s="112"/>
      <c r="K934" s="112"/>
    </row>
    <row r="935" spans="2:11">
      <c r="B935" s="111"/>
      <c r="C935" s="111"/>
      <c r="D935" s="111"/>
      <c r="E935" s="112"/>
      <c r="F935" s="112"/>
      <c r="G935" s="112"/>
      <c r="H935" s="112"/>
      <c r="I935" s="112"/>
      <c r="J935" s="112"/>
      <c r="K935" s="112"/>
    </row>
    <row r="936" spans="2:11">
      <c r="B936" s="111"/>
      <c r="C936" s="111"/>
      <c r="D936" s="111"/>
      <c r="E936" s="112"/>
      <c r="F936" s="112"/>
      <c r="G936" s="112"/>
      <c r="H936" s="112"/>
      <c r="I936" s="112"/>
      <c r="J936" s="112"/>
      <c r="K936" s="112"/>
    </row>
    <row r="937" spans="2:11">
      <c r="B937" s="111"/>
      <c r="C937" s="111"/>
      <c r="D937" s="111"/>
      <c r="E937" s="112"/>
      <c r="F937" s="112"/>
      <c r="G937" s="112"/>
      <c r="H937" s="112"/>
      <c r="I937" s="112"/>
      <c r="J937" s="112"/>
      <c r="K937" s="112"/>
    </row>
    <row r="938" spans="2:11">
      <c r="B938" s="111"/>
      <c r="C938" s="111"/>
      <c r="D938" s="111"/>
      <c r="E938" s="112"/>
      <c r="F938" s="112"/>
      <c r="G938" s="112"/>
      <c r="H938" s="112"/>
      <c r="I938" s="112"/>
      <c r="J938" s="112"/>
      <c r="K938" s="112"/>
    </row>
    <row r="939" spans="2:11">
      <c r="B939" s="111"/>
      <c r="C939" s="111"/>
      <c r="D939" s="111"/>
      <c r="E939" s="112"/>
      <c r="F939" s="112"/>
      <c r="G939" s="112"/>
      <c r="H939" s="112"/>
      <c r="I939" s="112"/>
      <c r="J939" s="112"/>
      <c r="K939" s="112"/>
    </row>
    <row r="940" spans="2:11">
      <c r="B940" s="111"/>
      <c r="C940" s="111"/>
      <c r="D940" s="111"/>
      <c r="E940" s="112"/>
      <c r="F940" s="112"/>
      <c r="G940" s="112"/>
      <c r="H940" s="112"/>
      <c r="I940" s="112"/>
      <c r="J940" s="112"/>
      <c r="K940" s="112"/>
    </row>
    <row r="941" spans="2:11">
      <c r="B941" s="111"/>
      <c r="C941" s="111"/>
      <c r="D941" s="111"/>
      <c r="E941" s="112"/>
      <c r="F941" s="112"/>
      <c r="G941" s="112"/>
      <c r="H941" s="112"/>
      <c r="I941" s="112"/>
      <c r="J941" s="112"/>
      <c r="K941" s="112"/>
    </row>
    <row r="942" spans="2:11">
      <c r="B942" s="111"/>
      <c r="C942" s="111"/>
      <c r="D942" s="111"/>
      <c r="E942" s="112"/>
      <c r="F942" s="112"/>
      <c r="G942" s="112"/>
      <c r="H942" s="112"/>
      <c r="I942" s="112"/>
      <c r="J942" s="112"/>
      <c r="K942" s="112"/>
    </row>
    <row r="943" spans="2:11">
      <c r="B943" s="111"/>
      <c r="C943" s="111"/>
      <c r="D943" s="111"/>
      <c r="E943" s="112"/>
      <c r="F943" s="112"/>
      <c r="G943" s="112"/>
      <c r="H943" s="112"/>
      <c r="I943" s="112"/>
      <c r="J943" s="112"/>
      <c r="K943" s="112"/>
    </row>
    <row r="944" spans="2:11">
      <c r="B944" s="111"/>
      <c r="C944" s="111"/>
      <c r="D944" s="111"/>
      <c r="E944" s="112"/>
      <c r="F944" s="112"/>
      <c r="G944" s="112"/>
      <c r="H944" s="112"/>
      <c r="I944" s="112"/>
      <c r="J944" s="112"/>
      <c r="K944" s="112"/>
    </row>
    <row r="945" spans="2:11">
      <c r="B945" s="111"/>
      <c r="C945" s="111"/>
      <c r="D945" s="111"/>
      <c r="E945" s="112"/>
      <c r="F945" s="112"/>
      <c r="G945" s="112"/>
      <c r="H945" s="112"/>
      <c r="I945" s="112"/>
      <c r="J945" s="112"/>
      <c r="K945" s="112"/>
    </row>
    <row r="946" spans="2:11">
      <c r="B946" s="111"/>
      <c r="C946" s="111"/>
      <c r="D946" s="111"/>
      <c r="E946" s="112"/>
      <c r="F946" s="112"/>
      <c r="G946" s="112"/>
      <c r="H946" s="112"/>
      <c r="I946" s="112"/>
      <c r="J946" s="112"/>
      <c r="K946" s="112"/>
    </row>
    <row r="947" spans="2:11">
      <c r="B947" s="111"/>
      <c r="C947" s="111"/>
      <c r="D947" s="111"/>
      <c r="E947" s="112"/>
      <c r="F947" s="112"/>
      <c r="G947" s="112"/>
      <c r="H947" s="112"/>
      <c r="I947" s="112"/>
      <c r="J947" s="112"/>
      <c r="K947" s="112"/>
    </row>
    <row r="948" spans="2:11">
      <c r="B948" s="111"/>
      <c r="C948" s="111"/>
      <c r="D948" s="111"/>
      <c r="E948" s="112"/>
      <c r="F948" s="112"/>
      <c r="G948" s="112"/>
      <c r="H948" s="112"/>
      <c r="I948" s="112"/>
      <c r="J948" s="112"/>
      <c r="K948" s="112"/>
    </row>
    <row r="949" spans="2:11">
      <c r="B949" s="111"/>
      <c r="C949" s="111"/>
      <c r="D949" s="111"/>
      <c r="E949" s="112"/>
      <c r="F949" s="112"/>
      <c r="G949" s="112"/>
      <c r="H949" s="112"/>
      <c r="I949" s="112"/>
      <c r="J949" s="112"/>
      <c r="K949" s="112"/>
    </row>
    <row r="950" spans="2:11">
      <c r="B950" s="111"/>
      <c r="C950" s="111"/>
      <c r="D950" s="111"/>
      <c r="E950" s="112"/>
      <c r="F950" s="112"/>
      <c r="G950" s="112"/>
      <c r="H950" s="112"/>
      <c r="I950" s="112"/>
      <c r="J950" s="112"/>
      <c r="K950" s="112"/>
    </row>
    <row r="951" spans="2:11">
      <c r="B951" s="111"/>
      <c r="C951" s="111"/>
      <c r="D951" s="111"/>
      <c r="E951" s="112"/>
      <c r="F951" s="112"/>
      <c r="G951" s="112"/>
      <c r="H951" s="112"/>
      <c r="I951" s="112"/>
      <c r="J951" s="112"/>
      <c r="K951" s="112"/>
    </row>
    <row r="952" spans="2:11">
      <c r="B952" s="111"/>
      <c r="C952" s="111"/>
      <c r="D952" s="111"/>
      <c r="E952" s="112"/>
      <c r="F952" s="112"/>
      <c r="G952" s="112"/>
      <c r="H952" s="112"/>
      <c r="I952" s="112"/>
      <c r="J952" s="112"/>
      <c r="K952" s="112"/>
    </row>
    <row r="953" spans="2:11">
      <c r="B953" s="111"/>
      <c r="C953" s="111"/>
      <c r="D953" s="111"/>
      <c r="E953" s="112"/>
      <c r="F953" s="112"/>
      <c r="G953" s="112"/>
      <c r="H953" s="112"/>
      <c r="I953" s="112"/>
      <c r="J953" s="112"/>
      <c r="K953" s="112"/>
    </row>
    <row r="954" spans="2:11">
      <c r="B954" s="111"/>
      <c r="C954" s="111"/>
      <c r="D954" s="111"/>
      <c r="E954" s="112"/>
      <c r="F954" s="112"/>
      <c r="G954" s="112"/>
      <c r="H954" s="112"/>
      <c r="I954" s="112"/>
      <c r="J954" s="112"/>
      <c r="K954" s="112"/>
    </row>
    <row r="955" spans="2:11">
      <c r="B955" s="111"/>
      <c r="C955" s="111"/>
      <c r="D955" s="111"/>
      <c r="E955" s="112"/>
      <c r="F955" s="112"/>
      <c r="G955" s="112"/>
      <c r="H955" s="112"/>
      <c r="I955" s="112"/>
      <c r="J955" s="112"/>
      <c r="K955" s="112"/>
    </row>
    <row r="956" spans="2:11">
      <c r="B956" s="111"/>
      <c r="C956" s="111"/>
      <c r="D956" s="111"/>
      <c r="E956" s="112"/>
      <c r="F956" s="112"/>
      <c r="G956" s="112"/>
      <c r="H956" s="112"/>
      <c r="I956" s="112"/>
      <c r="J956" s="112"/>
      <c r="K956" s="112"/>
    </row>
    <row r="957" spans="2:11">
      <c r="B957" s="111"/>
      <c r="C957" s="111"/>
      <c r="D957" s="111"/>
      <c r="E957" s="112"/>
      <c r="F957" s="112"/>
      <c r="G957" s="112"/>
      <c r="H957" s="112"/>
      <c r="I957" s="112"/>
      <c r="J957" s="112"/>
      <c r="K957" s="112"/>
    </row>
    <row r="958" spans="2:11">
      <c r="B958" s="111"/>
      <c r="C958" s="111"/>
      <c r="D958" s="111"/>
      <c r="E958" s="112"/>
      <c r="F958" s="112"/>
      <c r="G958" s="112"/>
      <c r="H958" s="112"/>
      <c r="I958" s="112"/>
      <c r="J958" s="112"/>
      <c r="K958" s="112"/>
    </row>
    <row r="959" spans="2:11">
      <c r="B959" s="111"/>
      <c r="C959" s="111"/>
      <c r="D959" s="111"/>
      <c r="E959" s="112"/>
      <c r="F959" s="112"/>
      <c r="G959" s="112"/>
      <c r="H959" s="112"/>
      <c r="I959" s="112"/>
      <c r="J959" s="112"/>
      <c r="K959" s="112"/>
    </row>
    <row r="960" spans="2:11">
      <c r="B960" s="111"/>
      <c r="C960" s="111"/>
      <c r="D960" s="111"/>
      <c r="E960" s="112"/>
      <c r="F960" s="112"/>
      <c r="G960" s="112"/>
      <c r="H960" s="112"/>
      <c r="I960" s="112"/>
      <c r="J960" s="112"/>
      <c r="K960" s="112"/>
    </row>
    <row r="961" spans="2:11">
      <c r="B961" s="111"/>
      <c r="C961" s="111"/>
      <c r="D961" s="111"/>
      <c r="E961" s="112"/>
      <c r="F961" s="112"/>
      <c r="G961" s="112"/>
      <c r="H961" s="112"/>
      <c r="I961" s="112"/>
      <c r="J961" s="112"/>
      <c r="K961" s="112"/>
    </row>
    <row r="962" spans="2:11">
      <c r="B962" s="111"/>
      <c r="C962" s="111"/>
      <c r="D962" s="111"/>
      <c r="E962" s="112"/>
      <c r="F962" s="112"/>
      <c r="G962" s="112"/>
      <c r="H962" s="112"/>
      <c r="I962" s="112"/>
      <c r="J962" s="112"/>
      <c r="K962" s="112"/>
    </row>
    <row r="963" spans="2:11">
      <c r="B963" s="111"/>
      <c r="C963" s="111"/>
      <c r="D963" s="111"/>
      <c r="E963" s="112"/>
      <c r="F963" s="112"/>
      <c r="G963" s="112"/>
      <c r="H963" s="112"/>
      <c r="I963" s="112"/>
      <c r="J963" s="112"/>
      <c r="K963" s="112"/>
    </row>
    <row r="964" spans="2:11">
      <c r="B964" s="111"/>
      <c r="C964" s="111"/>
      <c r="D964" s="111"/>
      <c r="E964" s="112"/>
      <c r="F964" s="112"/>
      <c r="G964" s="112"/>
      <c r="H964" s="112"/>
      <c r="I964" s="112"/>
      <c r="J964" s="112"/>
      <c r="K964" s="112"/>
    </row>
    <row r="965" spans="2:11">
      <c r="B965" s="111"/>
      <c r="C965" s="111"/>
      <c r="D965" s="111"/>
      <c r="E965" s="112"/>
      <c r="F965" s="112"/>
      <c r="G965" s="112"/>
      <c r="H965" s="112"/>
      <c r="I965" s="112"/>
      <c r="J965" s="112"/>
      <c r="K965" s="112"/>
    </row>
    <row r="966" spans="2:11">
      <c r="B966" s="111"/>
      <c r="C966" s="111"/>
      <c r="D966" s="111"/>
      <c r="E966" s="112"/>
      <c r="F966" s="112"/>
      <c r="G966" s="112"/>
      <c r="H966" s="112"/>
      <c r="I966" s="112"/>
      <c r="J966" s="112"/>
      <c r="K966" s="112"/>
    </row>
    <row r="967" spans="2:11">
      <c r="B967" s="111"/>
      <c r="C967" s="111"/>
      <c r="D967" s="111"/>
      <c r="E967" s="112"/>
      <c r="F967" s="112"/>
      <c r="G967" s="112"/>
      <c r="H967" s="112"/>
      <c r="I967" s="112"/>
      <c r="J967" s="112"/>
      <c r="K967" s="112"/>
    </row>
    <row r="968" spans="2:11">
      <c r="B968" s="111"/>
      <c r="C968" s="111"/>
      <c r="D968" s="111"/>
      <c r="E968" s="112"/>
      <c r="F968" s="112"/>
      <c r="G968" s="112"/>
      <c r="H968" s="112"/>
      <c r="I968" s="112"/>
      <c r="J968" s="112"/>
      <c r="K968" s="112"/>
    </row>
    <row r="969" spans="2:11">
      <c r="B969" s="111"/>
      <c r="C969" s="111"/>
      <c r="D969" s="111"/>
      <c r="E969" s="112"/>
      <c r="F969" s="112"/>
      <c r="G969" s="112"/>
      <c r="H969" s="112"/>
      <c r="I969" s="112"/>
      <c r="J969" s="112"/>
      <c r="K969" s="112"/>
    </row>
    <row r="970" spans="2:11">
      <c r="B970" s="111"/>
      <c r="C970" s="111"/>
      <c r="D970" s="111"/>
      <c r="E970" s="112"/>
      <c r="F970" s="112"/>
      <c r="G970" s="112"/>
      <c r="H970" s="112"/>
      <c r="I970" s="112"/>
      <c r="J970" s="112"/>
      <c r="K970" s="112"/>
    </row>
    <row r="971" spans="2:11">
      <c r="B971" s="111"/>
      <c r="C971" s="111"/>
      <c r="D971" s="111"/>
      <c r="E971" s="112"/>
      <c r="F971" s="112"/>
      <c r="G971" s="112"/>
      <c r="H971" s="112"/>
      <c r="I971" s="112"/>
      <c r="J971" s="112"/>
      <c r="K971" s="112"/>
    </row>
    <row r="972" spans="2:11">
      <c r="B972" s="111"/>
      <c r="C972" s="111"/>
      <c r="D972" s="111"/>
      <c r="E972" s="112"/>
      <c r="F972" s="112"/>
      <c r="G972" s="112"/>
      <c r="H972" s="112"/>
      <c r="I972" s="112"/>
      <c r="J972" s="112"/>
      <c r="K972" s="112"/>
    </row>
    <row r="973" spans="2:11">
      <c r="B973" s="111"/>
      <c r="C973" s="111"/>
      <c r="D973" s="111"/>
      <c r="E973" s="112"/>
      <c r="F973" s="112"/>
      <c r="G973" s="112"/>
      <c r="H973" s="112"/>
      <c r="I973" s="112"/>
      <c r="J973" s="112"/>
      <c r="K973" s="112"/>
    </row>
    <row r="974" spans="2:11">
      <c r="B974" s="111"/>
      <c r="C974" s="111"/>
      <c r="D974" s="111"/>
      <c r="E974" s="112"/>
      <c r="F974" s="112"/>
      <c r="G974" s="112"/>
      <c r="H974" s="112"/>
      <c r="I974" s="112"/>
      <c r="J974" s="112"/>
      <c r="K974" s="112"/>
    </row>
    <row r="975" spans="2:11">
      <c r="B975" s="111"/>
      <c r="C975" s="111"/>
      <c r="D975" s="111"/>
      <c r="E975" s="112"/>
      <c r="F975" s="112"/>
      <c r="G975" s="112"/>
      <c r="H975" s="112"/>
      <c r="I975" s="112"/>
      <c r="J975" s="112"/>
      <c r="K975" s="112"/>
    </row>
    <row r="976" spans="2:11">
      <c r="B976" s="111"/>
      <c r="C976" s="111"/>
      <c r="D976" s="111"/>
      <c r="E976" s="112"/>
      <c r="F976" s="112"/>
      <c r="G976" s="112"/>
      <c r="H976" s="112"/>
      <c r="I976" s="112"/>
      <c r="J976" s="112"/>
      <c r="K976" s="112"/>
    </row>
    <row r="977" spans="2:11">
      <c r="B977" s="111"/>
      <c r="C977" s="111"/>
      <c r="D977" s="111"/>
      <c r="E977" s="112"/>
      <c r="F977" s="112"/>
      <c r="G977" s="112"/>
      <c r="H977" s="112"/>
      <c r="I977" s="112"/>
      <c r="J977" s="112"/>
      <c r="K977" s="112"/>
    </row>
    <row r="978" spans="2:11">
      <c r="B978" s="111"/>
      <c r="C978" s="111"/>
      <c r="D978" s="111"/>
      <c r="E978" s="112"/>
      <c r="F978" s="112"/>
      <c r="G978" s="112"/>
      <c r="H978" s="112"/>
      <c r="I978" s="112"/>
      <c r="J978" s="112"/>
      <c r="K978" s="112"/>
    </row>
    <row r="979" spans="2:11">
      <c r="B979" s="111"/>
      <c r="C979" s="111"/>
      <c r="D979" s="111"/>
      <c r="E979" s="112"/>
      <c r="F979" s="112"/>
      <c r="G979" s="112"/>
      <c r="H979" s="112"/>
      <c r="I979" s="112"/>
      <c r="J979" s="112"/>
      <c r="K979" s="112"/>
    </row>
    <row r="980" spans="2:11">
      <c r="B980" s="111"/>
      <c r="C980" s="111"/>
      <c r="D980" s="111"/>
      <c r="E980" s="112"/>
      <c r="F980" s="112"/>
      <c r="G980" s="112"/>
      <c r="H980" s="112"/>
      <c r="I980" s="112"/>
      <c r="J980" s="112"/>
      <c r="K980" s="112"/>
    </row>
    <row r="981" spans="2:11">
      <c r="B981" s="111"/>
      <c r="C981" s="111"/>
      <c r="D981" s="111"/>
      <c r="E981" s="112"/>
      <c r="F981" s="112"/>
      <c r="G981" s="112"/>
      <c r="H981" s="112"/>
      <c r="I981" s="112"/>
      <c r="J981" s="112"/>
      <c r="K981" s="112"/>
    </row>
    <row r="982" spans="2:11">
      <c r="B982" s="111"/>
      <c r="C982" s="111"/>
      <c r="D982" s="111"/>
      <c r="E982" s="112"/>
      <c r="F982" s="112"/>
      <c r="G982" s="112"/>
      <c r="H982" s="112"/>
      <c r="I982" s="112"/>
      <c r="J982" s="112"/>
      <c r="K982" s="112"/>
    </row>
    <row r="983" spans="2:11">
      <c r="B983" s="111"/>
      <c r="C983" s="111"/>
      <c r="D983" s="111"/>
      <c r="E983" s="112"/>
      <c r="F983" s="112"/>
      <c r="G983" s="112"/>
      <c r="H983" s="112"/>
      <c r="I983" s="112"/>
      <c r="J983" s="112"/>
      <c r="K983" s="112"/>
    </row>
    <row r="984" spans="2:11">
      <c r="B984" s="111"/>
      <c r="C984" s="111"/>
      <c r="D984" s="111"/>
      <c r="E984" s="112"/>
      <c r="F984" s="112"/>
      <c r="G984" s="112"/>
      <c r="H984" s="112"/>
      <c r="I984" s="112"/>
      <c r="J984" s="112"/>
      <c r="K984" s="112"/>
    </row>
    <row r="985" spans="2:11">
      <c r="B985" s="111"/>
      <c r="C985" s="111"/>
      <c r="D985" s="111"/>
      <c r="E985" s="112"/>
      <c r="F985" s="112"/>
      <c r="G985" s="112"/>
      <c r="H985" s="112"/>
      <c r="I985" s="112"/>
      <c r="J985" s="112"/>
      <c r="K985" s="112"/>
    </row>
    <row r="986" spans="2:11">
      <c r="B986" s="111"/>
      <c r="C986" s="111"/>
      <c r="D986" s="111"/>
      <c r="E986" s="112"/>
      <c r="F986" s="112"/>
      <c r="G986" s="112"/>
      <c r="H986" s="112"/>
      <c r="I986" s="112"/>
      <c r="J986" s="112"/>
      <c r="K986" s="112"/>
    </row>
    <row r="987" spans="2:11">
      <c r="B987" s="111"/>
      <c r="C987" s="111"/>
      <c r="D987" s="111"/>
      <c r="E987" s="112"/>
      <c r="F987" s="112"/>
      <c r="G987" s="112"/>
      <c r="H987" s="112"/>
      <c r="I987" s="112"/>
      <c r="J987" s="112"/>
      <c r="K987" s="112"/>
    </row>
    <row r="988" spans="2:11">
      <c r="B988" s="111"/>
      <c r="C988" s="111"/>
      <c r="D988" s="111"/>
      <c r="E988" s="112"/>
      <c r="F988" s="112"/>
      <c r="G988" s="112"/>
      <c r="H988" s="112"/>
      <c r="I988" s="112"/>
      <c r="J988" s="112"/>
      <c r="K988" s="112"/>
    </row>
    <row r="989" spans="2:11">
      <c r="B989" s="111"/>
      <c r="C989" s="111"/>
      <c r="D989" s="111"/>
      <c r="E989" s="112"/>
      <c r="F989" s="112"/>
      <c r="G989" s="112"/>
      <c r="H989" s="112"/>
      <c r="I989" s="112"/>
      <c r="J989" s="112"/>
      <c r="K989" s="112"/>
    </row>
    <row r="990" spans="2:11">
      <c r="B990" s="111"/>
      <c r="C990" s="111"/>
      <c r="D990" s="111"/>
      <c r="E990" s="112"/>
      <c r="F990" s="112"/>
      <c r="G990" s="112"/>
      <c r="H990" s="112"/>
      <c r="I990" s="112"/>
      <c r="J990" s="112"/>
      <c r="K990" s="112"/>
    </row>
    <row r="991" spans="2:11">
      <c r="B991" s="111"/>
      <c r="C991" s="111"/>
      <c r="D991" s="111"/>
      <c r="E991" s="112"/>
      <c r="F991" s="112"/>
      <c r="G991" s="112"/>
      <c r="H991" s="112"/>
      <c r="I991" s="112"/>
      <c r="J991" s="112"/>
      <c r="K991" s="112"/>
    </row>
    <row r="992" spans="2:11">
      <c r="B992" s="111"/>
      <c r="C992" s="111"/>
      <c r="D992" s="111"/>
      <c r="E992" s="112"/>
      <c r="F992" s="112"/>
      <c r="G992" s="112"/>
      <c r="H992" s="112"/>
      <c r="I992" s="112"/>
      <c r="J992" s="112"/>
      <c r="K992" s="112"/>
    </row>
    <row r="993" spans="2:11">
      <c r="B993" s="111"/>
      <c r="C993" s="111"/>
      <c r="D993" s="111"/>
      <c r="E993" s="112"/>
      <c r="F993" s="112"/>
      <c r="G993" s="112"/>
      <c r="H993" s="112"/>
      <c r="I993" s="112"/>
      <c r="J993" s="112"/>
      <c r="K993" s="112"/>
    </row>
    <row r="994" spans="2:11">
      <c r="B994" s="111"/>
      <c r="C994" s="111"/>
      <c r="D994" s="111"/>
      <c r="E994" s="112"/>
      <c r="F994" s="112"/>
      <c r="G994" s="112"/>
      <c r="H994" s="112"/>
      <c r="I994" s="112"/>
      <c r="J994" s="112"/>
      <c r="K994" s="112"/>
    </row>
    <row r="995" spans="2:11">
      <c r="B995" s="111"/>
      <c r="C995" s="111"/>
      <c r="D995" s="111"/>
      <c r="E995" s="112"/>
      <c r="F995" s="112"/>
      <c r="G995" s="112"/>
      <c r="H995" s="112"/>
      <c r="I995" s="112"/>
      <c r="J995" s="112"/>
      <c r="K995" s="112"/>
    </row>
    <row r="996" spans="2:11">
      <c r="B996" s="111"/>
      <c r="C996" s="111"/>
      <c r="D996" s="111"/>
      <c r="E996" s="112"/>
      <c r="F996" s="112"/>
      <c r="G996" s="112"/>
      <c r="H996" s="112"/>
      <c r="I996" s="112"/>
      <c r="J996" s="112"/>
      <c r="K996" s="112"/>
    </row>
    <row r="997" spans="2:11">
      <c r="B997" s="111"/>
      <c r="C997" s="111"/>
      <c r="D997" s="111"/>
      <c r="E997" s="112"/>
      <c r="F997" s="112"/>
      <c r="G997" s="112"/>
      <c r="H997" s="112"/>
      <c r="I997" s="112"/>
      <c r="J997" s="112"/>
      <c r="K997" s="112"/>
    </row>
    <row r="998" spans="2:11">
      <c r="B998" s="111"/>
      <c r="C998" s="111"/>
      <c r="D998" s="111"/>
      <c r="E998" s="112"/>
      <c r="F998" s="112"/>
      <c r="G998" s="112"/>
      <c r="H998" s="112"/>
      <c r="I998" s="112"/>
      <c r="J998" s="112"/>
      <c r="K998" s="112"/>
    </row>
    <row r="999" spans="2:11">
      <c r="B999" s="111"/>
      <c r="C999" s="111"/>
      <c r="D999" s="111"/>
      <c r="E999" s="112"/>
      <c r="F999" s="112"/>
      <c r="G999" s="112"/>
      <c r="H999" s="112"/>
      <c r="I999" s="112"/>
      <c r="J999" s="112"/>
      <c r="K999" s="112"/>
    </row>
    <row r="1000" spans="2:11">
      <c r="B1000" s="111"/>
      <c r="C1000" s="111"/>
      <c r="D1000" s="111"/>
      <c r="E1000" s="112"/>
      <c r="F1000" s="112"/>
      <c r="G1000" s="112"/>
      <c r="H1000" s="112"/>
      <c r="I1000" s="112"/>
      <c r="J1000" s="112"/>
      <c r="K1000" s="112"/>
    </row>
    <row r="1001" spans="2:11">
      <c r="B1001" s="111"/>
      <c r="C1001" s="111"/>
      <c r="D1001" s="111"/>
      <c r="E1001" s="112"/>
      <c r="F1001" s="112"/>
      <c r="G1001" s="112"/>
      <c r="H1001" s="112"/>
      <c r="I1001" s="112"/>
      <c r="J1001" s="112"/>
      <c r="K1001" s="112"/>
    </row>
    <row r="1002" spans="2:11">
      <c r="B1002" s="111"/>
      <c r="C1002" s="111"/>
      <c r="D1002" s="111"/>
      <c r="E1002" s="112"/>
      <c r="F1002" s="112"/>
      <c r="G1002" s="112"/>
      <c r="H1002" s="112"/>
      <c r="I1002" s="112"/>
      <c r="J1002" s="112"/>
      <c r="K1002" s="112"/>
    </row>
    <row r="1003" spans="2:11">
      <c r="B1003" s="111"/>
      <c r="C1003" s="111"/>
      <c r="D1003" s="111"/>
      <c r="E1003" s="112"/>
      <c r="F1003" s="112"/>
      <c r="G1003" s="112"/>
      <c r="H1003" s="112"/>
      <c r="I1003" s="112"/>
      <c r="J1003" s="112"/>
      <c r="K1003" s="112"/>
    </row>
    <row r="1004" spans="2:11">
      <c r="B1004" s="111"/>
      <c r="C1004" s="111"/>
      <c r="D1004" s="111"/>
      <c r="E1004" s="112"/>
      <c r="F1004" s="112"/>
      <c r="G1004" s="112"/>
      <c r="H1004" s="112"/>
      <c r="I1004" s="112"/>
      <c r="J1004" s="112"/>
      <c r="K1004" s="112"/>
    </row>
    <row r="1005" spans="2:11">
      <c r="B1005" s="111"/>
      <c r="C1005" s="111"/>
      <c r="D1005" s="111"/>
      <c r="E1005" s="112"/>
      <c r="F1005" s="112"/>
      <c r="G1005" s="112"/>
      <c r="H1005" s="112"/>
      <c r="I1005" s="112"/>
      <c r="J1005" s="112"/>
      <c r="K1005" s="112"/>
    </row>
    <row r="1006" spans="2:11">
      <c r="B1006" s="111"/>
      <c r="C1006" s="111"/>
      <c r="D1006" s="111"/>
      <c r="E1006" s="112"/>
      <c r="F1006" s="112"/>
      <c r="G1006" s="112"/>
      <c r="H1006" s="112"/>
      <c r="I1006" s="112"/>
      <c r="J1006" s="112"/>
      <c r="K1006" s="112"/>
    </row>
    <row r="1007" spans="2:11">
      <c r="B1007" s="111"/>
      <c r="C1007" s="111"/>
      <c r="D1007" s="111"/>
      <c r="E1007" s="112"/>
      <c r="F1007" s="112"/>
      <c r="G1007" s="112"/>
      <c r="H1007" s="112"/>
      <c r="I1007" s="112"/>
      <c r="J1007" s="112"/>
      <c r="K1007" s="112"/>
    </row>
    <row r="1008" spans="2:11">
      <c r="B1008" s="111"/>
      <c r="C1008" s="111"/>
      <c r="D1008" s="111"/>
      <c r="E1008" s="112"/>
      <c r="F1008" s="112"/>
      <c r="G1008" s="112"/>
      <c r="H1008" s="112"/>
      <c r="I1008" s="112"/>
      <c r="J1008" s="112"/>
      <c r="K1008" s="112"/>
    </row>
    <row r="1009" spans="2:11">
      <c r="B1009" s="111"/>
      <c r="C1009" s="111"/>
      <c r="D1009" s="111"/>
      <c r="E1009" s="112"/>
      <c r="F1009" s="112"/>
      <c r="G1009" s="112"/>
      <c r="H1009" s="112"/>
      <c r="I1009" s="112"/>
      <c r="J1009" s="112"/>
      <c r="K1009" s="112"/>
    </row>
    <row r="1010" spans="2:11">
      <c r="B1010" s="111"/>
      <c r="C1010" s="111"/>
      <c r="D1010" s="111"/>
      <c r="E1010" s="112"/>
      <c r="F1010" s="112"/>
      <c r="G1010" s="112"/>
      <c r="H1010" s="112"/>
      <c r="I1010" s="112"/>
      <c r="J1010" s="112"/>
      <c r="K1010" s="112"/>
    </row>
    <row r="1011" spans="2:11">
      <c r="B1011" s="111"/>
      <c r="C1011" s="111"/>
      <c r="D1011" s="111"/>
      <c r="E1011" s="112"/>
      <c r="F1011" s="112"/>
      <c r="G1011" s="112"/>
      <c r="H1011" s="112"/>
      <c r="I1011" s="112"/>
      <c r="J1011" s="112"/>
      <c r="K1011" s="112"/>
    </row>
    <row r="1012" spans="2:11">
      <c r="B1012" s="111"/>
      <c r="C1012" s="111"/>
      <c r="D1012" s="111"/>
      <c r="E1012" s="112"/>
      <c r="F1012" s="112"/>
      <c r="G1012" s="112"/>
      <c r="H1012" s="112"/>
      <c r="I1012" s="112"/>
      <c r="J1012" s="112"/>
      <c r="K1012" s="112"/>
    </row>
    <row r="1013" spans="2:11">
      <c r="B1013" s="111"/>
      <c r="C1013" s="111"/>
      <c r="D1013" s="111"/>
      <c r="E1013" s="112"/>
      <c r="F1013" s="112"/>
      <c r="G1013" s="112"/>
      <c r="H1013" s="112"/>
      <c r="I1013" s="112"/>
      <c r="J1013" s="112"/>
      <c r="K1013" s="112"/>
    </row>
    <row r="1014" spans="2:11">
      <c r="B1014" s="111"/>
      <c r="C1014" s="111"/>
      <c r="D1014" s="111"/>
      <c r="E1014" s="112"/>
      <c r="F1014" s="112"/>
      <c r="G1014" s="112"/>
      <c r="H1014" s="112"/>
      <c r="I1014" s="112"/>
      <c r="J1014" s="112"/>
      <c r="K1014" s="112"/>
    </row>
    <row r="1015" spans="2:11">
      <c r="B1015" s="111"/>
      <c r="C1015" s="111"/>
      <c r="D1015" s="111"/>
      <c r="E1015" s="112"/>
      <c r="F1015" s="112"/>
      <c r="G1015" s="112"/>
      <c r="H1015" s="112"/>
      <c r="I1015" s="112"/>
      <c r="J1015" s="112"/>
      <c r="K1015" s="112"/>
    </row>
    <row r="1016" spans="2:11">
      <c r="B1016" s="111"/>
      <c r="C1016" s="111"/>
      <c r="D1016" s="111"/>
      <c r="E1016" s="112"/>
      <c r="F1016" s="112"/>
      <c r="G1016" s="112"/>
      <c r="H1016" s="112"/>
      <c r="I1016" s="112"/>
      <c r="J1016" s="112"/>
      <c r="K1016" s="112"/>
    </row>
    <row r="1017" spans="2:11">
      <c r="B1017" s="111"/>
      <c r="C1017" s="111"/>
      <c r="D1017" s="111"/>
      <c r="E1017" s="112"/>
      <c r="F1017" s="112"/>
      <c r="G1017" s="112"/>
      <c r="H1017" s="112"/>
      <c r="I1017" s="112"/>
      <c r="J1017" s="112"/>
      <c r="K1017" s="112"/>
    </row>
    <row r="1018" spans="2:11">
      <c r="B1018" s="111"/>
      <c r="C1018" s="111"/>
      <c r="D1018" s="111"/>
      <c r="E1018" s="112"/>
      <c r="F1018" s="112"/>
      <c r="G1018" s="112"/>
      <c r="H1018" s="112"/>
      <c r="I1018" s="112"/>
      <c r="J1018" s="112"/>
      <c r="K1018" s="112"/>
    </row>
    <row r="1019" spans="2:11">
      <c r="B1019" s="111"/>
      <c r="C1019" s="111"/>
      <c r="D1019" s="111"/>
      <c r="E1019" s="112"/>
      <c r="F1019" s="112"/>
      <c r="G1019" s="112"/>
      <c r="H1019" s="112"/>
      <c r="I1019" s="112"/>
      <c r="J1019" s="112"/>
      <c r="K1019" s="112"/>
    </row>
    <row r="1020" spans="2:11">
      <c r="B1020" s="111"/>
      <c r="C1020" s="111"/>
      <c r="D1020" s="111"/>
      <c r="E1020" s="112"/>
      <c r="F1020" s="112"/>
      <c r="G1020" s="112"/>
      <c r="H1020" s="112"/>
      <c r="I1020" s="112"/>
      <c r="J1020" s="112"/>
      <c r="K1020" s="112"/>
    </row>
    <row r="1021" spans="2:11">
      <c r="B1021" s="111"/>
      <c r="C1021" s="111"/>
      <c r="D1021" s="111"/>
      <c r="E1021" s="112"/>
      <c r="F1021" s="112"/>
      <c r="G1021" s="112"/>
      <c r="H1021" s="112"/>
      <c r="I1021" s="112"/>
      <c r="J1021" s="112"/>
      <c r="K1021" s="112"/>
    </row>
    <row r="1022" spans="2:11">
      <c r="B1022" s="111"/>
      <c r="C1022" s="111"/>
      <c r="D1022" s="111"/>
      <c r="E1022" s="112"/>
      <c r="F1022" s="112"/>
      <c r="G1022" s="112"/>
      <c r="H1022" s="112"/>
      <c r="I1022" s="112"/>
      <c r="J1022" s="112"/>
      <c r="K1022" s="112"/>
    </row>
    <row r="1023" spans="2:11">
      <c r="B1023" s="111"/>
      <c r="C1023" s="111"/>
      <c r="D1023" s="111"/>
      <c r="E1023" s="112"/>
      <c r="F1023" s="112"/>
      <c r="G1023" s="112"/>
      <c r="H1023" s="112"/>
      <c r="I1023" s="112"/>
      <c r="J1023" s="112"/>
      <c r="K1023" s="112"/>
    </row>
    <row r="1024" spans="2:11">
      <c r="B1024" s="111"/>
      <c r="C1024" s="111"/>
      <c r="D1024" s="111"/>
      <c r="E1024" s="112"/>
      <c r="F1024" s="112"/>
      <c r="G1024" s="112"/>
      <c r="H1024" s="112"/>
      <c r="I1024" s="112"/>
      <c r="J1024" s="112"/>
      <c r="K1024" s="112"/>
    </row>
    <row r="1025" spans="2:11">
      <c r="B1025" s="111"/>
      <c r="C1025" s="111"/>
      <c r="D1025" s="111"/>
      <c r="E1025" s="112"/>
      <c r="F1025" s="112"/>
      <c r="G1025" s="112"/>
      <c r="H1025" s="112"/>
      <c r="I1025" s="112"/>
      <c r="J1025" s="112"/>
      <c r="K1025" s="112"/>
    </row>
    <row r="1026" spans="2:11">
      <c r="B1026" s="111"/>
      <c r="C1026" s="111"/>
      <c r="D1026" s="111"/>
      <c r="E1026" s="112"/>
      <c r="F1026" s="112"/>
      <c r="G1026" s="112"/>
      <c r="H1026" s="112"/>
      <c r="I1026" s="112"/>
      <c r="J1026" s="112"/>
      <c r="K1026" s="112"/>
    </row>
    <row r="1027" spans="2:11">
      <c r="B1027" s="111"/>
      <c r="C1027" s="111"/>
      <c r="D1027" s="111"/>
      <c r="E1027" s="112"/>
      <c r="F1027" s="112"/>
      <c r="G1027" s="112"/>
      <c r="H1027" s="112"/>
      <c r="I1027" s="112"/>
      <c r="J1027" s="112"/>
      <c r="K1027" s="112"/>
    </row>
    <row r="1028" spans="2:11">
      <c r="B1028" s="111"/>
      <c r="C1028" s="111"/>
      <c r="D1028" s="111"/>
      <c r="E1028" s="112"/>
      <c r="F1028" s="112"/>
      <c r="G1028" s="112"/>
      <c r="H1028" s="112"/>
      <c r="I1028" s="112"/>
      <c r="J1028" s="112"/>
      <c r="K1028" s="112"/>
    </row>
    <row r="1029" spans="2:11">
      <c r="B1029" s="111"/>
      <c r="C1029" s="111"/>
      <c r="D1029" s="111"/>
      <c r="E1029" s="112"/>
      <c r="F1029" s="112"/>
      <c r="G1029" s="112"/>
      <c r="H1029" s="112"/>
      <c r="I1029" s="112"/>
      <c r="J1029" s="112"/>
      <c r="K1029" s="112"/>
    </row>
    <row r="1030" spans="2:11">
      <c r="B1030" s="111"/>
      <c r="C1030" s="111"/>
      <c r="D1030" s="111"/>
      <c r="E1030" s="112"/>
      <c r="F1030" s="112"/>
      <c r="G1030" s="112"/>
      <c r="H1030" s="112"/>
      <c r="I1030" s="112"/>
      <c r="J1030" s="112"/>
      <c r="K1030" s="112"/>
    </row>
    <row r="1031" spans="2:11">
      <c r="B1031" s="111"/>
      <c r="C1031" s="111"/>
      <c r="D1031" s="111"/>
      <c r="E1031" s="112"/>
      <c r="F1031" s="112"/>
      <c r="G1031" s="112"/>
      <c r="H1031" s="112"/>
      <c r="I1031" s="112"/>
      <c r="J1031" s="112"/>
      <c r="K1031" s="112"/>
    </row>
    <row r="1032" spans="2:11">
      <c r="B1032" s="111"/>
      <c r="C1032" s="111"/>
      <c r="D1032" s="111"/>
      <c r="E1032" s="112"/>
      <c r="F1032" s="112"/>
      <c r="G1032" s="112"/>
      <c r="H1032" s="112"/>
      <c r="I1032" s="112"/>
      <c r="J1032" s="112"/>
      <c r="K1032" s="112"/>
    </row>
    <row r="1033" spans="2:11">
      <c r="B1033" s="111"/>
      <c r="C1033" s="111"/>
      <c r="D1033" s="111"/>
      <c r="E1033" s="112"/>
      <c r="F1033" s="112"/>
      <c r="G1033" s="112"/>
      <c r="H1033" s="112"/>
      <c r="I1033" s="112"/>
      <c r="J1033" s="112"/>
      <c r="K1033" s="112"/>
    </row>
    <row r="1034" spans="2:11">
      <c r="B1034" s="111"/>
      <c r="C1034" s="111"/>
      <c r="D1034" s="111"/>
      <c r="E1034" s="112"/>
      <c r="F1034" s="112"/>
      <c r="G1034" s="112"/>
      <c r="H1034" s="112"/>
      <c r="I1034" s="112"/>
      <c r="J1034" s="112"/>
      <c r="K1034" s="112"/>
    </row>
    <row r="1035" spans="2:11">
      <c r="B1035" s="111"/>
      <c r="C1035" s="111"/>
      <c r="D1035" s="111"/>
      <c r="E1035" s="112"/>
      <c r="F1035" s="112"/>
      <c r="G1035" s="112"/>
      <c r="H1035" s="112"/>
      <c r="I1035" s="112"/>
      <c r="J1035" s="112"/>
      <c r="K1035" s="112"/>
    </row>
    <row r="1036" spans="2:11">
      <c r="B1036" s="111"/>
      <c r="C1036" s="111"/>
      <c r="D1036" s="111"/>
      <c r="E1036" s="112"/>
      <c r="F1036" s="112"/>
      <c r="G1036" s="112"/>
      <c r="H1036" s="112"/>
      <c r="I1036" s="112"/>
      <c r="J1036" s="112"/>
      <c r="K1036" s="112"/>
    </row>
    <row r="1037" spans="2:11">
      <c r="B1037" s="111"/>
      <c r="C1037" s="111"/>
      <c r="D1037" s="111"/>
      <c r="E1037" s="112"/>
      <c r="F1037" s="112"/>
      <c r="G1037" s="112"/>
      <c r="H1037" s="112"/>
      <c r="I1037" s="112"/>
      <c r="J1037" s="112"/>
      <c r="K1037" s="112"/>
    </row>
    <row r="1038" spans="2:11">
      <c r="B1038" s="111"/>
      <c r="C1038" s="111"/>
      <c r="D1038" s="111"/>
      <c r="E1038" s="112"/>
      <c r="F1038" s="112"/>
      <c r="G1038" s="112"/>
      <c r="H1038" s="112"/>
      <c r="I1038" s="112"/>
      <c r="J1038" s="112"/>
      <c r="K1038" s="112"/>
    </row>
    <row r="1039" spans="2:11">
      <c r="B1039" s="111"/>
      <c r="C1039" s="111"/>
      <c r="D1039" s="111"/>
      <c r="E1039" s="112"/>
      <c r="F1039" s="112"/>
      <c r="G1039" s="112"/>
      <c r="H1039" s="112"/>
      <c r="I1039" s="112"/>
      <c r="J1039" s="112"/>
      <c r="K1039" s="112"/>
    </row>
    <row r="1040" spans="2:11">
      <c r="B1040" s="111"/>
      <c r="C1040" s="111"/>
      <c r="D1040" s="111"/>
      <c r="E1040" s="112"/>
      <c r="F1040" s="112"/>
      <c r="G1040" s="112"/>
      <c r="H1040" s="112"/>
      <c r="I1040" s="112"/>
      <c r="J1040" s="112"/>
      <c r="K1040" s="112"/>
    </row>
    <row r="1041" spans="2:11">
      <c r="B1041" s="111"/>
      <c r="C1041" s="111"/>
      <c r="D1041" s="111"/>
      <c r="E1041" s="112"/>
      <c r="F1041" s="112"/>
      <c r="G1041" s="112"/>
      <c r="H1041" s="112"/>
      <c r="I1041" s="112"/>
      <c r="J1041" s="112"/>
      <c r="K1041" s="112"/>
    </row>
    <row r="1042" spans="2:11">
      <c r="B1042" s="111"/>
      <c r="C1042" s="111"/>
      <c r="D1042" s="111"/>
      <c r="E1042" s="112"/>
      <c r="F1042" s="112"/>
      <c r="G1042" s="112"/>
      <c r="H1042" s="112"/>
      <c r="I1042" s="112"/>
      <c r="J1042" s="112"/>
      <c r="K1042" s="112"/>
    </row>
    <row r="1043" spans="2:11">
      <c r="B1043" s="111"/>
      <c r="C1043" s="111"/>
      <c r="D1043" s="111"/>
      <c r="E1043" s="112"/>
      <c r="F1043" s="112"/>
      <c r="G1043" s="112"/>
      <c r="H1043" s="112"/>
      <c r="I1043" s="112"/>
      <c r="J1043" s="112"/>
      <c r="K1043" s="112"/>
    </row>
    <row r="1044" spans="2:11">
      <c r="B1044" s="111"/>
      <c r="C1044" s="111"/>
      <c r="D1044" s="111"/>
      <c r="E1044" s="112"/>
      <c r="F1044" s="112"/>
      <c r="G1044" s="112"/>
      <c r="H1044" s="112"/>
      <c r="I1044" s="112"/>
      <c r="J1044" s="112"/>
      <c r="K1044" s="112"/>
    </row>
    <row r="1045" spans="2:11">
      <c r="B1045" s="111"/>
      <c r="C1045" s="111"/>
      <c r="D1045" s="111"/>
      <c r="E1045" s="112"/>
      <c r="F1045" s="112"/>
      <c r="G1045" s="112"/>
      <c r="H1045" s="112"/>
      <c r="I1045" s="112"/>
      <c r="J1045" s="112"/>
      <c r="K1045" s="112"/>
    </row>
    <row r="1046" spans="2:11">
      <c r="B1046" s="111"/>
      <c r="C1046" s="111"/>
      <c r="D1046" s="111"/>
      <c r="E1046" s="112"/>
      <c r="F1046" s="112"/>
      <c r="G1046" s="112"/>
      <c r="H1046" s="112"/>
      <c r="I1046" s="112"/>
      <c r="J1046" s="112"/>
      <c r="K1046" s="112"/>
    </row>
    <row r="1047" spans="2:11">
      <c r="B1047" s="111"/>
      <c r="C1047" s="111"/>
      <c r="D1047" s="111"/>
      <c r="E1047" s="112"/>
      <c r="F1047" s="112"/>
      <c r="G1047" s="112"/>
      <c r="H1047" s="112"/>
      <c r="I1047" s="112"/>
      <c r="J1047" s="112"/>
      <c r="K1047" s="112"/>
    </row>
    <row r="1048" spans="2:11">
      <c r="B1048" s="111"/>
      <c r="C1048" s="111"/>
      <c r="D1048" s="111"/>
      <c r="E1048" s="112"/>
      <c r="F1048" s="112"/>
      <c r="G1048" s="112"/>
      <c r="H1048" s="112"/>
      <c r="I1048" s="112"/>
      <c r="J1048" s="112"/>
      <c r="K1048" s="112"/>
    </row>
    <row r="1049" spans="2:11">
      <c r="B1049" s="111"/>
      <c r="C1049" s="111"/>
      <c r="D1049" s="111"/>
      <c r="E1049" s="112"/>
      <c r="F1049" s="112"/>
      <c r="G1049" s="112"/>
      <c r="H1049" s="112"/>
      <c r="I1049" s="112"/>
      <c r="J1049" s="112"/>
      <c r="K1049" s="112"/>
    </row>
    <row r="1050" spans="2:11">
      <c r="B1050" s="111"/>
      <c r="C1050" s="111"/>
      <c r="D1050" s="111"/>
      <c r="E1050" s="112"/>
      <c r="F1050" s="112"/>
      <c r="G1050" s="112"/>
      <c r="H1050" s="112"/>
      <c r="I1050" s="112"/>
      <c r="J1050" s="112"/>
      <c r="K1050" s="112"/>
    </row>
    <row r="1051" spans="2:11">
      <c r="B1051" s="111"/>
      <c r="C1051" s="111"/>
      <c r="D1051" s="111"/>
      <c r="E1051" s="112"/>
      <c r="F1051" s="112"/>
      <c r="G1051" s="112"/>
      <c r="H1051" s="112"/>
      <c r="I1051" s="112"/>
      <c r="J1051" s="112"/>
      <c r="K1051" s="112"/>
    </row>
    <row r="1052" spans="2:11">
      <c r="B1052" s="111"/>
      <c r="C1052" s="111"/>
      <c r="D1052" s="111"/>
      <c r="E1052" s="112"/>
      <c r="F1052" s="112"/>
      <c r="G1052" s="112"/>
      <c r="H1052" s="112"/>
      <c r="I1052" s="112"/>
      <c r="J1052" s="112"/>
      <c r="K1052" s="112"/>
    </row>
    <row r="1053" spans="2:11">
      <c r="B1053" s="111"/>
      <c r="C1053" s="111"/>
      <c r="D1053" s="111"/>
      <c r="E1053" s="112"/>
      <c r="F1053" s="112"/>
      <c r="G1053" s="112"/>
      <c r="H1053" s="112"/>
      <c r="I1053" s="112"/>
      <c r="J1053" s="112"/>
      <c r="K1053" s="112"/>
    </row>
    <row r="1054" spans="2:11">
      <c r="B1054" s="111"/>
      <c r="C1054" s="111"/>
      <c r="D1054" s="111"/>
      <c r="E1054" s="112"/>
      <c r="F1054" s="112"/>
      <c r="G1054" s="112"/>
      <c r="H1054" s="112"/>
      <c r="I1054" s="112"/>
      <c r="J1054" s="112"/>
      <c r="K1054" s="112"/>
    </row>
    <row r="1055" spans="2:11">
      <c r="B1055" s="111"/>
      <c r="C1055" s="111"/>
      <c r="D1055" s="111"/>
      <c r="E1055" s="112"/>
      <c r="F1055" s="112"/>
      <c r="G1055" s="112"/>
      <c r="H1055" s="112"/>
      <c r="I1055" s="112"/>
      <c r="J1055" s="112"/>
      <c r="K1055" s="112"/>
    </row>
    <row r="1056" spans="2:11">
      <c r="B1056" s="111"/>
      <c r="C1056" s="111"/>
      <c r="D1056" s="111"/>
      <c r="E1056" s="112"/>
      <c r="F1056" s="112"/>
      <c r="G1056" s="112"/>
      <c r="H1056" s="112"/>
      <c r="I1056" s="112"/>
      <c r="J1056" s="112"/>
      <c r="K1056" s="112"/>
    </row>
    <row r="1057" spans="2:11">
      <c r="B1057" s="111"/>
      <c r="C1057" s="111"/>
      <c r="D1057" s="111"/>
      <c r="E1057" s="112"/>
      <c r="F1057" s="112"/>
      <c r="G1057" s="112"/>
      <c r="H1057" s="112"/>
      <c r="I1057" s="112"/>
      <c r="J1057" s="112"/>
      <c r="K1057" s="112"/>
    </row>
    <row r="1058" spans="2:11">
      <c r="B1058" s="111"/>
      <c r="C1058" s="111"/>
      <c r="D1058" s="111"/>
      <c r="E1058" s="112"/>
      <c r="F1058" s="112"/>
      <c r="G1058" s="112"/>
      <c r="H1058" s="112"/>
      <c r="I1058" s="112"/>
      <c r="J1058" s="112"/>
      <c r="K1058" s="112"/>
    </row>
    <row r="1059" spans="2:11">
      <c r="B1059" s="111"/>
      <c r="C1059" s="111"/>
      <c r="D1059" s="111"/>
      <c r="E1059" s="112"/>
      <c r="F1059" s="112"/>
      <c r="G1059" s="112"/>
      <c r="H1059" s="112"/>
      <c r="I1059" s="112"/>
      <c r="J1059" s="112"/>
      <c r="K1059" s="112"/>
    </row>
    <row r="1060" spans="2:11">
      <c r="B1060" s="111"/>
      <c r="C1060" s="111"/>
      <c r="D1060" s="111"/>
      <c r="E1060" s="112"/>
      <c r="F1060" s="112"/>
      <c r="G1060" s="112"/>
      <c r="H1060" s="112"/>
      <c r="I1060" s="112"/>
      <c r="J1060" s="112"/>
      <c r="K1060" s="112"/>
    </row>
    <row r="1061" spans="2:11">
      <c r="B1061" s="111"/>
      <c r="C1061" s="111"/>
      <c r="D1061" s="111"/>
      <c r="E1061" s="112"/>
      <c r="F1061" s="112"/>
      <c r="G1061" s="112"/>
      <c r="H1061" s="112"/>
      <c r="I1061" s="112"/>
      <c r="J1061" s="112"/>
      <c r="K1061" s="112"/>
    </row>
    <row r="1062" spans="2:11">
      <c r="B1062" s="111"/>
      <c r="C1062" s="111"/>
      <c r="D1062" s="111"/>
      <c r="E1062" s="112"/>
      <c r="F1062" s="112"/>
      <c r="G1062" s="112"/>
      <c r="H1062" s="112"/>
      <c r="I1062" s="112"/>
      <c r="J1062" s="112"/>
      <c r="K1062" s="112"/>
    </row>
    <row r="1063" spans="2:11">
      <c r="B1063" s="111"/>
      <c r="C1063" s="111"/>
      <c r="D1063" s="111"/>
      <c r="E1063" s="112"/>
      <c r="F1063" s="112"/>
      <c r="G1063" s="112"/>
      <c r="H1063" s="112"/>
      <c r="I1063" s="112"/>
      <c r="J1063" s="112"/>
      <c r="K1063" s="112"/>
    </row>
    <row r="1064" spans="2:11">
      <c r="B1064" s="111"/>
      <c r="C1064" s="111"/>
      <c r="D1064" s="111"/>
      <c r="E1064" s="112"/>
      <c r="F1064" s="112"/>
      <c r="G1064" s="112"/>
      <c r="H1064" s="112"/>
      <c r="I1064" s="112"/>
      <c r="J1064" s="112"/>
      <c r="K1064" s="112"/>
    </row>
    <row r="1065" spans="2:11">
      <c r="B1065" s="111"/>
      <c r="C1065" s="111"/>
      <c r="D1065" s="111"/>
      <c r="E1065" s="112"/>
      <c r="F1065" s="112"/>
      <c r="G1065" s="112"/>
      <c r="H1065" s="112"/>
      <c r="I1065" s="112"/>
      <c r="J1065" s="112"/>
      <c r="K1065" s="112"/>
    </row>
    <row r="1066" spans="2:11">
      <c r="B1066" s="111"/>
      <c r="C1066" s="111"/>
      <c r="D1066" s="111"/>
      <c r="E1066" s="112"/>
      <c r="F1066" s="112"/>
      <c r="G1066" s="112"/>
      <c r="H1066" s="112"/>
      <c r="I1066" s="112"/>
      <c r="J1066" s="112"/>
      <c r="K1066" s="112"/>
    </row>
    <row r="1067" spans="2:11">
      <c r="B1067" s="111"/>
      <c r="C1067" s="111"/>
      <c r="D1067" s="111"/>
      <c r="E1067" s="112"/>
      <c r="F1067" s="112"/>
      <c r="G1067" s="112"/>
      <c r="H1067" s="112"/>
      <c r="I1067" s="112"/>
      <c r="J1067" s="112"/>
      <c r="K1067" s="112"/>
    </row>
    <row r="1068" spans="2:11">
      <c r="B1068" s="111"/>
      <c r="C1068" s="111"/>
      <c r="D1068" s="111"/>
      <c r="E1068" s="112"/>
      <c r="F1068" s="112"/>
      <c r="G1068" s="112"/>
      <c r="H1068" s="112"/>
      <c r="I1068" s="112"/>
      <c r="J1068" s="112"/>
      <c r="K1068" s="112"/>
    </row>
    <row r="1069" spans="2:11">
      <c r="B1069" s="111"/>
      <c r="C1069" s="111"/>
      <c r="D1069" s="111"/>
      <c r="E1069" s="112"/>
      <c r="F1069" s="112"/>
      <c r="G1069" s="112"/>
      <c r="H1069" s="112"/>
      <c r="I1069" s="112"/>
      <c r="J1069" s="112"/>
      <c r="K1069" s="112"/>
    </row>
    <row r="1070" spans="2:11">
      <c r="B1070" s="111"/>
      <c r="C1070" s="111"/>
      <c r="D1070" s="111"/>
      <c r="E1070" s="112"/>
      <c r="F1070" s="112"/>
      <c r="G1070" s="112"/>
      <c r="H1070" s="112"/>
      <c r="I1070" s="112"/>
      <c r="J1070" s="112"/>
      <c r="K1070" s="112"/>
    </row>
    <row r="1071" spans="2:11">
      <c r="B1071" s="111"/>
      <c r="C1071" s="111"/>
      <c r="D1071" s="111"/>
      <c r="E1071" s="112"/>
      <c r="F1071" s="112"/>
      <c r="G1071" s="112"/>
      <c r="H1071" s="112"/>
      <c r="I1071" s="112"/>
      <c r="J1071" s="112"/>
      <c r="K1071" s="112"/>
    </row>
    <row r="1072" spans="2:11">
      <c r="B1072" s="111"/>
      <c r="C1072" s="111"/>
      <c r="D1072" s="111"/>
      <c r="E1072" s="112"/>
      <c r="F1072" s="112"/>
      <c r="G1072" s="112"/>
      <c r="H1072" s="112"/>
      <c r="I1072" s="112"/>
      <c r="J1072" s="112"/>
      <c r="K1072" s="112"/>
    </row>
    <row r="1073" spans="2:11">
      <c r="B1073" s="111"/>
      <c r="C1073" s="111"/>
      <c r="D1073" s="111"/>
      <c r="E1073" s="112"/>
      <c r="F1073" s="112"/>
      <c r="G1073" s="112"/>
      <c r="H1073" s="112"/>
      <c r="I1073" s="112"/>
      <c r="J1073" s="112"/>
      <c r="K1073" s="112"/>
    </row>
    <row r="1074" spans="2:11">
      <c r="B1074" s="111"/>
      <c r="C1074" s="111"/>
      <c r="D1074" s="111"/>
      <c r="E1074" s="112"/>
      <c r="F1074" s="112"/>
      <c r="G1074" s="112"/>
      <c r="H1074" s="112"/>
      <c r="I1074" s="112"/>
      <c r="J1074" s="112"/>
      <c r="K1074" s="112"/>
    </row>
    <row r="1075" spans="2:11">
      <c r="B1075" s="111"/>
      <c r="C1075" s="111"/>
      <c r="D1075" s="111"/>
      <c r="E1075" s="112"/>
      <c r="F1075" s="112"/>
      <c r="G1075" s="112"/>
      <c r="H1075" s="112"/>
      <c r="I1075" s="112"/>
      <c r="J1075" s="112"/>
      <c r="K1075" s="112"/>
    </row>
    <row r="1076" spans="2:11">
      <c r="B1076" s="111"/>
      <c r="C1076" s="111"/>
      <c r="D1076" s="111"/>
      <c r="E1076" s="112"/>
      <c r="F1076" s="112"/>
      <c r="G1076" s="112"/>
      <c r="H1076" s="112"/>
      <c r="I1076" s="112"/>
      <c r="J1076" s="112"/>
      <c r="K1076" s="112"/>
    </row>
    <row r="1077" spans="2:11">
      <c r="B1077" s="111"/>
      <c r="C1077" s="111"/>
      <c r="D1077" s="111"/>
      <c r="E1077" s="112"/>
      <c r="F1077" s="112"/>
      <c r="G1077" s="112"/>
      <c r="H1077" s="112"/>
      <c r="I1077" s="112"/>
      <c r="J1077" s="112"/>
      <c r="K1077" s="112"/>
    </row>
    <row r="1078" spans="2:11">
      <c r="B1078" s="111"/>
      <c r="C1078" s="111"/>
      <c r="D1078" s="111"/>
      <c r="E1078" s="112"/>
      <c r="F1078" s="112"/>
      <c r="G1078" s="112"/>
      <c r="H1078" s="112"/>
      <c r="I1078" s="112"/>
      <c r="J1078" s="112"/>
      <c r="K1078" s="112"/>
    </row>
    <row r="1079" spans="2:11">
      <c r="B1079" s="111"/>
      <c r="C1079" s="111"/>
      <c r="D1079" s="111"/>
      <c r="E1079" s="112"/>
      <c r="F1079" s="112"/>
      <c r="G1079" s="112"/>
      <c r="H1079" s="112"/>
      <c r="I1079" s="112"/>
      <c r="J1079" s="112"/>
      <c r="K1079" s="112"/>
    </row>
    <row r="1080" spans="2:11">
      <c r="B1080" s="111"/>
      <c r="C1080" s="111"/>
      <c r="D1080" s="111"/>
      <c r="E1080" s="112"/>
      <c r="F1080" s="112"/>
      <c r="G1080" s="112"/>
      <c r="H1080" s="112"/>
      <c r="I1080" s="112"/>
      <c r="J1080" s="112"/>
      <c r="K1080" s="112"/>
    </row>
    <row r="1081" spans="2:11">
      <c r="B1081" s="111"/>
      <c r="C1081" s="111"/>
      <c r="D1081" s="111"/>
      <c r="E1081" s="112"/>
      <c r="F1081" s="112"/>
      <c r="G1081" s="112"/>
      <c r="H1081" s="112"/>
      <c r="I1081" s="112"/>
      <c r="J1081" s="112"/>
      <c r="K1081" s="112"/>
    </row>
    <row r="1082" spans="2:11">
      <c r="B1082" s="111"/>
      <c r="C1082" s="111"/>
      <c r="D1082" s="111"/>
      <c r="E1082" s="112"/>
      <c r="F1082" s="112"/>
      <c r="G1082" s="112"/>
      <c r="H1082" s="112"/>
      <c r="I1082" s="112"/>
      <c r="J1082" s="112"/>
      <c r="K1082" s="112"/>
    </row>
    <row r="1083" spans="2:11">
      <c r="B1083" s="111"/>
      <c r="C1083" s="111"/>
      <c r="D1083" s="111"/>
      <c r="E1083" s="112"/>
      <c r="F1083" s="112"/>
      <c r="G1083" s="112"/>
      <c r="H1083" s="112"/>
      <c r="I1083" s="112"/>
      <c r="J1083" s="112"/>
      <c r="K1083" s="112"/>
    </row>
    <row r="1084" spans="2:11">
      <c r="B1084" s="111"/>
      <c r="C1084" s="111"/>
      <c r="D1084" s="111"/>
      <c r="E1084" s="112"/>
      <c r="F1084" s="112"/>
      <c r="G1084" s="112"/>
      <c r="H1084" s="112"/>
      <c r="I1084" s="112"/>
      <c r="J1084" s="112"/>
      <c r="K1084" s="112"/>
    </row>
    <row r="1085" spans="2:11">
      <c r="B1085" s="111"/>
      <c r="C1085" s="111"/>
      <c r="D1085" s="111"/>
      <c r="E1085" s="112"/>
      <c r="F1085" s="112"/>
      <c r="G1085" s="112"/>
      <c r="H1085" s="112"/>
      <c r="I1085" s="112"/>
      <c r="J1085" s="112"/>
      <c r="K1085" s="112"/>
    </row>
    <row r="1086" spans="2:11">
      <c r="B1086" s="111"/>
      <c r="C1086" s="111"/>
      <c r="D1086" s="111"/>
      <c r="E1086" s="112"/>
      <c r="F1086" s="112"/>
      <c r="G1086" s="112"/>
      <c r="H1086" s="112"/>
      <c r="I1086" s="112"/>
      <c r="J1086" s="112"/>
      <c r="K1086" s="112"/>
    </row>
    <row r="1087" spans="2:11">
      <c r="B1087" s="111"/>
      <c r="C1087" s="111"/>
      <c r="D1087" s="111"/>
      <c r="E1087" s="112"/>
      <c r="F1087" s="112"/>
      <c r="G1087" s="112"/>
      <c r="H1087" s="112"/>
      <c r="I1087" s="112"/>
      <c r="J1087" s="112"/>
      <c r="K1087" s="112"/>
    </row>
    <row r="1088" spans="2:11">
      <c r="B1088" s="111"/>
      <c r="C1088" s="111"/>
      <c r="D1088" s="111"/>
      <c r="E1088" s="112"/>
      <c r="F1088" s="112"/>
      <c r="G1088" s="112"/>
      <c r="H1088" s="112"/>
      <c r="I1088" s="112"/>
      <c r="J1088" s="112"/>
      <c r="K1088" s="112"/>
    </row>
    <row r="1089" spans="2:11">
      <c r="B1089" s="111"/>
      <c r="C1089" s="111"/>
      <c r="D1089" s="111"/>
      <c r="E1089" s="112"/>
      <c r="F1089" s="112"/>
      <c r="G1089" s="112"/>
      <c r="H1089" s="112"/>
      <c r="I1089" s="112"/>
      <c r="J1089" s="112"/>
      <c r="K1089" s="112"/>
    </row>
    <row r="1090" spans="2:11">
      <c r="B1090" s="111"/>
      <c r="C1090" s="111"/>
      <c r="D1090" s="111"/>
      <c r="E1090" s="112"/>
      <c r="F1090" s="112"/>
      <c r="G1090" s="112"/>
      <c r="H1090" s="112"/>
      <c r="I1090" s="112"/>
      <c r="J1090" s="112"/>
      <c r="K1090" s="112"/>
    </row>
    <row r="1091" spans="2:11">
      <c r="B1091" s="111"/>
      <c r="C1091" s="111"/>
      <c r="D1091" s="111"/>
      <c r="E1091" s="112"/>
      <c r="F1091" s="112"/>
      <c r="G1091" s="112"/>
      <c r="H1091" s="112"/>
      <c r="I1091" s="112"/>
      <c r="J1091" s="112"/>
      <c r="K1091" s="112"/>
    </row>
    <row r="1092" spans="2:11">
      <c r="B1092" s="111"/>
      <c r="C1092" s="111"/>
      <c r="D1092" s="111"/>
      <c r="E1092" s="112"/>
      <c r="F1092" s="112"/>
      <c r="G1092" s="112"/>
      <c r="H1092" s="112"/>
      <c r="I1092" s="112"/>
      <c r="J1092" s="112"/>
      <c r="K1092" s="112"/>
    </row>
    <row r="1093" spans="2:11">
      <c r="B1093" s="111"/>
      <c r="C1093" s="111"/>
      <c r="D1093" s="111"/>
      <c r="E1093" s="112"/>
      <c r="F1093" s="112"/>
      <c r="G1093" s="112"/>
      <c r="H1093" s="112"/>
      <c r="I1093" s="112"/>
      <c r="J1093" s="112"/>
      <c r="K1093" s="112"/>
    </row>
    <row r="1094" spans="2:11">
      <c r="B1094" s="111"/>
      <c r="C1094" s="111"/>
      <c r="D1094" s="111"/>
      <c r="E1094" s="112"/>
      <c r="F1094" s="112"/>
      <c r="G1094" s="112"/>
      <c r="H1094" s="112"/>
      <c r="I1094" s="112"/>
      <c r="J1094" s="112"/>
      <c r="K1094" s="112"/>
    </row>
    <row r="1095" spans="2:11">
      <c r="B1095" s="111"/>
      <c r="C1095" s="111"/>
      <c r="D1095" s="111"/>
      <c r="E1095" s="112"/>
      <c r="F1095" s="112"/>
      <c r="G1095" s="112"/>
      <c r="H1095" s="112"/>
      <c r="I1095" s="112"/>
      <c r="J1095" s="112"/>
      <c r="K1095" s="112"/>
    </row>
    <row r="1096" spans="2:11">
      <c r="B1096" s="111"/>
      <c r="C1096" s="111"/>
      <c r="D1096" s="111"/>
      <c r="E1096" s="112"/>
      <c r="F1096" s="112"/>
      <c r="G1096" s="112"/>
      <c r="H1096" s="112"/>
      <c r="I1096" s="112"/>
      <c r="J1096" s="112"/>
      <c r="K1096" s="112"/>
    </row>
    <row r="1097" spans="2:11">
      <c r="B1097" s="111"/>
      <c r="C1097" s="111"/>
      <c r="D1097" s="111"/>
      <c r="E1097" s="112"/>
      <c r="F1097" s="112"/>
      <c r="G1097" s="112"/>
      <c r="H1097" s="112"/>
      <c r="I1097" s="112"/>
      <c r="J1097" s="112"/>
      <c r="K1097" s="112"/>
    </row>
    <row r="1098" spans="2:11">
      <c r="B1098" s="111"/>
      <c r="C1098" s="111"/>
      <c r="D1098" s="111"/>
      <c r="E1098" s="112"/>
      <c r="F1098" s="112"/>
      <c r="G1098" s="112"/>
      <c r="H1098" s="112"/>
      <c r="I1098" s="112"/>
      <c r="J1098" s="112"/>
      <c r="K1098" s="112"/>
    </row>
    <row r="1099" spans="2:11">
      <c r="B1099" s="111"/>
      <c r="C1099" s="111"/>
      <c r="D1099" s="111"/>
      <c r="E1099" s="112"/>
      <c r="F1099" s="112"/>
      <c r="G1099" s="112"/>
      <c r="H1099" s="112"/>
      <c r="I1099" s="112"/>
      <c r="J1099" s="112"/>
      <c r="K1099" s="112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2146</v>
      </c>
    </row>
    <row r="6" spans="2:17" ht="26.25" customHeight="1">
      <c r="B6" s="126" t="s">
        <v>153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17" ht="26.25" customHeight="1">
      <c r="B7" s="126" t="s">
        <v>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17" s="3" customFormat="1" ht="63">
      <c r="B8" s="21" t="s">
        <v>95</v>
      </c>
      <c r="C8" s="29" t="s">
        <v>34</v>
      </c>
      <c r="D8" s="29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45</v>
      </c>
      <c r="P8" s="29" t="s">
        <v>127</v>
      </c>
      <c r="Q8" s="30" t="s">
        <v>129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17" s="4" customFormat="1" ht="18" customHeight="1">
      <c r="B11" s="116" t="s">
        <v>1384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68"/>
      <c r="Q11" s="68"/>
    </row>
    <row r="12" spans="2:17" ht="18" customHeight="1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2:17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2:17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2:17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2:17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2:17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2:17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2:17">
      <c r="B432" s="111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2:17">
      <c r="B433" s="111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2:17">
      <c r="B434" s="111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2:17">
      <c r="B435" s="111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2:17">
      <c r="B436" s="111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2:17">
      <c r="B437" s="111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2:17">
      <c r="B438" s="111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2:17">
      <c r="B439" s="111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2:17">
      <c r="B440" s="111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2:17">
      <c r="B441" s="111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2:17">
      <c r="B442" s="111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2:17">
      <c r="B443" s="111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2:17">
      <c r="B444" s="111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2:17">
      <c r="B445" s="111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2:17">
      <c r="B446" s="111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2:17">
      <c r="B447" s="111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2:17">
      <c r="B448" s="111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2:17">
      <c r="B449" s="111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2:17">
      <c r="B450" s="111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2:17">
      <c r="B451" s="111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2:17">
      <c r="B452" s="111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2:17">
      <c r="B453" s="111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2:17">
      <c r="B454" s="111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2:17">
      <c r="B455" s="111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2:17">
      <c r="B456" s="111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2:17">
      <c r="B457" s="111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2:17">
      <c r="B458" s="111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2:17">
      <c r="B459" s="111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2:17">
      <c r="B460" s="111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2:17">
      <c r="B461" s="111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2:17">
      <c r="B462" s="111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2:17">
      <c r="B463" s="111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2:17">
      <c r="B464" s="111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2:17">
      <c r="B465" s="111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2:17">
      <c r="B466" s="111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2:17">
      <c r="B467" s="111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2:17">
      <c r="B468" s="111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2:17">
      <c r="B469" s="111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2:17">
      <c r="B470" s="111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2:17">
      <c r="B471" s="111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2:17">
      <c r="B472" s="111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2:17">
      <c r="B473" s="111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2:17">
      <c r="B474" s="111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2:17">
      <c r="B475" s="111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2:17">
      <c r="B476" s="111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2:17">
      <c r="B477" s="111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2:17">
      <c r="B478" s="111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2:17">
      <c r="B479" s="111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2:17">
      <c r="B480" s="111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2:17">
      <c r="B481" s="111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2:17">
      <c r="B482" s="111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2:17">
      <c r="B483" s="111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2:17">
      <c r="B484" s="111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2:17">
      <c r="B485" s="111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2:17">
      <c r="B486" s="111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2:17">
      <c r="B487" s="111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2:17">
      <c r="B488" s="111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  <row r="489" spans="2:17">
      <c r="B489" s="111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</row>
    <row r="490" spans="2:17">
      <c r="B490" s="111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</row>
    <row r="491" spans="2:17">
      <c r="B491" s="111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</row>
    <row r="492" spans="2:17">
      <c r="B492" s="111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</row>
    <row r="493" spans="2:17">
      <c r="B493" s="111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</row>
    <row r="494" spans="2:17">
      <c r="B494" s="111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</row>
    <row r="495" spans="2:17">
      <c r="B495" s="111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</row>
    <row r="496" spans="2:17">
      <c r="B496" s="111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</row>
    <row r="497" spans="2:17">
      <c r="B497" s="111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</row>
    <row r="498" spans="2:17">
      <c r="B498" s="111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</row>
    <row r="499" spans="2:17">
      <c r="B499" s="111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</row>
    <row r="500" spans="2:17">
      <c r="B500" s="111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</row>
    <row r="501" spans="2:17">
      <c r="B501" s="111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</row>
    <row r="502" spans="2:17">
      <c r="B502" s="111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</row>
    <row r="503" spans="2:17">
      <c r="B503" s="111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</row>
    <row r="504" spans="2:17">
      <c r="B504" s="111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</row>
    <row r="505" spans="2:17">
      <c r="B505" s="111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</row>
    <row r="506" spans="2:17">
      <c r="B506" s="111"/>
      <c r="C506" s="111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</row>
    <row r="507" spans="2:17">
      <c r="B507" s="111"/>
      <c r="C507" s="11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</row>
    <row r="508" spans="2:17">
      <c r="B508" s="111"/>
      <c r="C508" s="111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</row>
    <row r="509" spans="2:17">
      <c r="B509" s="111"/>
      <c r="C509" s="111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</row>
    <row r="510" spans="2:17">
      <c r="B510" s="111"/>
      <c r="C510" s="111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</row>
    <row r="511" spans="2:17">
      <c r="B511" s="111"/>
      <c r="C511" s="111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</row>
    <row r="512" spans="2:17">
      <c r="B512" s="111"/>
      <c r="C512" s="11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</row>
    <row r="513" spans="2:17">
      <c r="B513" s="111"/>
      <c r="C513" s="11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</row>
    <row r="514" spans="2:17">
      <c r="B514" s="111"/>
      <c r="C514" s="111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</row>
    <row r="515" spans="2:17">
      <c r="B515" s="111"/>
      <c r="C515" s="111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</row>
    <row r="516" spans="2:17">
      <c r="B516" s="111"/>
      <c r="C516" s="111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</row>
    <row r="517" spans="2:17">
      <c r="B517" s="111"/>
      <c r="C517" s="111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</row>
    <row r="518" spans="2:17">
      <c r="B518" s="111"/>
      <c r="C518" s="111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</row>
    <row r="519" spans="2:17">
      <c r="B519" s="111"/>
      <c r="C519" s="111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</row>
    <row r="520" spans="2:17">
      <c r="B520" s="111"/>
      <c r="C520" s="111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</row>
    <row r="521" spans="2:17">
      <c r="B521" s="111"/>
      <c r="C521" s="11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</row>
    <row r="522" spans="2:17">
      <c r="B522" s="111"/>
      <c r="C522" s="111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</row>
    <row r="523" spans="2:17">
      <c r="B523" s="111"/>
      <c r="C523" s="111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</row>
    <row r="524" spans="2:17">
      <c r="B524" s="111"/>
      <c r="C524" s="111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</row>
    <row r="525" spans="2:17">
      <c r="B525" s="111"/>
      <c r="C525" s="111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</row>
    <row r="526" spans="2:17">
      <c r="B526" s="111"/>
      <c r="C526" s="111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</row>
    <row r="527" spans="2:17">
      <c r="B527" s="111"/>
      <c r="C527" s="11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</row>
    <row r="528" spans="2:17">
      <c r="B528" s="111"/>
      <c r="C528" s="11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</row>
    <row r="529" spans="2:17">
      <c r="B529" s="111"/>
      <c r="C529" s="111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</row>
    <row r="530" spans="2:17">
      <c r="B530" s="111"/>
      <c r="C530" s="111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</row>
    <row r="531" spans="2:17">
      <c r="B531" s="111"/>
      <c r="C531" s="111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</row>
    <row r="532" spans="2:17">
      <c r="B532" s="111"/>
      <c r="C532" s="111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</row>
    <row r="533" spans="2:17">
      <c r="B533" s="111"/>
      <c r="C533" s="111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</row>
    <row r="534" spans="2:17">
      <c r="B534" s="111"/>
      <c r="C534" s="111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</row>
    <row r="535" spans="2:17">
      <c r="B535" s="111"/>
      <c r="C535" s="111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</row>
    <row r="536" spans="2:17">
      <c r="B536" s="111"/>
      <c r="C536" s="11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</row>
    <row r="537" spans="2:17">
      <c r="B537" s="111"/>
      <c r="C537" s="111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</row>
    <row r="538" spans="2:17">
      <c r="B538" s="111"/>
      <c r="C538" s="111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</row>
    <row r="539" spans="2:17">
      <c r="B539" s="111"/>
      <c r="C539" s="111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</row>
    <row r="540" spans="2:17">
      <c r="B540" s="111"/>
      <c r="C540" s="111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</row>
    <row r="541" spans="2:17">
      <c r="B541" s="111"/>
      <c r="C541" s="11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</row>
    <row r="542" spans="2:17">
      <c r="B542" s="111"/>
      <c r="C542" s="11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</row>
    <row r="543" spans="2:17">
      <c r="B543" s="111"/>
      <c r="C543" s="111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</row>
    <row r="544" spans="2:17">
      <c r="B544" s="111"/>
      <c r="C544" s="111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</row>
    <row r="545" spans="2:17">
      <c r="B545" s="111"/>
      <c r="C545" s="111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</row>
    <row r="546" spans="2:17">
      <c r="B546" s="111"/>
      <c r="C546" s="111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</row>
    <row r="547" spans="2:17">
      <c r="B547" s="111"/>
      <c r="C547" s="111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</row>
    <row r="548" spans="2:17">
      <c r="B548" s="111"/>
      <c r="C548" s="111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</row>
    <row r="549" spans="2:17">
      <c r="B549" s="111"/>
      <c r="C549" s="111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</row>
    <row r="550" spans="2:17">
      <c r="B550" s="111"/>
      <c r="C550" s="11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</row>
    <row r="551" spans="2:17">
      <c r="B551" s="111"/>
      <c r="C551" s="111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</row>
    <row r="552" spans="2:17">
      <c r="B552" s="111"/>
      <c r="C552" s="111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</row>
    <row r="553" spans="2:17">
      <c r="B553" s="111"/>
      <c r="C553" s="111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</row>
    <row r="554" spans="2:17">
      <c r="B554" s="111"/>
      <c r="C554" s="111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</row>
    <row r="555" spans="2:17">
      <c r="B555" s="111"/>
      <c r="C555" s="11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</row>
    <row r="556" spans="2:17">
      <c r="B556" s="111"/>
      <c r="C556" s="11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</row>
    <row r="557" spans="2:17">
      <c r="B557" s="111"/>
      <c r="C557" s="111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</row>
    <row r="558" spans="2:17">
      <c r="B558" s="111"/>
      <c r="C558" s="111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6.25" customHeight="1">
      <c r="B6" s="126" t="s">
        <v>154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s="3" customFormat="1" ht="78.75">
      <c r="B7" s="47" t="s">
        <v>95</v>
      </c>
      <c r="C7" s="48" t="s">
        <v>166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50</v>
      </c>
      <c r="I7" s="48" t="s">
        <v>17</v>
      </c>
      <c r="J7" s="48" t="s">
        <v>200</v>
      </c>
      <c r="K7" s="48" t="s">
        <v>82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16" t="s">
        <v>1387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7">
        <v>0</v>
      </c>
      <c r="Q10" s="68"/>
      <c r="R10" s="68"/>
    </row>
    <row r="11" spans="2:18" ht="21.75" customHeight="1">
      <c r="B11" s="113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3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3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1"/>
      <c r="D112" s="111"/>
      <c r="E112" s="111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1"/>
      <c r="D113" s="111"/>
      <c r="E113" s="111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1"/>
      <c r="D114" s="111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1"/>
      <c r="D115" s="111"/>
      <c r="E115" s="111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1"/>
      <c r="D116" s="111"/>
      <c r="E116" s="111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1"/>
      <c r="D117" s="111"/>
      <c r="E117" s="111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1"/>
      <c r="D118" s="111"/>
      <c r="E118" s="111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1"/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1"/>
      <c r="D120" s="111"/>
      <c r="E120" s="111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1"/>
      <c r="D121" s="111"/>
      <c r="E121" s="1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1"/>
      <c r="D122" s="111"/>
      <c r="E122" s="111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1"/>
      <c r="D123" s="111"/>
      <c r="E123" s="111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1"/>
      <c r="D124" s="111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1"/>
      <c r="D125" s="111"/>
      <c r="E125" s="111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1"/>
      <c r="D126" s="111"/>
      <c r="E126" s="111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1"/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1"/>
      <c r="D128" s="111"/>
      <c r="E128" s="111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1"/>
      <c r="D129" s="111"/>
      <c r="E129" s="111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1"/>
      <c r="D130" s="111"/>
      <c r="E130" s="111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1"/>
      <c r="D131" s="111"/>
      <c r="E131" s="111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1"/>
      <c r="D132" s="111"/>
      <c r="E132" s="111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1"/>
      <c r="D133" s="111"/>
      <c r="E133" s="111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1"/>
      <c r="D134" s="111"/>
      <c r="E134" s="111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1"/>
      <c r="D135" s="11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1"/>
      <c r="D136" s="111"/>
      <c r="E136" s="111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1"/>
      <c r="D137" s="111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1"/>
      <c r="D138" s="111"/>
      <c r="E138" s="111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1"/>
      <c r="D139" s="111"/>
      <c r="E139" s="111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1"/>
      <c r="D141" s="111"/>
      <c r="E141" s="111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1"/>
      <c r="D142" s="111"/>
      <c r="E142" s="111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1"/>
      <c r="D143" s="111"/>
      <c r="E143" s="111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1"/>
      <c r="D144" s="111"/>
      <c r="E144" s="111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1"/>
      <c r="D145" s="111"/>
      <c r="E145" s="111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1"/>
      <c r="D146" s="111"/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1"/>
      <c r="D148" s="111"/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1"/>
      <c r="D149" s="111"/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1"/>
      <c r="D150" s="111"/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1"/>
      <c r="D151" s="111"/>
      <c r="E151" s="111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1"/>
      <c r="D152" s="111"/>
      <c r="E152" s="111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1"/>
      <c r="D153" s="111"/>
      <c r="E153" s="111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1"/>
      <c r="D154" s="111"/>
      <c r="E154" s="111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1"/>
      <c r="D155" s="111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1"/>
      <c r="D156" s="111"/>
      <c r="E156" s="111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1"/>
      <c r="D157" s="111"/>
      <c r="E157" s="111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1"/>
      <c r="D158" s="111"/>
      <c r="E158" s="111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1"/>
      <c r="D159" s="111"/>
      <c r="E159" s="111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1"/>
      <c r="D160" s="111"/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1"/>
      <c r="D161" s="111"/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1"/>
      <c r="D162" s="111"/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1"/>
      <c r="D163" s="111"/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1"/>
      <c r="D164" s="111"/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1"/>
      <c r="D165" s="111"/>
      <c r="E165" s="111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1"/>
      <c r="D166" s="111"/>
      <c r="E166" s="111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1"/>
      <c r="D167" s="111"/>
      <c r="E167" s="111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1"/>
      <c r="D168" s="111"/>
      <c r="E168" s="111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1"/>
      <c r="D169" s="111"/>
      <c r="E169" s="1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1"/>
      <c r="D170" s="111"/>
      <c r="E170" s="111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1"/>
      <c r="D171" s="111"/>
      <c r="E171" s="111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1"/>
      <c r="D172" s="111"/>
      <c r="E172" s="111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1"/>
      <c r="D173" s="111"/>
      <c r="E173" s="111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1"/>
      <c r="D174" s="111"/>
      <c r="E174" s="111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1"/>
      <c r="D175" s="11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1"/>
      <c r="D176" s="11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1"/>
      <c r="D177" s="11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1"/>
      <c r="D178" s="111"/>
      <c r="E178" s="111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1"/>
      <c r="D179" s="111"/>
      <c r="E179" s="111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1"/>
      <c r="D180" s="111"/>
      <c r="E180" s="111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1"/>
      <c r="D181" s="111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1"/>
      <c r="D182" s="111"/>
      <c r="E182" s="111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1"/>
      <c r="D183" s="11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1"/>
      <c r="D184" s="11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1"/>
      <c r="D185" s="11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1"/>
      <c r="D186" s="111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1"/>
      <c r="D187" s="111"/>
      <c r="E187" s="111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1"/>
      <c r="D188" s="111"/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1"/>
      <c r="D189" s="111"/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1"/>
      <c r="D190" s="111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1"/>
      <c r="D192" s="111"/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1"/>
      <c r="D193" s="111"/>
      <c r="E193" s="111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1"/>
      <c r="D194" s="111"/>
      <c r="E194" s="111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1"/>
      <c r="D195" s="111"/>
      <c r="E195" s="111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1"/>
      <c r="D196" s="111"/>
      <c r="E196" s="111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1"/>
      <c r="D197" s="111"/>
      <c r="E197" s="111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1"/>
      <c r="D198" s="111"/>
      <c r="E198" s="111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1"/>
      <c r="D199" s="111"/>
      <c r="E199" s="111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1"/>
      <c r="D200" s="111"/>
      <c r="E200" s="111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1"/>
      <c r="D201" s="111"/>
      <c r="E201" s="111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1"/>
      <c r="D202" s="111"/>
      <c r="E202" s="111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1"/>
      <c r="D203" s="111"/>
      <c r="E203" s="111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1"/>
      <c r="D204" s="111"/>
      <c r="E204" s="111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1"/>
      <c r="D205" s="111"/>
      <c r="E205" s="111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1"/>
      <c r="D206" s="111"/>
      <c r="E206" s="111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1"/>
      <c r="D207" s="111"/>
      <c r="E207" s="111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1"/>
      <c r="D208" s="111"/>
      <c r="E208" s="111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1"/>
      <c r="D209" s="111"/>
      <c r="E209" s="111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1"/>
      <c r="D210" s="111"/>
      <c r="E210" s="111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1"/>
      <c r="D211" s="111"/>
      <c r="E211" s="111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1"/>
      <c r="D212" s="111"/>
      <c r="E212" s="111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1"/>
      <c r="D213" s="111"/>
      <c r="E213" s="111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1"/>
      <c r="D215" s="111"/>
      <c r="E215" s="111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1"/>
      <c r="D216" s="111"/>
      <c r="E216" s="111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1"/>
      <c r="D217" s="111"/>
      <c r="E217" s="111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1"/>
      <c r="D218" s="111"/>
      <c r="E218" s="111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1"/>
      <c r="D219" s="111"/>
      <c r="E219" s="111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1"/>
      <c r="D220" s="111"/>
      <c r="E220" s="111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1"/>
      <c r="D221" s="111"/>
      <c r="E221" s="111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1"/>
      <c r="D222" s="111"/>
      <c r="E222" s="111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1"/>
      <c r="D223" s="111"/>
      <c r="E223" s="111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1"/>
      <c r="D224" s="111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1"/>
      <c r="D225" s="111"/>
      <c r="E225" s="111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1"/>
      <c r="D226" s="111"/>
      <c r="E226" s="111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1"/>
      <c r="D227" s="111"/>
      <c r="E227" s="111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1"/>
      <c r="D228" s="111"/>
      <c r="E228" s="111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1"/>
      <c r="D229" s="111"/>
      <c r="E229" s="111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1"/>
      <c r="D230" s="111"/>
      <c r="E230" s="111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1"/>
      <c r="D231" s="111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1"/>
      <c r="D232" s="111"/>
      <c r="E232" s="111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1"/>
      <c r="D233" s="111"/>
      <c r="E233" s="111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1"/>
      <c r="D234" s="111"/>
      <c r="E234" s="111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1"/>
      <c r="D235" s="111"/>
      <c r="E235" s="111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1"/>
      <c r="D236" s="111"/>
      <c r="E236" s="11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1"/>
      <c r="D237" s="111"/>
      <c r="E237" s="111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1"/>
      <c r="D238" s="111"/>
      <c r="E238" s="111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1"/>
      <c r="D239" s="111"/>
      <c r="E239" s="111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1"/>
      <c r="D240" s="111"/>
      <c r="E240" s="111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1"/>
      <c r="D241" s="111"/>
      <c r="E241" s="111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1"/>
      <c r="D242" s="111"/>
      <c r="E242" s="111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1"/>
      <c r="D243" s="111"/>
      <c r="E243" s="111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1"/>
      <c r="D244" s="111"/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1"/>
      <c r="D247" s="111"/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1"/>
      <c r="D248" s="111"/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1"/>
      <c r="D249" s="111"/>
      <c r="E249" s="111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1"/>
      <c r="D250" s="111"/>
      <c r="E250" s="111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1"/>
      <c r="D251" s="111"/>
      <c r="E251" s="111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1"/>
      <c r="D252" s="111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1"/>
      <c r="D253" s="111"/>
      <c r="E253" s="111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1"/>
      <c r="D254" s="111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1"/>
      <c r="D255" s="111"/>
      <c r="E255" s="111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1"/>
      <c r="D256" s="111"/>
      <c r="E256" s="111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1"/>
      <c r="D257" s="111"/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1"/>
      <c r="D258" s="111"/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1"/>
      <c r="D259" s="111"/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1"/>
      <c r="D260" s="111"/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1"/>
      <c r="D261" s="111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1"/>
      <c r="D262" s="111"/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1"/>
      <c r="D263" s="111"/>
      <c r="E263" s="111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1"/>
      <c r="D264" s="111"/>
      <c r="E264" s="111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1"/>
      <c r="D265" s="111"/>
      <c r="E265" s="111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1"/>
      <c r="D266" s="111"/>
      <c r="E266" s="111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1"/>
      <c r="D267" s="111"/>
      <c r="E267" s="111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1"/>
      <c r="D268" s="111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1"/>
      <c r="D269" s="111"/>
      <c r="E269" s="11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1"/>
      <c r="D270" s="111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1"/>
      <c r="D271" s="111"/>
      <c r="E271" s="111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1"/>
      <c r="D272" s="111"/>
      <c r="E272" s="111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1"/>
      <c r="D273" s="111"/>
      <c r="E273" s="111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1"/>
      <c r="D274" s="111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1"/>
      <c r="D275" s="111"/>
      <c r="E275" s="111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1"/>
      <c r="D276" s="111"/>
      <c r="E276" s="111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1"/>
      <c r="D277" s="111"/>
      <c r="E277" s="111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1"/>
      <c r="D278" s="111"/>
      <c r="E278" s="111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1"/>
      <c r="D279" s="111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1"/>
      <c r="D280" s="111"/>
      <c r="E280" s="111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1"/>
      <c r="D281" s="111"/>
      <c r="E281" s="111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1"/>
      <c r="D282" s="111"/>
      <c r="E282" s="111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1"/>
      <c r="D283" s="111"/>
      <c r="E283" s="111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1"/>
      <c r="D284" s="111"/>
      <c r="E284" s="111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1"/>
      <c r="D285" s="111"/>
      <c r="E285" s="111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1"/>
      <c r="D286" s="111"/>
      <c r="E286" s="111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1"/>
      <c r="D287" s="111"/>
      <c r="E287" s="111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1"/>
      <c r="D288" s="111"/>
      <c r="E288" s="111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1"/>
      <c r="D289" s="111"/>
      <c r="E289" s="11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1"/>
      <c r="D290" s="111"/>
      <c r="E290" s="11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1"/>
      <c r="D291" s="111"/>
      <c r="E291" s="111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1"/>
      <c r="D292" s="111"/>
      <c r="E292" s="111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1"/>
      <c r="D293" s="111"/>
      <c r="E293" s="111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1"/>
      <c r="D294" s="111"/>
      <c r="E294" s="111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1"/>
      <c r="D295" s="111"/>
      <c r="E295" s="111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1"/>
      <c r="D296" s="111"/>
      <c r="E296" s="111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1"/>
      <c r="D297" s="111"/>
      <c r="E297" s="111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1"/>
      <c r="D298" s="111"/>
      <c r="E298" s="111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1"/>
      <c r="D299" s="111"/>
      <c r="E299" s="111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1"/>
      <c r="D300" s="111"/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1"/>
      <c r="D301" s="111"/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1"/>
      <c r="D302" s="111"/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1"/>
      <c r="D303" s="111"/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1"/>
      <c r="D304" s="111"/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1"/>
      <c r="D305" s="111"/>
      <c r="E305" s="111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1"/>
      <c r="D306" s="111"/>
      <c r="E306" s="111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1"/>
      <c r="D307" s="111"/>
      <c r="E307" s="111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1"/>
      <c r="D308" s="111"/>
      <c r="E308" s="111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1"/>
      <c r="D309" s="111"/>
      <c r="E309" s="111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1"/>
      <c r="D310" s="111"/>
      <c r="E310" s="111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1"/>
      <c r="D311" s="111"/>
      <c r="E311" s="111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1"/>
      <c r="D312" s="111"/>
      <c r="E312" s="111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1"/>
      <c r="D313" s="111"/>
      <c r="E313" s="111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1"/>
      <c r="D314" s="111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1"/>
      <c r="D315" s="111"/>
      <c r="E315" s="111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1"/>
      <c r="D316" s="111"/>
      <c r="E316" s="111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1"/>
      <c r="D317" s="111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1"/>
      <c r="D318" s="111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1"/>
      <c r="D319" s="111"/>
      <c r="E319" s="111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1"/>
      <c r="D320" s="111"/>
      <c r="E320" s="111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1"/>
      <c r="D321" s="111"/>
      <c r="E321" s="111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1"/>
      <c r="D322" s="111"/>
      <c r="E322" s="111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1"/>
      <c r="D323" s="111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1"/>
      <c r="D324" s="111"/>
      <c r="E324" s="111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1"/>
      <c r="D325" s="111"/>
      <c r="E325" s="111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1"/>
      <c r="D326" s="111"/>
      <c r="E326" s="111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1"/>
      <c r="D327" s="111"/>
      <c r="E327" s="111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1"/>
      <c r="C526" s="111"/>
      <c r="D526" s="111"/>
      <c r="E526" s="111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1"/>
      <c r="C527" s="111"/>
      <c r="D527" s="111"/>
      <c r="E527" s="111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1"/>
      <c r="C528" s="111"/>
      <c r="D528" s="111"/>
      <c r="E528" s="111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1"/>
      <c r="C529" s="111"/>
      <c r="D529" s="111"/>
      <c r="E529" s="111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1"/>
      <c r="C530" s="111"/>
      <c r="D530" s="111"/>
      <c r="E530" s="111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1"/>
      <c r="C531" s="111"/>
      <c r="D531" s="111"/>
      <c r="E531" s="111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1"/>
      <c r="C532" s="111"/>
      <c r="D532" s="111"/>
      <c r="E532" s="111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1"/>
      <c r="C533" s="111"/>
      <c r="D533" s="111"/>
      <c r="E533" s="111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1"/>
      <c r="C534" s="111"/>
      <c r="D534" s="111"/>
      <c r="E534" s="111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1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1"/>
      <c r="C669" s="111"/>
      <c r="D669" s="111"/>
      <c r="E669" s="111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1"/>
      <c r="C670" s="111"/>
      <c r="D670" s="111"/>
      <c r="E670" s="111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1"/>
      <c r="C671" s="111"/>
      <c r="D671" s="111"/>
      <c r="E671" s="111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1"/>
      <c r="C672" s="111"/>
      <c r="D672" s="111"/>
      <c r="E672" s="111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1"/>
      <c r="C673" s="111"/>
      <c r="D673" s="111"/>
      <c r="E673" s="111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1"/>
      <c r="C674" s="111"/>
      <c r="D674" s="111"/>
      <c r="E674" s="111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1"/>
      <c r="C675" s="111"/>
      <c r="D675" s="111"/>
      <c r="E675" s="111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1"/>
      <c r="C676" s="111"/>
      <c r="D676" s="111"/>
      <c r="E676" s="111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1"/>
      <c r="C677" s="111"/>
      <c r="D677" s="111"/>
      <c r="E677" s="111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1"/>
      <c r="C678" s="111"/>
      <c r="D678" s="111"/>
      <c r="E678" s="111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1"/>
      <c r="C679" s="111"/>
      <c r="D679" s="111"/>
      <c r="E679" s="111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1"/>
      <c r="C680" s="111"/>
      <c r="D680" s="111"/>
      <c r="E680" s="111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1"/>
      <c r="C681" s="111"/>
      <c r="D681" s="111"/>
      <c r="E681" s="111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1"/>
      <c r="C682" s="111"/>
      <c r="D682" s="111"/>
      <c r="E682" s="111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1"/>
      <c r="C683" s="111"/>
      <c r="D683" s="111"/>
      <c r="E683" s="111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1"/>
      <c r="C684" s="111"/>
      <c r="D684" s="111"/>
      <c r="E684" s="111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1"/>
      <c r="C685" s="111"/>
      <c r="D685" s="111"/>
      <c r="E685" s="111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1"/>
      <c r="C686" s="111"/>
      <c r="D686" s="111"/>
      <c r="E686" s="111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1"/>
      <c r="C687" s="111"/>
      <c r="D687" s="111"/>
      <c r="E687" s="111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1"/>
      <c r="C688" s="111"/>
      <c r="D688" s="111"/>
      <c r="E688" s="111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1"/>
      <c r="C689" s="111"/>
      <c r="D689" s="111"/>
      <c r="E689" s="111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1"/>
      <c r="C690" s="111"/>
      <c r="D690" s="111"/>
      <c r="E690" s="111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1"/>
      <c r="C691" s="111"/>
      <c r="D691" s="111"/>
      <c r="E691" s="111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1"/>
      <c r="C692" s="111"/>
      <c r="D692" s="111"/>
      <c r="E692" s="111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1"/>
      <c r="C693" s="111"/>
      <c r="D693" s="111"/>
      <c r="E693" s="111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1"/>
      <c r="C694" s="111"/>
      <c r="D694" s="111"/>
      <c r="E694" s="111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1"/>
      <c r="C695" s="111"/>
      <c r="D695" s="111"/>
      <c r="E695" s="111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1"/>
      <c r="C696" s="111"/>
      <c r="D696" s="111"/>
      <c r="E696" s="111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1"/>
      <c r="C697" s="111"/>
      <c r="D697" s="111"/>
      <c r="E697" s="111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1"/>
      <c r="C698" s="111"/>
      <c r="D698" s="111"/>
      <c r="E698" s="111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1"/>
      <c r="C699" s="111"/>
      <c r="D699" s="111"/>
      <c r="E699" s="111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1"/>
      <c r="C700" s="111"/>
      <c r="D700" s="111"/>
      <c r="E700" s="111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  <row r="701" spans="2:18">
      <c r="B701" s="111"/>
      <c r="C701" s="111"/>
      <c r="D701" s="111"/>
      <c r="E701" s="111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</row>
    <row r="702" spans="2:18">
      <c r="B702" s="111"/>
      <c r="C702" s="111"/>
      <c r="D702" s="111"/>
      <c r="E702" s="111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</row>
    <row r="703" spans="2:18">
      <c r="B703" s="111"/>
      <c r="C703" s="111"/>
      <c r="D703" s="111"/>
      <c r="E703" s="111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</row>
    <row r="704" spans="2:18">
      <c r="B704" s="111"/>
      <c r="C704" s="111"/>
      <c r="D704" s="111"/>
      <c r="E704" s="111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</row>
    <row r="705" spans="2:18">
      <c r="B705" s="111"/>
      <c r="C705" s="111"/>
      <c r="D705" s="111"/>
      <c r="E705" s="111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</row>
    <row r="706" spans="2:18">
      <c r="B706" s="111"/>
      <c r="C706" s="111"/>
      <c r="D706" s="111"/>
      <c r="E706" s="111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</row>
    <row r="707" spans="2:18">
      <c r="B707" s="111"/>
      <c r="C707" s="111"/>
      <c r="D707" s="111"/>
      <c r="E707" s="111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</row>
    <row r="708" spans="2:18">
      <c r="B708" s="111"/>
      <c r="C708" s="111"/>
      <c r="D708" s="111"/>
      <c r="E708" s="111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</row>
    <row r="709" spans="2:18">
      <c r="B709" s="111"/>
      <c r="C709" s="111"/>
      <c r="D709" s="111"/>
      <c r="E709" s="111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</row>
    <row r="710" spans="2:18">
      <c r="B710" s="111"/>
      <c r="C710" s="111"/>
      <c r="D710" s="111"/>
      <c r="E710" s="111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</row>
    <row r="711" spans="2:18">
      <c r="B711" s="111"/>
      <c r="C711" s="111"/>
      <c r="D711" s="111"/>
      <c r="E711" s="111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</row>
    <row r="712" spans="2:18">
      <c r="B712" s="111"/>
      <c r="C712" s="111"/>
      <c r="D712" s="111"/>
      <c r="E712" s="111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</row>
    <row r="713" spans="2:18">
      <c r="B713" s="111"/>
      <c r="C713" s="111"/>
      <c r="D713" s="111"/>
      <c r="E713" s="111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</row>
    <row r="714" spans="2:18">
      <c r="B714" s="111"/>
      <c r="C714" s="111"/>
      <c r="D714" s="111"/>
      <c r="E714" s="111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</row>
    <row r="715" spans="2:18">
      <c r="B715" s="111"/>
      <c r="C715" s="111"/>
      <c r="D715" s="111"/>
      <c r="E715" s="111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</row>
    <row r="716" spans="2:18">
      <c r="B716" s="111"/>
      <c r="C716" s="111"/>
      <c r="D716" s="111"/>
      <c r="E716" s="111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</row>
    <row r="717" spans="2:18">
      <c r="B717" s="111"/>
      <c r="C717" s="111"/>
      <c r="D717" s="111"/>
      <c r="E717" s="111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</row>
    <row r="718" spans="2:18">
      <c r="B718" s="111"/>
      <c r="C718" s="111"/>
      <c r="D718" s="111"/>
      <c r="E718" s="111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</row>
    <row r="719" spans="2:18">
      <c r="B719" s="111"/>
      <c r="C719" s="111"/>
      <c r="D719" s="111"/>
      <c r="E719" s="111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</row>
    <row r="720" spans="2:18">
      <c r="B720" s="111"/>
      <c r="C720" s="111"/>
      <c r="D720" s="111"/>
      <c r="E720" s="111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</row>
    <row r="721" spans="2:18">
      <c r="B721" s="111"/>
      <c r="C721" s="111"/>
      <c r="D721" s="111"/>
      <c r="E721" s="111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</row>
    <row r="722" spans="2:18">
      <c r="B722" s="111"/>
      <c r="C722" s="111"/>
      <c r="D722" s="111"/>
      <c r="E722" s="111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</row>
    <row r="723" spans="2:18">
      <c r="B723" s="111"/>
      <c r="C723" s="111"/>
      <c r="D723" s="111"/>
      <c r="E723" s="111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</row>
    <row r="724" spans="2:18">
      <c r="B724" s="111"/>
      <c r="C724" s="111"/>
      <c r="D724" s="111"/>
      <c r="E724" s="111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2:18">
      <c r="B725" s="111"/>
      <c r="C725" s="111"/>
      <c r="D725" s="111"/>
      <c r="E725" s="111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</row>
    <row r="726" spans="2:18">
      <c r="B726" s="111"/>
      <c r="C726" s="111"/>
      <c r="D726" s="111"/>
      <c r="E726" s="111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</row>
    <row r="727" spans="2:18">
      <c r="B727" s="111"/>
      <c r="C727" s="111"/>
      <c r="D727" s="111"/>
      <c r="E727" s="111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</row>
    <row r="728" spans="2:18">
      <c r="B728" s="111"/>
      <c r="C728" s="111"/>
      <c r="D728" s="111"/>
      <c r="E728" s="111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</row>
    <row r="729" spans="2:18">
      <c r="B729" s="111"/>
      <c r="C729" s="111"/>
      <c r="D729" s="111"/>
      <c r="E729" s="111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</row>
    <row r="730" spans="2:18">
      <c r="B730" s="111"/>
      <c r="C730" s="111"/>
      <c r="D730" s="111"/>
      <c r="E730" s="111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</row>
    <row r="731" spans="2:18">
      <c r="B731" s="111"/>
      <c r="C731" s="111"/>
      <c r="D731" s="111"/>
      <c r="E731" s="111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</row>
    <row r="732" spans="2:18">
      <c r="B732" s="111"/>
      <c r="C732" s="111"/>
      <c r="D732" s="111"/>
      <c r="E732" s="111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</row>
    <row r="733" spans="2:18">
      <c r="B733" s="111"/>
      <c r="C733" s="111"/>
      <c r="D733" s="111"/>
      <c r="E733" s="111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</row>
    <row r="734" spans="2:18">
      <c r="B734" s="111"/>
      <c r="C734" s="111"/>
      <c r="D734" s="111"/>
      <c r="E734" s="111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</row>
    <row r="735" spans="2:18">
      <c r="B735" s="111"/>
      <c r="C735" s="111"/>
      <c r="D735" s="111"/>
      <c r="E735" s="111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</row>
    <row r="736" spans="2:18">
      <c r="B736" s="111"/>
      <c r="C736" s="111"/>
      <c r="D736" s="111"/>
      <c r="E736" s="111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</row>
    <row r="737" spans="2:18">
      <c r="B737" s="111"/>
      <c r="C737" s="111"/>
      <c r="D737" s="111"/>
      <c r="E737" s="111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</row>
    <row r="738" spans="2:18">
      <c r="B738" s="111"/>
      <c r="C738" s="111"/>
      <c r="D738" s="111"/>
      <c r="E738" s="111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</row>
    <row r="739" spans="2:18">
      <c r="B739" s="111"/>
      <c r="C739" s="111"/>
      <c r="D739" s="111"/>
      <c r="E739" s="111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</row>
    <row r="740" spans="2:18">
      <c r="B740" s="111"/>
      <c r="C740" s="111"/>
      <c r="D740" s="111"/>
      <c r="E740" s="111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</row>
    <row r="741" spans="2:18">
      <c r="B741" s="111"/>
      <c r="C741" s="111"/>
      <c r="D741" s="111"/>
      <c r="E741" s="111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</row>
    <row r="742" spans="2:18">
      <c r="B742" s="111"/>
      <c r="C742" s="111"/>
      <c r="D742" s="111"/>
      <c r="E742" s="111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</row>
    <row r="743" spans="2:18">
      <c r="B743" s="111"/>
      <c r="C743" s="111"/>
      <c r="D743" s="111"/>
      <c r="E743" s="111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</row>
    <row r="744" spans="2:18">
      <c r="B744" s="111"/>
      <c r="C744" s="111"/>
      <c r="D744" s="111"/>
      <c r="E744" s="111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</row>
    <row r="745" spans="2:18">
      <c r="B745" s="111"/>
      <c r="C745" s="111"/>
      <c r="D745" s="111"/>
      <c r="E745" s="111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</row>
    <row r="746" spans="2:18">
      <c r="B746" s="111"/>
      <c r="C746" s="111"/>
      <c r="D746" s="111"/>
      <c r="E746" s="111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</row>
    <row r="747" spans="2:18">
      <c r="B747" s="111"/>
      <c r="C747" s="111"/>
      <c r="D747" s="111"/>
      <c r="E747" s="111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</row>
    <row r="748" spans="2:18">
      <c r="B748" s="111"/>
      <c r="C748" s="111"/>
      <c r="D748" s="111"/>
      <c r="E748" s="111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</row>
    <row r="749" spans="2:18">
      <c r="B749" s="111"/>
      <c r="C749" s="111"/>
      <c r="D749" s="111"/>
      <c r="E749" s="111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</row>
    <row r="750" spans="2:18">
      <c r="B750" s="111"/>
      <c r="C750" s="111"/>
      <c r="D750" s="111"/>
      <c r="E750" s="111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</row>
    <row r="751" spans="2:18">
      <c r="B751" s="111"/>
      <c r="C751" s="111"/>
      <c r="D751" s="111"/>
      <c r="E751" s="111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</row>
    <row r="752" spans="2:18">
      <c r="B752" s="111"/>
      <c r="C752" s="111"/>
      <c r="D752" s="111"/>
      <c r="E752" s="111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</row>
    <row r="753" spans="2:18">
      <c r="B753" s="111"/>
      <c r="C753" s="111"/>
      <c r="D753" s="111"/>
      <c r="E753" s="111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</row>
    <row r="754" spans="2:18">
      <c r="B754" s="111"/>
      <c r="C754" s="111"/>
      <c r="D754" s="111"/>
      <c r="E754" s="111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</row>
    <row r="755" spans="2:18">
      <c r="B755" s="111"/>
      <c r="C755" s="111"/>
      <c r="D755" s="111"/>
      <c r="E755" s="111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</row>
    <row r="756" spans="2:18">
      <c r="B756" s="111"/>
      <c r="C756" s="111"/>
      <c r="D756" s="111"/>
      <c r="E756" s="111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</row>
    <row r="757" spans="2:18">
      <c r="B757" s="111"/>
      <c r="C757" s="111"/>
      <c r="D757" s="111"/>
      <c r="E757" s="111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</row>
    <row r="758" spans="2:18">
      <c r="B758" s="111"/>
      <c r="C758" s="111"/>
      <c r="D758" s="111"/>
      <c r="E758" s="111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</row>
    <row r="759" spans="2:18">
      <c r="B759" s="111"/>
      <c r="C759" s="111"/>
      <c r="D759" s="111"/>
      <c r="E759" s="111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</row>
    <row r="760" spans="2:18">
      <c r="B760" s="111"/>
      <c r="C760" s="111"/>
      <c r="D760" s="111"/>
      <c r="E760" s="111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</row>
    <row r="761" spans="2:18">
      <c r="B761" s="111"/>
      <c r="C761" s="111"/>
      <c r="D761" s="111"/>
      <c r="E761" s="111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</row>
    <row r="762" spans="2:18">
      <c r="B762" s="111"/>
      <c r="C762" s="111"/>
      <c r="D762" s="111"/>
      <c r="E762" s="111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</row>
    <row r="763" spans="2:18">
      <c r="B763" s="111"/>
      <c r="C763" s="111"/>
      <c r="D763" s="111"/>
      <c r="E763" s="111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</row>
    <row r="764" spans="2:18">
      <c r="B764" s="111"/>
      <c r="C764" s="111"/>
      <c r="D764" s="111"/>
      <c r="E764" s="111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</row>
    <row r="765" spans="2:18">
      <c r="B765" s="111"/>
      <c r="C765" s="111"/>
      <c r="D765" s="111"/>
      <c r="E765" s="111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</row>
    <row r="766" spans="2:18">
      <c r="B766" s="111"/>
      <c r="C766" s="111"/>
      <c r="D766" s="111"/>
      <c r="E766" s="111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</row>
    <row r="767" spans="2:18">
      <c r="B767" s="111"/>
      <c r="C767" s="111"/>
      <c r="D767" s="111"/>
      <c r="E767" s="111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</row>
    <row r="768" spans="2:18">
      <c r="B768" s="111"/>
      <c r="C768" s="111"/>
      <c r="D768" s="111"/>
      <c r="E768" s="111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</row>
    <row r="769" spans="2:18">
      <c r="B769" s="111"/>
      <c r="C769" s="111"/>
      <c r="D769" s="111"/>
      <c r="E769" s="111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</row>
    <row r="770" spans="2:18">
      <c r="B770" s="111"/>
      <c r="C770" s="111"/>
      <c r="D770" s="111"/>
      <c r="E770" s="111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</row>
    <row r="771" spans="2:18">
      <c r="B771" s="111"/>
      <c r="C771" s="111"/>
      <c r="D771" s="111"/>
      <c r="E771" s="111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</row>
    <row r="772" spans="2:18">
      <c r="B772" s="111"/>
      <c r="C772" s="111"/>
      <c r="D772" s="111"/>
      <c r="E772" s="111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</row>
    <row r="773" spans="2:18">
      <c r="B773" s="111"/>
      <c r="C773" s="111"/>
      <c r="D773" s="111"/>
      <c r="E773" s="111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</row>
    <row r="774" spans="2:18">
      <c r="B774" s="111"/>
      <c r="C774" s="111"/>
      <c r="D774" s="111"/>
      <c r="E774" s="111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</row>
    <row r="775" spans="2:18">
      <c r="B775" s="111"/>
      <c r="C775" s="111"/>
      <c r="D775" s="111"/>
      <c r="E775" s="111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</row>
    <row r="776" spans="2:18">
      <c r="B776" s="111"/>
      <c r="C776" s="111"/>
      <c r="D776" s="111"/>
      <c r="E776" s="111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</row>
    <row r="777" spans="2:18">
      <c r="B777" s="111"/>
      <c r="C777" s="111"/>
      <c r="D777" s="111"/>
      <c r="E777" s="111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</row>
    <row r="778" spans="2:18">
      <c r="B778" s="111"/>
      <c r="C778" s="111"/>
      <c r="D778" s="111"/>
      <c r="E778" s="111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</row>
    <row r="779" spans="2:18">
      <c r="B779" s="111"/>
      <c r="C779" s="111"/>
      <c r="D779" s="111"/>
      <c r="E779" s="111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</row>
    <row r="780" spans="2:18">
      <c r="B780" s="111"/>
      <c r="C780" s="111"/>
      <c r="D780" s="111"/>
      <c r="E780" s="111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</row>
    <row r="781" spans="2:18">
      <c r="B781" s="111"/>
      <c r="C781" s="111"/>
      <c r="D781" s="111"/>
      <c r="E781" s="111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</row>
    <row r="782" spans="2:18">
      <c r="B782" s="111"/>
      <c r="C782" s="111"/>
      <c r="D782" s="111"/>
      <c r="E782" s="111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</row>
    <row r="783" spans="2:18">
      <c r="B783" s="111"/>
      <c r="C783" s="111"/>
      <c r="D783" s="111"/>
      <c r="E783" s="111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</row>
    <row r="784" spans="2:18">
      <c r="B784" s="111"/>
      <c r="C784" s="111"/>
      <c r="D784" s="111"/>
      <c r="E784" s="111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</row>
    <row r="785" spans="2:18">
      <c r="B785" s="111"/>
      <c r="C785" s="111"/>
      <c r="D785" s="111"/>
      <c r="E785" s="111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</row>
    <row r="786" spans="2:18">
      <c r="B786" s="111"/>
      <c r="C786" s="111"/>
      <c r="D786" s="111"/>
      <c r="E786" s="111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</row>
    <row r="787" spans="2:18">
      <c r="B787" s="111"/>
      <c r="C787" s="111"/>
      <c r="D787" s="111"/>
      <c r="E787" s="111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</row>
    <row r="788" spans="2:18">
      <c r="B788" s="111"/>
      <c r="C788" s="111"/>
      <c r="D788" s="111"/>
      <c r="E788" s="111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</row>
    <row r="789" spans="2:18">
      <c r="B789" s="111"/>
      <c r="C789" s="111"/>
      <c r="D789" s="111"/>
      <c r="E789" s="111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</row>
    <row r="790" spans="2:18">
      <c r="B790" s="111"/>
      <c r="C790" s="111"/>
      <c r="D790" s="111"/>
      <c r="E790" s="111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</row>
    <row r="791" spans="2:18">
      <c r="B791" s="111"/>
      <c r="C791" s="111"/>
      <c r="D791" s="111"/>
      <c r="E791" s="111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</row>
    <row r="792" spans="2:18">
      <c r="B792" s="111"/>
      <c r="C792" s="111"/>
      <c r="D792" s="111"/>
      <c r="E792" s="111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</row>
    <row r="793" spans="2:18">
      <c r="B793" s="111"/>
      <c r="C793" s="111"/>
      <c r="D793" s="111"/>
      <c r="E793" s="111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</row>
    <row r="794" spans="2:18">
      <c r="B794" s="111"/>
      <c r="C794" s="111"/>
      <c r="D794" s="111"/>
      <c r="E794" s="111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</row>
    <row r="795" spans="2:18">
      <c r="B795" s="111"/>
      <c r="C795" s="111"/>
      <c r="D795" s="111"/>
      <c r="E795" s="111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</row>
    <row r="796" spans="2:18">
      <c r="B796" s="111"/>
      <c r="C796" s="111"/>
      <c r="D796" s="111"/>
      <c r="E796" s="111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</row>
    <row r="797" spans="2:18">
      <c r="B797" s="111"/>
      <c r="C797" s="111"/>
      <c r="D797" s="111"/>
      <c r="E797" s="111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</row>
    <row r="798" spans="2:18">
      <c r="B798" s="111"/>
      <c r="C798" s="111"/>
      <c r="D798" s="111"/>
      <c r="E798" s="111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</row>
    <row r="799" spans="2:18">
      <c r="B799" s="111"/>
      <c r="C799" s="111"/>
      <c r="D799" s="111"/>
      <c r="E799" s="111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</row>
    <row r="800" spans="2:18">
      <c r="B800" s="111"/>
      <c r="C800" s="111"/>
      <c r="D800" s="111"/>
      <c r="E800" s="111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</row>
    <row r="801" spans="2:18">
      <c r="B801" s="111"/>
      <c r="C801" s="111"/>
      <c r="D801" s="111"/>
      <c r="E801" s="111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</row>
    <row r="802" spans="2:18">
      <c r="B802" s="111"/>
      <c r="C802" s="111"/>
      <c r="D802" s="111"/>
      <c r="E802" s="111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</row>
    <row r="803" spans="2:18">
      <c r="B803" s="111"/>
      <c r="C803" s="111"/>
      <c r="D803" s="111"/>
      <c r="E803" s="111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</row>
    <row r="804" spans="2:18">
      <c r="B804" s="111"/>
      <c r="C804" s="111"/>
      <c r="D804" s="111"/>
      <c r="E804" s="111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</row>
    <row r="805" spans="2:18">
      <c r="B805" s="111"/>
      <c r="C805" s="111"/>
      <c r="D805" s="111"/>
      <c r="E805" s="111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</row>
    <row r="806" spans="2:18">
      <c r="B806" s="111"/>
      <c r="C806" s="111"/>
      <c r="D806" s="111"/>
      <c r="E806" s="111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</row>
    <row r="807" spans="2:18">
      <c r="B807" s="111"/>
      <c r="C807" s="111"/>
      <c r="D807" s="111"/>
      <c r="E807" s="111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</row>
    <row r="808" spans="2:18">
      <c r="B808" s="111"/>
      <c r="C808" s="111"/>
      <c r="D808" s="111"/>
      <c r="E808" s="111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</row>
    <row r="809" spans="2:18">
      <c r="B809" s="111"/>
      <c r="C809" s="111"/>
      <c r="D809" s="111"/>
      <c r="E809" s="111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</row>
    <row r="810" spans="2:18">
      <c r="B810" s="111"/>
      <c r="C810" s="111"/>
      <c r="D810" s="111"/>
      <c r="E810" s="111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</row>
    <row r="811" spans="2:18">
      <c r="B811" s="111"/>
      <c r="C811" s="111"/>
      <c r="D811" s="111"/>
      <c r="E811" s="111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</row>
    <row r="812" spans="2:18">
      <c r="B812" s="111"/>
      <c r="C812" s="111"/>
      <c r="D812" s="111"/>
      <c r="E812" s="111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</row>
    <row r="813" spans="2:18">
      <c r="B813" s="111"/>
      <c r="C813" s="111"/>
      <c r="D813" s="111"/>
      <c r="E813" s="111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</row>
    <row r="814" spans="2:18">
      <c r="B814" s="111"/>
      <c r="C814" s="111"/>
      <c r="D814" s="111"/>
      <c r="E814" s="111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</row>
    <row r="815" spans="2:18">
      <c r="B815" s="111"/>
      <c r="C815" s="111"/>
      <c r="D815" s="111"/>
      <c r="E815" s="111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</row>
    <row r="816" spans="2:18">
      <c r="B816" s="111"/>
      <c r="C816" s="111"/>
      <c r="D816" s="111"/>
      <c r="E816" s="111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</row>
    <row r="817" spans="2:18">
      <c r="B817" s="111"/>
      <c r="C817" s="111"/>
      <c r="D817" s="111"/>
      <c r="E817" s="111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</row>
    <row r="818" spans="2:18">
      <c r="B818" s="111"/>
      <c r="C818" s="111"/>
      <c r="D818" s="111"/>
      <c r="E818" s="111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</row>
    <row r="819" spans="2:18">
      <c r="B819" s="111"/>
      <c r="C819" s="111"/>
      <c r="D819" s="111"/>
      <c r="E819" s="111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</row>
    <row r="820" spans="2:18">
      <c r="B820" s="111"/>
      <c r="C820" s="111"/>
      <c r="D820" s="111"/>
      <c r="E820" s="111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</row>
    <row r="821" spans="2:18">
      <c r="B821" s="111"/>
      <c r="C821" s="111"/>
      <c r="D821" s="111"/>
      <c r="E821" s="111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</row>
    <row r="822" spans="2:18">
      <c r="B822" s="111"/>
      <c r="C822" s="111"/>
      <c r="D822" s="111"/>
      <c r="E822" s="111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</row>
    <row r="823" spans="2:18">
      <c r="B823" s="111"/>
      <c r="C823" s="111"/>
      <c r="D823" s="111"/>
      <c r="E823" s="111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</row>
    <row r="824" spans="2:18">
      <c r="B824" s="111"/>
      <c r="C824" s="111"/>
      <c r="D824" s="111"/>
      <c r="E824" s="111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</row>
    <row r="825" spans="2:18">
      <c r="B825" s="111"/>
      <c r="C825" s="111"/>
      <c r="D825" s="111"/>
      <c r="E825" s="111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</row>
    <row r="826" spans="2:18">
      <c r="B826" s="111"/>
      <c r="C826" s="111"/>
      <c r="D826" s="111"/>
      <c r="E826" s="111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</row>
    <row r="827" spans="2:18">
      <c r="B827" s="111"/>
      <c r="C827" s="111"/>
      <c r="D827" s="111"/>
      <c r="E827" s="111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</row>
    <row r="828" spans="2:18">
      <c r="B828" s="111"/>
      <c r="C828" s="111"/>
      <c r="D828" s="111"/>
      <c r="E828" s="111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</row>
    <row r="829" spans="2:18">
      <c r="B829" s="111"/>
      <c r="C829" s="111"/>
      <c r="D829" s="111"/>
      <c r="E829" s="111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</row>
    <row r="830" spans="2:18">
      <c r="B830" s="111"/>
      <c r="C830" s="111"/>
      <c r="D830" s="111"/>
      <c r="E830" s="111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</row>
    <row r="831" spans="2:18">
      <c r="B831" s="111"/>
      <c r="C831" s="111"/>
      <c r="D831" s="111"/>
      <c r="E831" s="111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</row>
    <row r="832" spans="2:18">
      <c r="B832" s="111"/>
      <c r="C832" s="111"/>
      <c r="D832" s="111"/>
      <c r="E832" s="111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</row>
    <row r="833" spans="2:18">
      <c r="B833" s="111"/>
      <c r="C833" s="111"/>
      <c r="D833" s="111"/>
      <c r="E833" s="111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</row>
    <row r="834" spans="2:18">
      <c r="B834" s="111"/>
      <c r="C834" s="111"/>
      <c r="D834" s="111"/>
      <c r="E834" s="111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</row>
    <row r="835" spans="2:18">
      <c r="B835" s="111"/>
      <c r="C835" s="111"/>
      <c r="D835" s="111"/>
      <c r="E835" s="111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</row>
    <row r="836" spans="2:18">
      <c r="B836" s="111"/>
      <c r="C836" s="111"/>
      <c r="D836" s="111"/>
      <c r="E836" s="111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</row>
    <row r="837" spans="2:18">
      <c r="B837" s="111"/>
      <c r="C837" s="111"/>
      <c r="D837" s="111"/>
      <c r="E837" s="111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</row>
    <row r="838" spans="2:18">
      <c r="B838" s="111"/>
      <c r="C838" s="111"/>
      <c r="D838" s="111"/>
      <c r="E838" s="111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</row>
    <row r="839" spans="2:18">
      <c r="B839" s="111"/>
      <c r="C839" s="111"/>
      <c r="D839" s="111"/>
      <c r="E839" s="111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</row>
    <row r="840" spans="2:18">
      <c r="B840" s="111"/>
      <c r="C840" s="111"/>
      <c r="D840" s="111"/>
      <c r="E840" s="111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</row>
    <row r="841" spans="2:18">
      <c r="B841" s="111"/>
      <c r="C841" s="111"/>
      <c r="D841" s="111"/>
      <c r="E841" s="111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</row>
    <row r="842" spans="2:18">
      <c r="B842" s="111"/>
      <c r="C842" s="111"/>
      <c r="D842" s="111"/>
      <c r="E842" s="111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</row>
    <row r="843" spans="2:18">
      <c r="B843" s="111"/>
      <c r="C843" s="111"/>
      <c r="D843" s="111"/>
      <c r="E843" s="111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</row>
    <row r="844" spans="2:18">
      <c r="B844" s="111"/>
      <c r="C844" s="111"/>
      <c r="D844" s="111"/>
      <c r="E844" s="111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</row>
    <row r="845" spans="2:18">
      <c r="B845" s="111"/>
      <c r="C845" s="111"/>
      <c r="D845" s="111"/>
      <c r="E845" s="111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</row>
    <row r="846" spans="2:18">
      <c r="B846" s="111"/>
      <c r="C846" s="111"/>
      <c r="D846" s="111"/>
      <c r="E846" s="111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</row>
    <row r="847" spans="2:18">
      <c r="B847" s="111"/>
      <c r="C847" s="111"/>
      <c r="D847" s="111"/>
      <c r="E847" s="111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</row>
    <row r="848" spans="2:18">
      <c r="B848" s="111"/>
      <c r="C848" s="111"/>
      <c r="D848" s="111"/>
      <c r="E848" s="111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</row>
    <row r="849" spans="2:18">
      <c r="B849" s="111"/>
      <c r="C849" s="111"/>
      <c r="D849" s="111"/>
      <c r="E849" s="111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</row>
    <row r="850" spans="2:18">
      <c r="B850" s="111"/>
      <c r="C850" s="111"/>
      <c r="D850" s="111"/>
      <c r="E850" s="111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</row>
    <row r="851" spans="2:18">
      <c r="B851" s="111"/>
      <c r="C851" s="111"/>
      <c r="D851" s="111"/>
      <c r="E851" s="111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</row>
    <row r="852" spans="2:18">
      <c r="B852" s="111"/>
      <c r="C852" s="111"/>
      <c r="D852" s="111"/>
      <c r="E852" s="111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</row>
    <row r="853" spans="2:18">
      <c r="B853" s="111"/>
      <c r="C853" s="111"/>
      <c r="D853" s="111"/>
      <c r="E853" s="111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</row>
    <row r="854" spans="2:18">
      <c r="B854" s="111"/>
      <c r="C854" s="111"/>
      <c r="D854" s="111"/>
      <c r="E854" s="111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</row>
    <row r="855" spans="2:18">
      <c r="B855" s="111"/>
      <c r="C855" s="111"/>
      <c r="D855" s="111"/>
      <c r="E855" s="111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</row>
    <row r="856" spans="2:18">
      <c r="B856" s="111"/>
      <c r="C856" s="111"/>
      <c r="D856" s="111"/>
      <c r="E856" s="111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</row>
    <row r="857" spans="2:18">
      <c r="B857" s="111"/>
      <c r="C857" s="111"/>
      <c r="D857" s="111"/>
      <c r="E857" s="111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</row>
    <row r="858" spans="2:18">
      <c r="B858" s="111"/>
      <c r="C858" s="111"/>
      <c r="D858" s="111"/>
      <c r="E858" s="111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</row>
    <row r="859" spans="2:18">
      <c r="B859" s="111"/>
      <c r="C859" s="111"/>
      <c r="D859" s="111"/>
      <c r="E859" s="111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</row>
    <row r="860" spans="2:18">
      <c r="B860" s="111"/>
      <c r="C860" s="111"/>
      <c r="D860" s="111"/>
      <c r="E860" s="111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</row>
    <row r="861" spans="2:18">
      <c r="B861" s="111"/>
      <c r="C861" s="111"/>
      <c r="D861" s="111"/>
      <c r="E861" s="111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</row>
    <row r="862" spans="2:18">
      <c r="B862" s="111"/>
      <c r="C862" s="111"/>
      <c r="D862" s="111"/>
      <c r="E862" s="111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</row>
    <row r="863" spans="2:18">
      <c r="B863" s="111"/>
      <c r="C863" s="111"/>
      <c r="D863" s="111"/>
      <c r="E863" s="111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</row>
    <row r="864" spans="2:18">
      <c r="B864" s="111"/>
      <c r="C864" s="111"/>
      <c r="D864" s="111"/>
      <c r="E864" s="111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</row>
    <row r="865" spans="2:18">
      <c r="B865" s="111"/>
      <c r="C865" s="111"/>
      <c r="D865" s="111"/>
      <c r="E865" s="111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</row>
    <row r="866" spans="2:18">
      <c r="B866" s="111"/>
      <c r="C866" s="111"/>
      <c r="D866" s="111"/>
      <c r="E866" s="111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</row>
    <row r="867" spans="2:18">
      <c r="B867" s="111"/>
      <c r="C867" s="111"/>
      <c r="D867" s="111"/>
      <c r="E867" s="111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</row>
    <row r="868" spans="2:18">
      <c r="B868" s="111"/>
      <c r="C868" s="111"/>
      <c r="D868" s="111"/>
      <c r="E868" s="111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</row>
    <row r="869" spans="2:18">
      <c r="B869" s="111"/>
      <c r="C869" s="111"/>
      <c r="D869" s="111"/>
      <c r="E869" s="111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</row>
    <row r="870" spans="2:18">
      <c r="B870" s="111"/>
      <c r="C870" s="111"/>
      <c r="D870" s="111"/>
      <c r="E870" s="111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</row>
    <row r="871" spans="2:18">
      <c r="B871" s="111"/>
      <c r="C871" s="111"/>
      <c r="D871" s="111"/>
      <c r="E871" s="111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</row>
    <row r="872" spans="2:18">
      <c r="B872" s="111"/>
      <c r="C872" s="111"/>
      <c r="D872" s="111"/>
      <c r="E872" s="111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</row>
    <row r="873" spans="2:18">
      <c r="B873" s="111"/>
      <c r="C873" s="111"/>
      <c r="D873" s="111"/>
      <c r="E873" s="111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</row>
    <row r="874" spans="2:18">
      <c r="B874" s="111"/>
      <c r="C874" s="111"/>
      <c r="D874" s="111"/>
      <c r="E874" s="111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</row>
    <row r="875" spans="2:18">
      <c r="B875" s="111"/>
      <c r="C875" s="111"/>
      <c r="D875" s="111"/>
      <c r="E875" s="111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</row>
    <row r="876" spans="2:18">
      <c r="B876" s="111"/>
      <c r="C876" s="111"/>
      <c r="D876" s="111"/>
      <c r="E876" s="111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</row>
    <row r="877" spans="2:18">
      <c r="B877" s="111"/>
      <c r="C877" s="111"/>
      <c r="D877" s="111"/>
      <c r="E877" s="111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</row>
    <row r="878" spans="2:18">
      <c r="B878" s="111"/>
      <c r="C878" s="111"/>
      <c r="D878" s="111"/>
      <c r="E878" s="111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</row>
    <row r="879" spans="2:18">
      <c r="B879" s="111"/>
      <c r="C879" s="111"/>
      <c r="D879" s="111"/>
      <c r="E879" s="111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</row>
    <row r="880" spans="2:18">
      <c r="B880" s="111"/>
      <c r="C880" s="111"/>
      <c r="D880" s="111"/>
      <c r="E880" s="111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</row>
    <row r="881" spans="2:18">
      <c r="B881" s="111"/>
      <c r="C881" s="111"/>
      <c r="D881" s="111"/>
      <c r="E881" s="111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</row>
    <row r="882" spans="2:18">
      <c r="B882" s="111"/>
      <c r="C882" s="111"/>
      <c r="D882" s="111"/>
      <c r="E882" s="111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</row>
    <row r="883" spans="2:18">
      <c r="B883" s="111"/>
      <c r="C883" s="111"/>
      <c r="D883" s="111"/>
      <c r="E883" s="111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</row>
    <row r="884" spans="2:18">
      <c r="B884" s="111"/>
      <c r="C884" s="111"/>
      <c r="D884" s="111"/>
      <c r="E884" s="111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</row>
    <row r="885" spans="2:18">
      <c r="B885" s="111"/>
      <c r="C885" s="111"/>
      <c r="D885" s="111"/>
      <c r="E885" s="111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</row>
    <row r="886" spans="2:18">
      <c r="B886" s="111"/>
      <c r="C886" s="111"/>
      <c r="D886" s="111"/>
      <c r="E886" s="111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</row>
    <row r="887" spans="2:18">
      <c r="B887" s="111"/>
      <c r="C887" s="111"/>
      <c r="D887" s="111"/>
      <c r="E887" s="111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</row>
    <row r="888" spans="2:18">
      <c r="B888" s="111"/>
      <c r="C888" s="111"/>
      <c r="D888" s="111"/>
      <c r="E888" s="111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</row>
    <row r="889" spans="2:18">
      <c r="B889" s="111"/>
      <c r="C889" s="111"/>
      <c r="D889" s="111"/>
      <c r="E889" s="111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</row>
    <row r="890" spans="2:18">
      <c r="B890" s="111"/>
      <c r="C890" s="111"/>
      <c r="D890" s="111"/>
      <c r="E890" s="111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</row>
    <row r="891" spans="2:18">
      <c r="B891" s="111"/>
      <c r="C891" s="111"/>
      <c r="D891" s="111"/>
      <c r="E891" s="111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</row>
    <row r="892" spans="2:18">
      <c r="B892" s="111"/>
      <c r="C892" s="111"/>
      <c r="D892" s="111"/>
      <c r="E892" s="111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</row>
    <row r="893" spans="2:18">
      <c r="B893" s="111"/>
      <c r="C893" s="111"/>
      <c r="D893" s="111"/>
      <c r="E893" s="111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</row>
    <row r="894" spans="2:18">
      <c r="B894" s="111"/>
      <c r="C894" s="111"/>
      <c r="D894" s="111"/>
      <c r="E894" s="111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</row>
    <row r="895" spans="2:18">
      <c r="B895" s="111"/>
      <c r="C895" s="111"/>
      <c r="D895" s="111"/>
      <c r="E895" s="111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</row>
    <row r="896" spans="2:18">
      <c r="B896" s="111"/>
      <c r="C896" s="111"/>
      <c r="D896" s="111"/>
      <c r="E896" s="111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</row>
    <row r="897" spans="2:18">
      <c r="B897" s="111"/>
      <c r="C897" s="111"/>
      <c r="D897" s="111"/>
      <c r="E897" s="111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</row>
    <row r="898" spans="2:18">
      <c r="B898" s="111"/>
      <c r="C898" s="111"/>
      <c r="D898" s="111"/>
      <c r="E898" s="111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</row>
    <row r="899" spans="2:18">
      <c r="B899" s="111"/>
      <c r="C899" s="111"/>
      <c r="D899" s="111"/>
      <c r="E899" s="111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</row>
    <row r="900" spans="2:18">
      <c r="B900" s="111"/>
      <c r="C900" s="111"/>
      <c r="D900" s="111"/>
      <c r="E900" s="111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</row>
    <row r="901" spans="2:18">
      <c r="B901" s="111"/>
      <c r="C901" s="111"/>
      <c r="D901" s="111"/>
      <c r="E901" s="111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</row>
    <row r="902" spans="2:18">
      <c r="B902" s="111"/>
      <c r="C902" s="111"/>
      <c r="D902" s="111"/>
      <c r="E902" s="111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</row>
    <row r="903" spans="2:18">
      <c r="B903" s="111"/>
      <c r="C903" s="111"/>
      <c r="D903" s="111"/>
      <c r="E903" s="111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</row>
    <row r="904" spans="2:18">
      <c r="B904" s="111"/>
      <c r="C904" s="111"/>
      <c r="D904" s="111"/>
      <c r="E904" s="111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</row>
    <row r="905" spans="2:18">
      <c r="B905" s="111"/>
      <c r="C905" s="111"/>
      <c r="D905" s="111"/>
      <c r="E905" s="111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</row>
    <row r="906" spans="2:18">
      <c r="B906" s="111"/>
      <c r="C906" s="111"/>
      <c r="D906" s="111"/>
      <c r="E906" s="111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</row>
    <row r="907" spans="2:18">
      <c r="B907" s="111"/>
      <c r="C907" s="111"/>
      <c r="D907" s="111"/>
      <c r="E907" s="111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</row>
    <row r="908" spans="2:18">
      <c r="B908" s="111"/>
      <c r="C908" s="111"/>
      <c r="D908" s="111"/>
      <c r="E908" s="111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</row>
    <row r="909" spans="2:18">
      <c r="B909" s="111"/>
      <c r="C909" s="111"/>
      <c r="D909" s="111"/>
      <c r="E909" s="111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</row>
    <row r="910" spans="2:18">
      <c r="B910" s="111"/>
      <c r="C910" s="111"/>
      <c r="D910" s="111"/>
      <c r="E910" s="111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</row>
    <row r="911" spans="2:18">
      <c r="B911" s="111"/>
      <c r="C911" s="111"/>
      <c r="D911" s="111"/>
      <c r="E911" s="111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</row>
    <row r="912" spans="2:18">
      <c r="B912" s="111"/>
      <c r="C912" s="111"/>
      <c r="D912" s="111"/>
      <c r="E912" s="111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</row>
    <row r="913" spans="2:18">
      <c r="B913" s="111"/>
      <c r="C913" s="111"/>
      <c r="D913" s="111"/>
      <c r="E913" s="111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</row>
    <row r="914" spans="2:18">
      <c r="B914" s="111"/>
      <c r="C914" s="111"/>
      <c r="D914" s="111"/>
      <c r="E914" s="111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</row>
    <row r="915" spans="2:18">
      <c r="B915" s="111"/>
      <c r="C915" s="111"/>
      <c r="D915" s="111"/>
      <c r="E915" s="111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</row>
    <row r="916" spans="2:18">
      <c r="B916" s="111"/>
      <c r="C916" s="111"/>
      <c r="D916" s="111"/>
      <c r="E916" s="111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</row>
    <row r="917" spans="2:18">
      <c r="B917" s="111"/>
      <c r="C917" s="111"/>
      <c r="D917" s="111"/>
      <c r="E917" s="111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</row>
    <row r="918" spans="2:18">
      <c r="B918" s="111"/>
      <c r="C918" s="111"/>
      <c r="D918" s="111"/>
      <c r="E918" s="111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</row>
    <row r="919" spans="2:18">
      <c r="B919" s="111"/>
      <c r="C919" s="111"/>
      <c r="D919" s="111"/>
      <c r="E919" s="111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</row>
    <row r="920" spans="2:18">
      <c r="B920" s="111"/>
      <c r="C920" s="111"/>
      <c r="D920" s="111"/>
      <c r="E920" s="111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</row>
    <row r="921" spans="2:18">
      <c r="B921" s="111"/>
      <c r="C921" s="111"/>
      <c r="D921" s="111"/>
      <c r="E921" s="111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</row>
    <row r="922" spans="2:18">
      <c r="B922" s="111"/>
      <c r="C922" s="111"/>
      <c r="D922" s="111"/>
      <c r="E922" s="111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</row>
    <row r="923" spans="2:18">
      <c r="B923" s="111"/>
      <c r="C923" s="111"/>
      <c r="D923" s="111"/>
      <c r="E923" s="111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</row>
    <row r="924" spans="2:18">
      <c r="B924" s="111"/>
      <c r="C924" s="111"/>
      <c r="D924" s="111"/>
      <c r="E924" s="111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</row>
    <row r="925" spans="2:18">
      <c r="B925" s="111"/>
      <c r="C925" s="111"/>
      <c r="D925" s="111"/>
      <c r="E925" s="111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</row>
    <row r="926" spans="2:18">
      <c r="B926" s="111"/>
      <c r="C926" s="111"/>
      <c r="D926" s="111"/>
      <c r="E926" s="111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</row>
    <row r="927" spans="2:18">
      <c r="B927" s="111"/>
      <c r="C927" s="111"/>
      <c r="D927" s="111"/>
      <c r="E927" s="111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</row>
    <row r="928" spans="2:18">
      <c r="B928" s="111"/>
      <c r="C928" s="111"/>
      <c r="D928" s="111"/>
      <c r="E928" s="111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</row>
    <row r="929" spans="2:18">
      <c r="B929" s="111"/>
      <c r="C929" s="111"/>
      <c r="D929" s="111"/>
      <c r="E929" s="111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</row>
    <row r="930" spans="2:18">
      <c r="B930" s="111"/>
      <c r="C930" s="111"/>
      <c r="D930" s="111"/>
      <c r="E930" s="111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</row>
    <row r="931" spans="2:18">
      <c r="B931" s="111"/>
      <c r="C931" s="111"/>
      <c r="D931" s="111"/>
      <c r="E931" s="111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</row>
    <row r="932" spans="2:18">
      <c r="B932" s="111"/>
      <c r="C932" s="111"/>
      <c r="D932" s="111"/>
      <c r="E932" s="111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</row>
    <row r="933" spans="2:18">
      <c r="B933" s="111"/>
      <c r="C933" s="111"/>
      <c r="D933" s="111"/>
      <c r="E933" s="111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</row>
    <row r="934" spans="2:18">
      <c r="B934" s="111"/>
      <c r="C934" s="111"/>
      <c r="D934" s="111"/>
      <c r="E934" s="111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</row>
    <row r="935" spans="2:18">
      <c r="B935" s="111"/>
      <c r="C935" s="111"/>
      <c r="D935" s="111"/>
      <c r="E935" s="111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</row>
    <row r="936" spans="2:18">
      <c r="B936" s="111"/>
      <c r="C936" s="111"/>
      <c r="D936" s="111"/>
      <c r="E936" s="111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</row>
    <row r="937" spans="2:18">
      <c r="B937" s="111"/>
      <c r="C937" s="111"/>
      <c r="D937" s="111"/>
      <c r="E937" s="111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</row>
    <row r="938" spans="2:18">
      <c r="B938" s="111"/>
      <c r="C938" s="111"/>
      <c r="D938" s="111"/>
      <c r="E938" s="111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</row>
    <row r="939" spans="2:18">
      <c r="B939" s="111"/>
      <c r="C939" s="111"/>
      <c r="D939" s="111"/>
      <c r="E939" s="111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</row>
    <row r="940" spans="2:18">
      <c r="B940" s="111"/>
      <c r="C940" s="111"/>
      <c r="D940" s="111"/>
      <c r="E940" s="111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</row>
    <row r="941" spans="2:18">
      <c r="B941" s="111"/>
      <c r="C941" s="111"/>
      <c r="D941" s="111"/>
      <c r="E941" s="111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</row>
    <row r="942" spans="2:18">
      <c r="B942" s="111"/>
      <c r="C942" s="111"/>
      <c r="D942" s="111"/>
      <c r="E942" s="111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</row>
    <row r="943" spans="2:18">
      <c r="B943" s="111"/>
      <c r="C943" s="111"/>
      <c r="D943" s="111"/>
      <c r="E943" s="111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</row>
    <row r="944" spans="2:18">
      <c r="B944" s="111"/>
      <c r="C944" s="111"/>
      <c r="D944" s="111"/>
      <c r="E944" s="111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</row>
    <row r="945" spans="2:18">
      <c r="B945" s="111"/>
      <c r="C945" s="111"/>
      <c r="D945" s="111"/>
      <c r="E945" s="111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</row>
    <row r="946" spans="2:18">
      <c r="B946" s="111"/>
      <c r="C946" s="111"/>
      <c r="D946" s="111"/>
      <c r="E946" s="111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</row>
    <row r="947" spans="2:18">
      <c r="B947" s="111"/>
      <c r="C947" s="111"/>
      <c r="D947" s="111"/>
      <c r="E947" s="111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</row>
    <row r="948" spans="2:18">
      <c r="B948" s="111"/>
      <c r="C948" s="111"/>
      <c r="D948" s="111"/>
      <c r="E948" s="111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</row>
    <row r="949" spans="2:18">
      <c r="B949" s="111"/>
      <c r="C949" s="111"/>
      <c r="D949" s="111"/>
      <c r="E949" s="111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</row>
    <row r="950" spans="2:18">
      <c r="B950" s="111"/>
      <c r="C950" s="111"/>
      <c r="D950" s="111"/>
      <c r="E950" s="111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</row>
    <row r="951" spans="2:18">
      <c r="B951" s="111"/>
      <c r="C951" s="111"/>
      <c r="D951" s="111"/>
      <c r="E951" s="111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</row>
    <row r="952" spans="2:18">
      <c r="B952" s="111"/>
      <c r="C952" s="111"/>
      <c r="D952" s="111"/>
      <c r="E952" s="111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</row>
    <row r="953" spans="2:18">
      <c r="B953" s="111"/>
      <c r="C953" s="111"/>
      <c r="D953" s="111"/>
      <c r="E953" s="111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</row>
    <row r="954" spans="2:18">
      <c r="B954" s="111"/>
      <c r="C954" s="111"/>
      <c r="D954" s="111"/>
      <c r="E954" s="111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</row>
    <row r="955" spans="2:18">
      <c r="B955" s="111"/>
      <c r="C955" s="111"/>
      <c r="D955" s="111"/>
      <c r="E955" s="111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</row>
    <row r="956" spans="2:18">
      <c r="B956" s="111"/>
      <c r="C956" s="111"/>
      <c r="D956" s="111"/>
      <c r="E956" s="111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</row>
    <row r="957" spans="2:18">
      <c r="B957" s="111"/>
      <c r="C957" s="111"/>
      <c r="D957" s="111"/>
      <c r="E957" s="111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</row>
    <row r="958" spans="2:18">
      <c r="B958" s="111"/>
      <c r="C958" s="111"/>
      <c r="D958" s="111"/>
      <c r="E958" s="111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</row>
    <row r="959" spans="2:18">
      <c r="B959" s="111"/>
      <c r="C959" s="111"/>
      <c r="D959" s="111"/>
      <c r="E959" s="111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</row>
    <row r="960" spans="2:18">
      <c r="B960" s="111"/>
      <c r="C960" s="111"/>
      <c r="D960" s="111"/>
      <c r="E960" s="111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</row>
    <row r="961" spans="2:18">
      <c r="B961" s="111"/>
      <c r="C961" s="111"/>
      <c r="D961" s="111"/>
      <c r="E961" s="111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</row>
    <row r="962" spans="2:18">
      <c r="B962" s="111"/>
      <c r="C962" s="111"/>
      <c r="D962" s="111"/>
      <c r="E962" s="111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</row>
    <row r="963" spans="2:18">
      <c r="B963" s="111"/>
      <c r="C963" s="111"/>
      <c r="D963" s="111"/>
      <c r="E963" s="111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</row>
    <row r="964" spans="2:18">
      <c r="B964" s="111"/>
      <c r="C964" s="111"/>
      <c r="D964" s="111"/>
      <c r="E964" s="111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</row>
    <row r="965" spans="2:18">
      <c r="B965" s="111"/>
      <c r="C965" s="111"/>
      <c r="D965" s="111"/>
      <c r="E965" s="111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</row>
    <row r="966" spans="2:18">
      <c r="B966" s="111"/>
      <c r="C966" s="111"/>
      <c r="D966" s="111"/>
      <c r="E966" s="111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</row>
    <row r="967" spans="2:18">
      <c r="B967" s="111"/>
      <c r="C967" s="111"/>
      <c r="D967" s="111"/>
      <c r="E967" s="111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</row>
    <row r="968" spans="2:18">
      <c r="B968" s="111"/>
      <c r="C968" s="111"/>
      <c r="D968" s="111"/>
      <c r="E968" s="111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</row>
    <row r="969" spans="2:18">
      <c r="B969" s="111"/>
      <c r="C969" s="111"/>
      <c r="D969" s="111"/>
      <c r="E969" s="111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</row>
    <row r="970" spans="2:18">
      <c r="B970" s="111"/>
      <c r="C970" s="111"/>
      <c r="D970" s="111"/>
      <c r="E970" s="111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</row>
    <row r="971" spans="2:18">
      <c r="B971" s="111"/>
      <c r="C971" s="111"/>
      <c r="D971" s="111"/>
      <c r="E971" s="111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</row>
    <row r="972" spans="2:18">
      <c r="B972" s="111"/>
      <c r="C972" s="111"/>
      <c r="D972" s="111"/>
      <c r="E972" s="111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</row>
    <row r="973" spans="2:18">
      <c r="B973" s="111"/>
      <c r="C973" s="111"/>
      <c r="D973" s="111"/>
      <c r="E973" s="111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</row>
    <row r="974" spans="2:18">
      <c r="B974" s="111"/>
      <c r="C974" s="111"/>
      <c r="D974" s="111"/>
      <c r="E974" s="111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</row>
    <row r="975" spans="2:18">
      <c r="B975" s="111"/>
      <c r="C975" s="111"/>
      <c r="D975" s="111"/>
      <c r="E975" s="111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</row>
    <row r="976" spans="2:18">
      <c r="B976" s="111"/>
      <c r="C976" s="111"/>
      <c r="D976" s="111"/>
      <c r="E976" s="111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</row>
    <row r="977" spans="2:18">
      <c r="B977" s="111"/>
      <c r="C977" s="111"/>
      <c r="D977" s="111"/>
      <c r="E977" s="111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</row>
    <row r="978" spans="2:18">
      <c r="B978" s="111"/>
      <c r="C978" s="111"/>
      <c r="D978" s="111"/>
      <c r="E978" s="111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</row>
    <row r="979" spans="2:18">
      <c r="B979" s="111"/>
      <c r="C979" s="111"/>
      <c r="D979" s="111"/>
      <c r="E979" s="111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</row>
    <row r="980" spans="2:18">
      <c r="B980" s="111"/>
      <c r="C980" s="111"/>
      <c r="D980" s="111"/>
      <c r="E980" s="111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</row>
    <row r="981" spans="2:18">
      <c r="B981" s="111"/>
      <c r="C981" s="111"/>
      <c r="D981" s="111"/>
      <c r="E981" s="111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</row>
    <row r="982" spans="2:18">
      <c r="B982" s="111"/>
      <c r="C982" s="111"/>
      <c r="D982" s="111"/>
      <c r="E982" s="111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</row>
    <row r="983" spans="2:18">
      <c r="B983" s="111"/>
      <c r="C983" s="111"/>
      <c r="D983" s="111"/>
      <c r="E983" s="111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</row>
    <row r="984" spans="2:18">
      <c r="B984" s="111"/>
      <c r="C984" s="111"/>
      <c r="D984" s="111"/>
      <c r="E984" s="111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</row>
    <row r="985" spans="2:18">
      <c r="B985" s="111"/>
      <c r="C985" s="111"/>
      <c r="D985" s="111"/>
      <c r="E985" s="111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</row>
    <row r="986" spans="2:18">
      <c r="B986" s="111"/>
      <c r="C986" s="111"/>
      <c r="D986" s="111"/>
      <c r="E986" s="111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</row>
    <row r="987" spans="2:18">
      <c r="B987" s="111"/>
      <c r="C987" s="111"/>
      <c r="D987" s="111"/>
      <c r="E987" s="111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</row>
    <row r="988" spans="2:18">
      <c r="B988" s="111"/>
      <c r="C988" s="111"/>
      <c r="D988" s="111"/>
      <c r="E988" s="111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</row>
    <row r="989" spans="2:18">
      <c r="B989" s="111"/>
      <c r="C989" s="111"/>
      <c r="D989" s="111"/>
      <c r="E989" s="111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</row>
    <row r="990" spans="2:18">
      <c r="B990" s="111"/>
      <c r="C990" s="111"/>
      <c r="D990" s="111"/>
      <c r="E990" s="111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</row>
    <row r="991" spans="2:18">
      <c r="B991" s="111"/>
      <c r="C991" s="111"/>
      <c r="D991" s="111"/>
      <c r="E991" s="111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</row>
    <row r="992" spans="2:18">
      <c r="B992" s="111"/>
      <c r="C992" s="111"/>
      <c r="D992" s="111"/>
      <c r="E992" s="111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</row>
    <row r="993" spans="2:18">
      <c r="B993" s="111"/>
      <c r="C993" s="111"/>
      <c r="D993" s="111"/>
      <c r="E993" s="111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</row>
    <row r="994" spans="2:18">
      <c r="B994" s="111"/>
      <c r="C994" s="111"/>
      <c r="D994" s="111"/>
      <c r="E994" s="111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</row>
    <row r="995" spans="2:18">
      <c r="B995" s="111"/>
      <c r="C995" s="111"/>
      <c r="D995" s="111"/>
      <c r="E995" s="111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</row>
    <row r="996" spans="2:18">
      <c r="B996" s="111"/>
      <c r="C996" s="111"/>
      <c r="D996" s="111"/>
      <c r="E996" s="111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</row>
    <row r="997" spans="2:18">
      <c r="B997" s="111"/>
      <c r="C997" s="111"/>
      <c r="D997" s="111"/>
      <c r="E997" s="111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</row>
    <row r="998" spans="2:18">
      <c r="B998" s="111"/>
      <c r="C998" s="111"/>
      <c r="D998" s="111"/>
      <c r="E998" s="111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</row>
    <row r="999" spans="2:18">
      <c r="B999" s="111"/>
      <c r="C999" s="111"/>
      <c r="D999" s="111"/>
      <c r="E999" s="111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</row>
    <row r="1000" spans="2:18">
      <c r="B1000" s="111"/>
      <c r="C1000" s="111"/>
      <c r="D1000" s="111"/>
      <c r="E1000" s="111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</row>
    <row r="1001" spans="2:18">
      <c r="B1001" s="111"/>
      <c r="C1001" s="111"/>
      <c r="D1001" s="111"/>
      <c r="E1001" s="111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</row>
    <row r="1002" spans="2:18">
      <c r="B1002" s="111"/>
      <c r="C1002" s="111"/>
      <c r="D1002" s="111"/>
      <c r="E1002" s="111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</row>
    <row r="1003" spans="2:18">
      <c r="B1003" s="111"/>
      <c r="C1003" s="111"/>
      <c r="D1003" s="111"/>
      <c r="E1003" s="111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</row>
    <row r="1004" spans="2:18">
      <c r="B1004" s="111"/>
      <c r="C1004" s="111"/>
      <c r="D1004" s="111"/>
      <c r="E1004" s="111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</row>
    <row r="1005" spans="2:18">
      <c r="B1005" s="111"/>
      <c r="C1005" s="111"/>
      <c r="D1005" s="111"/>
      <c r="E1005" s="111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</row>
    <row r="1006" spans="2:18">
      <c r="B1006" s="111"/>
      <c r="C1006" s="111"/>
      <c r="D1006" s="111"/>
      <c r="E1006" s="111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</row>
    <row r="1007" spans="2:18">
      <c r="B1007" s="111"/>
      <c r="C1007" s="111"/>
      <c r="D1007" s="111"/>
      <c r="E1007" s="111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</row>
    <row r="1008" spans="2:18">
      <c r="B1008" s="111"/>
      <c r="C1008" s="111"/>
      <c r="D1008" s="111"/>
      <c r="E1008" s="111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</row>
    <row r="1009" spans="2:18">
      <c r="B1009" s="111"/>
      <c r="C1009" s="111"/>
      <c r="D1009" s="111"/>
      <c r="E1009" s="111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</row>
    <row r="1010" spans="2:18">
      <c r="B1010" s="111"/>
      <c r="C1010" s="111"/>
      <c r="D1010" s="111"/>
      <c r="E1010" s="111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</row>
    <row r="1011" spans="2:18">
      <c r="B1011" s="111"/>
      <c r="C1011" s="111"/>
      <c r="D1011" s="111"/>
      <c r="E1011" s="111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</row>
    <row r="1012" spans="2:18">
      <c r="B1012" s="111"/>
      <c r="C1012" s="111"/>
      <c r="D1012" s="111"/>
      <c r="E1012" s="111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</row>
    <row r="1013" spans="2:18">
      <c r="B1013" s="111"/>
      <c r="C1013" s="111"/>
      <c r="D1013" s="111"/>
      <c r="E1013" s="111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</row>
    <row r="1014" spans="2:18">
      <c r="B1014" s="111"/>
      <c r="C1014" s="111"/>
      <c r="D1014" s="111"/>
      <c r="E1014" s="111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</row>
    <row r="1015" spans="2:18">
      <c r="B1015" s="111"/>
      <c r="C1015" s="111"/>
      <c r="D1015" s="111"/>
      <c r="E1015" s="111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</row>
    <row r="1016" spans="2:18">
      <c r="B1016" s="111"/>
      <c r="C1016" s="111"/>
      <c r="D1016" s="111"/>
      <c r="E1016" s="111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</row>
    <row r="1017" spans="2:18">
      <c r="B1017" s="111"/>
      <c r="C1017" s="111"/>
      <c r="D1017" s="111"/>
      <c r="E1017" s="111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</row>
    <row r="1018" spans="2:18">
      <c r="B1018" s="111"/>
      <c r="C1018" s="111"/>
      <c r="D1018" s="111"/>
      <c r="E1018" s="111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</row>
    <row r="1019" spans="2:18">
      <c r="B1019" s="111"/>
      <c r="C1019" s="111"/>
      <c r="D1019" s="111"/>
      <c r="E1019" s="111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</row>
    <row r="1020" spans="2:18">
      <c r="B1020" s="111"/>
      <c r="C1020" s="111"/>
      <c r="D1020" s="111"/>
      <c r="E1020" s="111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</row>
    <row r="1021" spans="2:18">
      <c r="B1021" s="111"/>
      <c r="C1021" s="111"/>
      <c r="D1021" s="111"/>
      <c r="E1021" s="111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</row>
    <row r="1022" spans="2:18">
      <c r="B1022" s="111"/>
      <c r="C1022" s="111"/>
      <c r="D1022" s="111"/>
      <c r="E1022" s="111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</row>
    <row r="1023" spans="2:18">
      <c r="B1023" s="111"/>
      <c r="C1023" s="111"/>
      <c r="D1023" s="111"/>
      <c r="E1023" s="111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</row>
    <row r="1024" spans="2:18">
      <c r="B1024" s="111"/>
      <c r="C1024" s="111"/>
      <c r="D1024" s="111"/>
      <c r="E1024" s="111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</row>
    <row r="1025" spans="2:18">
      <c r="B1025" s="111"/>
      <c r="C1025" s="111"/>
      <c r="D1025" s="111"/>
      <c r="E1025" s="111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</row>
    <row r="1026" spans="2:18">
      <c r="B1026" s="111"/>
      <c r="C1026" s="111"/>
      <c r="D1026" s="111"/>
      <c r="E1026" s="111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</row>
    <row r="1027" spans="2:18">
      <c r="B1027" s="111"/>
      <c r="C1027" s="111"/>
      <c r="D1027" s="111"/>
      <c r="E1027" s="111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</row>
    <row r="1028" spans="2:18">
      <c r="B1028" s="111"/>
      <c r="C1028" s="111"/>
      <c r="D1028" s="111"/>
      <c r="E1028" s="111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</row>
    <row r="1029" spans="2:18">
      <c r="B1029" s="111"/>
      <c r="C1029" s="111"/>
      <c r="D1029" s="111"/>
      <c r="E1029" s="111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</row>
    <row r="1030" spans="2:18">
      <c r="B1030" s="111"/>
      <c r="C1030" s="111"/>
      <c r="D1030" s="111"/>
      <c r="E1030" s="111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</row>
    <row r="1031" spans="2:18">
      <c r="B1031" s="111"/>
      <c r="C1031" s="111"/>
      <c r="D1031" s="111"/>
      <c r="E1031" s="111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</row>
    <row r="1032" spans="2:18">
      <c r="B1032" s="111"/>
      <c r="C1032" s="111"/>
      <c r="D1032" s="111"/>
      <c r="E1032" s="111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</row>
    <row r="1033" spans="2:18">
      <c r="B1033" s="111"/>
      <c r="C1033" s="111"/>
      <c r="D1033" s="111"/>
      <c r="E1033" s="111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</row>
    <row r="1034" spans="2:18">
      <c r="B1034" s="111"/>
      <c r="C1034" s="111"/>
      <c r="D1034" s="111"/>
      <c r="E1034" s="111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</row>
    <row r="1035" spans="2:18">
      <c r="B1035" s="111"/>
      <c r="C1035" s="111"/>
      <c r="D1035" s="111"/>
      <c r="E1035" s="111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</row>
    <row r="1036" spans="2:18">
      <c r="B1036" s="111"/>
      <c r="C1036" s="111"/>
      <c r="D1036" s="111"/>
      <c r="E1036" s="111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</row>
    <row r="1037" spans="2:18">
      <c r="B1037" s="111"/>
      <c r="C1037" s="111"/>
      <c r="D1037" s="111"/>
      <c r="E1037" s="111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</row>
    <row r="1038" spans="2:18">
      <c r="B1038" s="111"/>
      <c r="C1038" s="111"/>
      <c r="D1038" s="111"/>
      <c r="E1038" s="111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</row>
    <row r="1039" spans="2:18">
      <c r="B1039" s="111"/>
      <c r="C1039" s="111"/>
      <c r="D1039" s="111"/>
      <c r="E1039" s="111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</row>
    <row r="1040" spans="2:18">
      <c r="B1040" s="111"/>
      <c r="C1040" s="111"/>
      <c r="D1040" s="111"/>
      <c r="E1040" s="111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</row>
    <row r="1041" spans="2:18">
      <c r="B1041" s="111"/>
      <c r="C1041" s="111"/>
      <c r="D1041" s="111"/>
      <c r="E1041" s="111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</row>
    <row r="1042" spans="2:18">
      <c r="B1042" s="111"/>
      <c r="C1042" s="111"/>
      <c r="D1042" s="111"/>
      <c r="E1042" s="111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</row>
    <row r="1043" spans="2:18">
      <c r="B1043" s="111"/>
      <c r="C1043" s="111"/>
      <c r="D1043" s="111"/>
      <c r="E1043" s="111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</row>
    <row r="1044" spans="2:18">
      <c r="B1044" s="111"/>
      <c r="C1044" s="111"/>
      <c r="D1044" s="111"/>
      <c r="E1044" s="111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</row>
    <row r="1045" spans="2:18">
      <c r="B1045" s="111"/>
      <c r="C1045" s="111"/>
      <c r="D1045" s="111"/>
      <c r="E1045" s="111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</row>
    <row r="1046" spans="2:18">
      <c r="B1046" s="111"/>
      <c r="C1046" s="111"/>
      <c r="D1046" s="111"/>
      <c r="E1046" s="111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</row>
    <row r="1047" spans="2:18">
      <c r="B1047" s="111"/>
      <c r="C1047" s="111"/>
      <c r="D1047" s="111"/>
      <c r="E1047" s="111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</row>
    <row r="1048" spans="2:18">
      <c r="B1048" s="111"/>
      <c r="C1048" s="111"/>
      <c r="D1048" s="111"/>
      <c r="E1048" s="111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</row>
    <row r="1049" spans="2:18">
      <c r="B1049" s="111"/>
      <c r="C1049" s="111"/>
      <c r="D1049" s="111"/>
      <c r="E1049" s="111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</row>
    <row r="1050" spans="2:18">
      <c r="B1050" s="111"/>
      <c r="C1050" s="111"/>
      <c r="D1050" s="111"/>
      <c r="E1050" s="111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</row>
    <row r="1051" spans="2:18">
      <c r="B1051" s="111"/>
      <c r="C1051" s="111"/>
      <c r="D1051" s="111"/>
      <c r="E1051" s="111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</row>
    <row r="1052" spans="2:18">
      <c r="B1052" s="111"/>
      <c r="C1052" s="111"/>
      <c r="D1052" s="111"/>
      <c r="E1052" s="111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</row>
    <row r="1053" spans="2:18">
      <c r="B1053" s="111"/>
      <c r="C1053" s="111"/>
      <c r="D1053" s="111"/>
      <c r="E1053" s="111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</row>
    <row r="1054" spans="2:18">
      <c r="B1054" s="111"/>
      <c r="C1054" s="111"/>
      <c r="D1054" s="111"/>
      <c r="E1054" s="111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</row>
    <row r="1055" spans="2:18">
      <c r="B1055" s="111"/>
      <c r="C1055" s="111"/>
      <c r="D1055" s="111"/>
      <c r="E1055" s="111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</row>
    <row r="1056" spans="2:18">
      <c r="B1056" s="111"/>
      <c r="C1056" s="111"/>
      <c r="D1056" s="111"/>
      <c r="E1056" s="111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</row>
    <row r="1057" spans="2:18">
      <c r="B1057" s="111"/>
      <c r="C1057" s="111"/>
      <c r="D1057" s="111"/>
      <c r="E1057" s="111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</row>
    <row r="1058" spans="2:18">
      <c r="B1058" s="111"/>
      <c r="C1058" s="111"/>
      <c r="D1058" s="111"/>
      <c r="E1058" s="111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</row>
    <row r="1059" spans="2:18">
      <c r="B1059" s="111"/>
      <c r="C1059" s="111"/>
      <c r="D1059" s="111"/>
      <c r="E1059" s="111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</row>
    <row r="1060" spans="2:18">
      <c r="B1060" s="111"/>
      <c r="C1060" s="111"/>
      <c r="D1060" s="111"/>
      <c r="E1060" s="111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</row>
    <row r="1061" spans="2:18">
      <c r="B1061" s="111"/>
      <c r="C1061" s="111"/>
      <c r="D1061" s="111"/>
      <c r="E1061" s="111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</row>
    <row r="1062" spans="2:18">
      <c r="B1062" s="111"/>
      <c r="C1062" s="111"/>
      <c r="D1062" s="111"/>
      <c r="E1062" s="111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</row>
    <row r="1063" spans="2:18">
      <c r="B1063" s="111"/>
      <c r="C1063" s="111"/>
      <c r="D1063" s="111"/>
      <c r="E1063" s="111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</row>
    <row r="1064" spans="2:18">
      <c r="B1064" s="111"/>
      <c r="C1064" s="111"/>
      <c r="D1064" s="111"/>
      <c r="E1064" s="111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</row>
    <row r="1065" spans="2:18">
      <c r="B1065" s="111"/>
      <c r="C1065" s="111"/>
      <c r="D1065" s="111"/>
      <c r="E1065" s="111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</row>
    <row r="1066" spans="2:18">
      <c r="B1066" s="111"/>
      <c r="C1066" s="111"/>
      <c r="D1066" s="111"/>
      <c r="E1066" s="111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</row>
  </sheetData>
  <sheetProtection sheet="1" objects="1" scenarios="1"/>
  <mergeCells count="1">
    <mergeCell ref="B6:R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6" t="s">
        <v>155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15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50</v>
      </c>
      <c r="G7" s="48" t="s">
        <v>17</v>
      </c>
      <c r="H7" s="48" t="s">
        <v>82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6" t="s">
        <v>1388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</row>
    <row r="11" spans="2:15" ht="20.25" customHeight="1">
      <c r="B11" s="113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3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3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124</v>
      </c>
      <c r="C1" s="67" t="s" vm="1">
        <v>201</v>
      </c>
    </row>
    <row r="2" spans="2:10">
      <c r="B2" s="46" t="s">
        <v>123</v>
      </c>
      <c r="C2" s="67" t="s">
        <v>202</v>
      </c>
    </row>
    <row r="3" spans="2:10">
      <c r="B3" s="46" t="s">
        <v>125</v>
      </c>
      <c r="C3" s="67" t="s">
        <v>203</v>
      </c>
    </row>
    <row r="4" spans="2:10">
      <c r="B4" s="46" t="s">
        <v>126</v>
      </c>
      <c r="C4" s="67">
        <v>2146</v>
      </c>
    </row>
    <row r="6" spans="2:10" ht="26.25" customHeight="1">
      <c r="B6" s="126" t="s">
        <v>156</v>
      </c>
      <c r="C6" s="127"/>
      <c r="D6" s="127"/>
      <c r="E6" s="127"/>
      <c r="F6" s="127"/>
      <c r="G6" s="127"/>
      <c r="H6" s="127"/>
      <c r="I6" s="127"/>
      <c r="J6" s="128"/>
    </row>
    <row r="7" spans="2:10" s="3" customFormat="1" ht="78.75">
      <c r="B7" s="47" t="s">
        <v>95</v>
      </c>
      <c r="C7" s="49" t="s">
        <v>42</v>
      </c>
      <c r="D7" s="49" t="s">
        <v>67</v>
      </c>
      <c r="E7" s="49" t="s">
        <v>43</v>
      </c>
      <c r="F7" s="49" t="s">
        <v>82</v>
      </c>
      <c r="G7" s="49" t="s">
        <v>167</v>
      </c>
      <c r="H7" s="49" t="s">
        <v>127</v>
      </c>
      <c r="I7" s="49" t="s">
        <v>128</v>
      </c>
      <c r="J7" s="64" t="s">
        <v>189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6" t="s">
        <v>1389</v>
      </c>
      <c r="C10" s="68"/>
      <c r="D10" s="68"/>
      <c r="E10" s="68"/>
      <c r="F10" s="68"/>
      <c r="G10" s="117">
        <v>0</v>
      </c>
      <c r="H10" s="68"/>
      <c r="I10" s="68"/>
      <c r="J10" s="68"/>
    </row>
    <row r="11" spans="2:10" ht="22.5" customHeight="1">
      <c r="B11" s="114"/>
      <c r="C11" s="68"/>
      <c r="D11" s="68"/>
      <c r="E11" s="68"/>
      <c r="F11" s="68"/>
      <c r="G11" s="68"/>
      <c r="H11" s="68"/>
      <c r="I11" s="68"/>
      <c r="J11" s="68"/>
    </row>
    <row r="12" spans="2:10">
      <c r="B12" s="114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1"/>
      <c r="C110" s="111"/>
      <c r="D110" s="112"/>
      <c r="E110" s="112"/>
      <c r="F110" s="119"/>
      <c r="G110" s="119"/>
      <c r="H110" s="119"/>
      <c r="I110" s="119"/>
      <c r="J110" s="112"/>
    </row>
    <row r="111" spans="2:10">
      <c r="B111" s="111"/>
      <c r="C111" s="111"/>
      <c r="D111" s="112"/>
      <c r="E111" s="112"/>
      <c r="F111" s="119"/>
      <c r="G111" s="119"/>
      <c r="H111" s="119"/>
      <c r="I111" s="119"/>
      <c r="J111" s="112"/>
    </row>
    <row r="112" spans="2:10">
      <c r="B112" s="111"/>
      <c r="C112" s="111"/>
      <c r="D112" s="112"/>
      <c r="E112" s="112"/>
      <c r="F112" s="119"/>
      <c r="G112" s="119"/>
      <c r="H112" s="119"/>
      <c r="I112" s="119"/>
      <c r="J112" s="112"/>
    </row>
    <row r="113" spans="2:10">
      <c r="B113" s="111"/>
      <c r="C113" s="111"/>
      <c r="D113" s="112"/>
      <c r="E113" s="112"/>
      <c r="F113" s="119"/>
      <c r="G113" s="119"/>
      <c r="H113" s="119"/>
      <c r="I113" s="119"/>
      <c r="J113" s="112"/>
    </row>
    <row r="114" spans="2:10">
      <c r="B114" s="111"/>
      <c r="C114" s="111"/>
      <c r="D114" s="112"/>
      <c r="E114" s="112"/>
      <c r="F114" s="119"/>
      <c r="G114" s="119"/>
      <c r="H114" s="119"/>
      <c r="I114" s="119"/>
      <c r="J114" s="112"/>
    </row>
    <row r="115" spans="2:10">
      <c r="B115" s="111"/>
      <c r="C115" s="111"/>
      <c r="D115" s="112"/>
      <c r="E115" s="112"/>
      <c r="F115" s="119"/>
      <c r="G115" s="119"/>
      <c r="H115" s="119"/>
      <c r="I115" s="119"/>
      <c r="J115" s="112"/>
    </row>
    <row r="116" spans="2:10">
      <c r="B116" s="111"/>
      <c r="C116" s="111"/>
      <c r="D116" s="112"/>
      <c r="E116" s="112"/>
      <c r="F116" s="119"/>
      <c r="G116" s="119"/>
      <c r="H116" s="119"/>
      <c r="I116" s="119"/>
      <c r="J116" s="112"/>
    </row>
    <row r="117" spans="2:10">
      <c r="B117" s="111"/>
      <c r="C117" s="111"/>
      <c r="D117" s="112"/>
      <c r="E117" s="112"/>
      <c r="F117" s="119"/>
      <c r="G117" s="119"/>
      <c r="H117" s="119"/>
      <c r="I117" s="119"/>
      <c r="J117" s="112"/>
    </row>
    <row r="118" spans="2:10">
      <c r="B118" s="111"/>
      <c r="C118" s="111"/>
      <c r="D118" s="112"/>
      <c r="E118" s="112"/>
      <c r="F118" s="119"/>
      <c r="G118" s="119"/>
      <c r="H118" s="119"/>
      <c r="I118" s="119"/>
      <c r="J118" s="112"/>
    </row>
    <row r="119" spans="2:10">
      <c r="B119" s="111"/>
      <c r="C119" s="111"/>
      <c r="D119" s="112"/>
      <c r="E119" s="112"/>
      <c r="F119" s="119"/>
      <c r="G119" s="119"/>
      <c r="H119" s="119"/>
      <c r="I119" s="119"/>
      <c r="J119" s="112"/>
    </row>
    <row r="120" spans="2:10">
      <c r="B120" s="111"/>
      <c r="C120" s="111"/>
      <c r="D120" s="112"/>
      <c r="E120" s="112"/>
      <c r="F120" s="119"/>
      <c r="G120" s="119"/>
      <c r="H120" s="119"/>
      <c r="I120" s="119"/>
      <c r="J120" s="112"/>
    </row>
    <row r="121" spans="2:10">
      <c r="B121" s="111"/>
      <c r="C121" s="111"/>
      <c r="D121" s="112"/>
      <c r="E121" s="112"/>
      <c r="F121" s="119"/>
      <c r="G121" s="119"/>
      <c r="H121" s="119"/>
      <c r="I121" s="119"/>
      <c r="J121" s="112"/>
    </row>
    <row r="122" spans="2:10">
      <c r="B122" s="111"/>
      <c r="C122" s="111"/>
      <c r="D122" s="112"/>
      <c r="E122" s="112"/>
      <c r="F122" s="119"/>
      <c r="G122" s="119"/>
      <c r="H122" s="119"/>
      <c r="I122" s="119"/>
      <c r="J122" s="112"/>
    </row>
    <row r="123" spans="2:10">
      <c r="B123" s="111"/>
      <c r="C123" s="111"/>
      <c r="D123" s="112"/>
      <c r="E123" s="112"/>
      <c r="F123" s="119"/>
      <c r="G123" s="119"/>
      <c r="H123" s="119"/>
      <c r="I123" s="119"/>
      <c r="J123" s="112"/>
    </row>
    <row r="124" spans="2:10">
      <c r="B124" s="111"/>
      <c r="C124" s="111"/>
      <c r="D124" s="112"/>
      <c r="E124" s="112"/>
      <c r="F124" s="119"/>
      <c r="G124" s="119"/>
      <c r="H124" s="119"/>
      <c r="I124" s="119"/>
      <c r="J124" s="112"/>
    </row>
    <row r="125" spans="2:10">
      <c r="B125" s="111"/>
      <c r="C125" s="111"/>
      <c r="D125" s="112"/>
      <c r="E125" s="112"/>
      <c r="F125" s="119"/>
      <c r="G125" s="119"/>
      <c r="H125" s="119"/>
      <c r="I125" s="119"/>
      <c r="J125" s="112"/>
    </row>
    <row r="126" spans="2:10">
      <c r="B126" s="111"/>
      <c r="C126" s="111"/>
      <c r="D126" s="112"/>
      <c r="E126" s="112"/>
      <c r="F126" s="119"/>
      <c r="G126" s="119"/>
      <c r="H126" s="119"/>
      <c r="I126" s="119"/>
      <c r="J126" s="112"/>
    </row>
    <row r="127" spans="2:10">
      <c r="B127" s="111"/>
      <c r="C127" s="111"/>
      <c r="D127" s="112"/>
      <c r="E127" s="112"/>
      <c r="F127" s="119"/>
      <c r="G127" s="119"/>
      <c r="H127" s="119"/>
      <c r="I127" s="119"/>
      <c r="J127" s="112"/>
    </row>
    <row r="128" spans="2:10">
      <c r="B128" s="111"/>
      <c r="C128" s="111"/>
      <c r="D128" s="112"/>
      <c r="E128" s="112"/>
      <c r="F128" s="119"/>
      <c r="G128" s="119"/>
      <c r="H128" s="119"/>
      <c r="I128" s="119"/>
      <c r="J128" s="112"/>
    </row>
    <row r="129" spans="2:10">
      <c r="B129" s="111"/>
      <c r="C129" s="111"/>
      <c r="D129" s="112"/>
      <c r="E129" s="112"/>
      <c r="F129" s="119"/>
      <c r="G129" s="119"/>
      <c r="H129" s="119"/>
      <c r="I129" s="119"/>
      <c r="J129" s="112"/>
    </row>
    <row r="130" spans="2:10">
      <c r="B130" s="111"/>
      <c r="C130" s="111"/>
      <c r="D130" s="112"/>
      <c r="E130" s="112"/>
      <c r="F130" s="119"/>
      <c r="G130" s="119"/>
      <c r="H130" s="119"/>
      <c r="I130" s="119"/>
      <c r="J130" s="112"/>
    </row>
    <row r="131" spans="2:10">
      <c r="B131" s="111"/>
      <c r="C131" s="111"/>
      <c r="D131" s="112"/>
      <c r="E131" s="112"/>
      <c r="F131" s="119"/>
      <c r="G131" s="119"/>
      <c r="H131" s="119"/>
      <c r="I131" s="119"/>
      <c r="J131" s="112"/>
    </row>
    <row r="132" spans="2:10">
      <c r="B132" s="111"/>
      <c r="C132" s="111"/>
      <c r="D132" s="112"/>
      <c r="E132" s="112"/>
      <c r="F132" s="119"/>
      <c r="G132" s="119"/>
      <c r="H132" s="119"/>
      <c r="I132" s="119"/>
      <c r="J132" s="112"/>
    </row>
    <row r="133" spans="2:10">
      <c r="B133" s="111"/>
      <c r="C133" s="111"/>
      <c r="D133" s="112"/>
      <c r="E133" s="112"/>
      <c r="F133" s="119"/>
      <c r="G133" s="119"/>
      <c r="H133" s="119"/>
      <c r="I133" s="119"/>
      <c r="J133" s="112"/>
    </row>
    <row r="134" spans="2:10">
      <c r="B134" s="111"/>
      <c r="C134" s="111"/>
      <c r="D134" s="112"/>
      <c r="E134" s="112"/>
      <c r="F134" s="119"/>
      <c r="G134" s="119"/>
      <c r="H134" s="119"/>
      <c r="I134" s="119"/>
      <c r="J134" s="112"/>
    </row>
    <row r="135" spans="2:10">
      <c r="B135" s="111"/>
      <c r="C135" s="111"/>
      <c r="D135" s="112"/>
      <c r="E135" s="112"/>
      <c r="F135" s="119"/>
      <c r="G135" s="119"/>
      <c r="H135" s="119"/>
      <c r="I135" s="119"/>
      <c r="J135" s="112"/>
    </row>
    <row r="136" spans="2:10">
      <c r="B136" s="111"/>
      <c r="C136" s="111"/>
      <c r="D136" s="112"/>
      <c r="E136" s="112"/>
      <c r="F136" s="119"/>
      <c r="G136" s="119"/>
      <c r="H136" s="119"/>
      <c r="I136" s="119"/>
      <c r="J136" s="112"/>
    </row>
    <row r="137" spans="2:10">
      <c r="B137" s="111"/>
      <c r="C137" s="111"/>
      <c r="D137" s="112"/>
      <c r="E137" s="112"/>
      <c r="F137" s="119"/>
      <c r="G137" s="119"/>
      <c r="H137" s="119"/>
      <c r="I137" s="119"/>
      <c r="J137" s="112"/>
    </row>
    <row r="138" spans="2:10">
      <c r="B138" s="111"/>
      <c r="C138" s="111"/>
      <c r="D138" s="112"/>
      <c r="E138" s="112"/>
      <c r="F138" s="119"/>
      <c r="G138" s="119"/>
      <c r="H138" s="119"/>
      <c r="I138" s="119"/>
      <c r="J138" s="112"/>
    </row>
    <row r="139" spans="2:10">
      <c r="B139" s="111"/>
      <c r="C139" s="111"/>
      <c r="D139" s="112"/>
      <c r="E139" s="112"/>
      <c r="F139" s="119"/>
      <c r="G139" s="119"/>
      <c r="H139" s="119"/>
      <c r="I139" s="119"/>
      <c r="J139" s="112"/>
    </row>
    <row r="140" spans="2:10">
      <c r="B140" s="111"/>
      <c r="C140" s="111"/>
      <c r="D140" s="112"/>
      <c r="E140" s="112"/>
      <c r="F140" s="119"/>
      <c r="G140" s="119"/>
      <c r="H140" s="119"/>
      <c r="I140" s="119"/>
      <c r="J140" s="112"/>
    </row>
    <row r="141" spans="2:10">
      <c r="B141" s="111"/>
      <c r="C141" s="111"/>
      <c r="D141" s="112"/>
      <c r="E141" s="112"/>
      <c r="F141" s="119"/>
      <c r="G141" s="119"/>
      <c r="H141" s="119"/>
      <c r="I141" s="119"/>
      <c r="J141" s="112"/>
    </row>
    <row r="142" spans="2:10">
      <c r="B142" s="111"/>
      <c r="C142" s="111"/>
      <c r="D142" s="112"/>
      <c r="E142" s="112"/>
      <c r="F142" s="119"/>
      <c r="G142" s="119"/>
      <c r="H142" s="119"/>
      <c r="I142" s="119"/>
      <c r="J142" s="112"/>
    </row>
    <row r="143" spans="2:10">
      <c r="B143" s="111"/>
      <c r="C143" s="111"/>
      <c r="D143" s="112"/>
      <c r="E143" s="112"/>
      <c r="F143" s="119"/>
      <c r="G143" s="119"/>
      <c r="H143" s="119"/>
      <c r="I143" s="119"/>
      <c r="J143" s="112"/>
    </row>
    <row r="144" spans="2:10">
      <c r="B144" s="111"/>
      <c r="C144" s="111"/>
      <c r="D144" s="112"/>
      <c r="E144" s="112"/>
      <c r="F144" s="119"/>
      <c r="G144" s="119"/>
      <c r="H144" s="119"/>
      <c r="I144" s="119"/>
      <c r="J144" s="112"/>
    </row>
    <row r="145" spans="2:10">
      <c r="B145" s="111"/>
      <c r="C145" s="111"/>
      <c r="D145" s="112"/>
      <c r="E145" s="112"/>
      <c r="F145" s="119"/>
      <c r="G145" s="119"/>
      <c r="H145" s="119"/>
      <c r="I145" s="119"/>
      <c r="J145" s="112"/>
    </row>
    <row r="146" spans="2:10">
      <c r="B146" s="111"/>
      <c r="C146" s="111"/>
      <c r="D146" s="112"/>
      <c r="E146" s="112"/>
      <c r="F146" s="119"/>
      <c r="G146" s="119"/>
      <c r="H146" s="119"/>
      <c r="I146" s="119"/>
      <c r="J146" s="112"/>
    </row>
    <row r="147" spans="2:10">
      <c r="B147" s="111"/>
      <c r="C147" s="111"/>
      <c r="D147" s="112"/>
      <c r="E147" s="112"/>
      <c r="F147" s="119"/>
      <c r="G147" s="119"/>
      <c r="H147" s="119"/>
      <c r="I147" s="119"/>
      <c r="J147" s="112"/>
    </row>
    <row r="148" spans="2:10">
      <c r="B148" s="111"/>
      <c r="C148" s="111"/>
      <c r="D148" s="112"/>
      <c r="E148" s="112"/>
      <c r="F148" s="119"/>
      <c r="G148" s="119"/>
      <c r="H148" s="119"/>
      <c r="I148" s="119"/>
      <c r="J148" s="112"/>
    </row>
    <row r="149" spans="2:10">
      <c r="B149" s="111"/>
      <c r="C149" s="111"/>
      <c r="D149" s="112"/>
      <c r="E149" s="112"/>
      <c r="F149" s="119"/>
      <c r="G149" s="119"/>
      <c r="H149" s="119"/>
      <c r="I149" s="119"/>
      <c r="J149" s="112"/>
    </row>
    <row r="150" spans="2:10">
      <c r="B150" s="111"/>
      <c r="C150" s="111"/>
      <c r="D150" s="112"/>
      <c r="E150" s="112"/>
      <c r="F150" s="119"/>
      <c r="G150" s="119"/>
      <c r="H150" s="119"/>
      <c r="I150" s="119"/>
      <c r="J150" s="112"/>
    </row>
    <row r="151" spans="2:10">
      <c r="B151" s="111"/>
      <c r="C151" s="111"/>
      <c r="D151" s="112"/>
      <c r="E151" s="112"/>
      <c r="F151" s="119"/>
      <c r="G151" s="119"/>
      <c r="H151" s="119"/>
      <c r="I151" s="119"/>
      <c r="J151" s="112"/>
    </row>
    <row r="152" spans="2:10">
      <c r="B152" s="111"/>
      <c r="C152" s="111"/>
      <c r="D152" s="112"/>
      <c r="E152" s="112"/>
      <c r="F152" s="119"/>
      <c r="G152" s="119"/>
      <c r="H152" s="119"/>
      <c r="I152" s="119"/>
      <c r="J152" s="112"/>
    </row>
    <row r="153" spans="2:10">
      <c r="B153" s="111"/>
      <c r="C153" s="111"/>
      <c r="D153" s="112"/>
      <c r="E153" s="112"/>
      <c r="F153" s="119"/>
      <c r="G153" s="119"/>
      <c r="H153" s="119"/>
      <c r="I153" s="119"/>
      <c r="J153" s="112"/>
    </row>
    <row r="154" spans="2:10">
      <c r="B154" s="111"/>
      <c r="C154" s="111"/>
      <c r="D154" s="112"/>
      <c r="E154" s="112"/>
      <c r="F154" s="119"/>
      <c r="G154" s="119"/>
      <c r="H154" s="119"/>
      <c r="I154" s="119"/>
      <c r="J154" s="112"/>
    </row>
    <row r="155" spans="2:10">
      <c r="B155" s="111"/>
      <c r="C155" s="111"/>
      <c r="D155" s="112"/>
      <c r="E155" s="112"/>
      <c r="F155" s="119"/>
      <c r="G155" s="119"/>
      <c r="H155" s="119"/>
      <c r="I155" s="119"/>
      <c r="J155" s="112"/>
    </row>
    <row r="156" spans="2:10">
      <c r="B156" s="111"/>
      <c r="C156" s="111"/>
      <c r="D156" s="112"/>
      <c r="E156" s="112"/>
      <c r="F156" s="119"/>
      <c r="G156" s="119"/>
      <c r="H156" s="119"/>
      <c r="I156" s="119"/>
      <c r="J156" s="112"/>
    </row>
    <row r="157" spans="2:10">
      <c r="B157" s="111"/>
      <c r="C157" s="111"/>
      <c r="D157" s="112"/>
      <c r="E157" s="112"/>
      <c r="F157" s="119"/>
      <c r="G157" s="119"/>
      <c r="H157" s="119"/>
      <c r="I157" s="119"/>
      <c r="J157" s="112"/>
    </row>
    <row r="158" spans="2:10">
      <c r="B158" s="111"/>
      <c r="C158" s="111"/>
      <c r="D158" s="112"/>
      <c r="E158" s="112"/>
      <c r="F158" s="119"/>
      <c r="G158" s="119"/>
      <c r="H158" s="119"/>
      <c r="I158" s="119"/>
      <c r="J158" s="112"/>
    </row>
    <row r="159" spans="2:10">
      <c r="B159" s="111"/>
      <c r="C159" s="111"/>
      <c r="D159" s="112"/>
      <c r="E159" s="112"/>
      <c r="F159" s="119"/>
      <c r="G159" s="119"/>
      <c r="H159" s="119"/>
      <c r="I159" s="119"/>
      <c r="J159" s="112"/>
    </row>
    <row r="160" spans="2:10">
      <c r="B160" s="111"/>
      <c r="C160" s="111"/>
      <c r="D160" s="112"/>
      <c r="E160" s="112"/>
      <c r="F160" s="119"/>
      <c r="G160" s="119"/>
      <c r="H160" s="119"/>
      <c r="I160" s="119"/>
      <c r="J160" s="112"/>
    </row>
    <row r="161" spans="2:10">
      <c r="B161" s="111"/>
      <c r="C161" s="111"/>
      <c r="D161" s="112"/>
      <c r="E161" s="112"/>
      <c r="F161" s="119"/>
      <c r="G161" s="119"/>
      <c r="H161" s="119"/>
      <c r="I161" s="119"/>
      <c r="J161" s="112"/>
    </row>
    <row r="162" spans="2:10">
      <c r="B162" s="111"/>
      <c r="C162" s="111"/>
      <c r="D162" s="112"/>
      <c r="E162" s="112"/>
      <c r="F162" s="119"/>
      <c r="G162" s="119"/>
      <c r="H162" s="119"/>
      <c r="I162" s="119"/>
      <c r="J162" s="112"/>
    </row>
    <row r="163" spans="2:10">
      <c r="B163" s="111"/>
      <c r="C163" s="111"/>
      <c r="D163" s="112"/>
      <c r="E163" s="112"/>
      <c r="F163" s="119"/>
      <c r="G163" s="119"/>
      <c r="H163" s="119"/>
      <c r="I163" s="119"/>
      <c r="J163" s="112"/>
    </row>
    <row r="164" spans="2:10">
      <c r="B164" s="111"/>
      <c r="C164" s="111"/>
      <c r="D164" s="112"/>
      <c r="E164" s="112"/>
      <c r="F164" s="119"/>
      <c r="G164" s="119"/>
      <c r="H164" s="119"/>
      <c r="I164" s="119"/>
      <c r="J164" s="112"/>
    </row>
    <row r="165" spans="2:10">
      <c r="B165" s="111"/>
      <c r="C165" s="111"/>
      <c r="D165" s="112"/>
      <c r="E165" s="112"/>
      <c r="F165" s="119"/>
      <c r="G165" s="119"/>
      <c r="H165" s="119"/>
      <c r="I165" s="119"/>
      <c r="J165" s="112"/>
    </row>
    <row r="166" spans="2:10">
      <c r="B166" s="111"/>
      <c r="C166" s="111"/>
      <c r="D166" s="112"/>
      <c r="E166" s="112"/>
      <c r="F166" s="119"/>
      <c r="G166" s="119"/>
      <c r="H166" s="119"/>
      <c r="I166" s="119"/>
      <c r="J166" s="112"/>
    </row>
    <row r="167" spans="2:10">
      <c r="B167" s="111"/>
      <c r="C167" s="111"/>
      <c r="D167" s="112"/>
      <c r="E167" s="112"/>
      <c r="F167" s="119"/>
      <c r="G167" s="119"/>
      <c r="H167" s="119"/>
      <c r="I167" s="119"/>
      <c r="J167" s="112"/>
    </row>
    <row r="168" spans="2:10">
      <c r="B168" s="111"/>
      <c r="C168" s="111"/>
      <c r="D168" s="112"/>
      <c r="E168" s="112"/>
      <c r="F168" s="119"/>
      <c r="G168" s="119"/>
      <c r="H168" s="119"/>
      <c r="I168" s="119"/>
      <c r="J168" s="112"/>
    </row>
    <row r="169" spans="2:10">
      <c r="B169" s="111"/>
      <c r="C169" s="111"/>
      <c r="D169" s="112"/>
      <c r="E169" s="112"/>
      <c r="F169" s="119"/>
      <c r="G169" s="119"/>
      <c r="H169" s="119"/>
      <c r="I169" s="119"/>
      <c r="J169" s="112"/>
    </row>
    <row r="170" spans="2:10">
      <c r="B170" s="111"/>
      <c r="C170" s="111"/>
      <c r="D170" s="112"/>
      <c r="E170" s="112"/>
      <c r="F170" s="119"/>
      <c r="G170" s="119"/>
      <c r="H170" s="119"/>
      <c r="I170" s="119"/>
      <c r="J170" s="112"/>
    </row>
    <row r="171" spans="2:10">
      <c r="B171" s="111"/>
      <c r="C171" s="111"/>
      <c r="D171" s="112"/>
      <c r="E171" s="112"/>
      <c r="F171" s="119"/>
      <c r="G171" s="119"/>
      <c r="H171" s="119"/>
      <c r="I171" s="119"/>
      <c r="J171" s="112"/>
    </row>
    <row r="172" spans="2:10">
      <c r="B172" s="111"/>
      <c r="C172" s="111"/>
      <c r="D172" s="112"/>
      <c r="E172" s="112"/>
      <c r="F172" s="119"/>
      <c r="G172" s="119"/>
      <c r="H172" s="119"/>
      <c r="I172" s="119"/>
      <c r="J172" s="112"/>
    </row>
    <row r="173" spans="2:10">
      <c r="B173" s="111"/>
      <c r="C173" s="111"/>
      <c r="D173" s="112"/>
      <c r="E173" s="112"/>
      <c r="F173" s="119"/>
      <c r="G173" s="119"/>
      <c r="H173" s="119"/>
      <c r="I173" s="119"/>
      <c r="J173" s="112"/>
    </row>
    <row r="174" spans="2:10">
      <c r="B174" s="111"/>
      <c r="C174" s="111"/>
      <c r="D174" s="112"/>
      <c r="E174" s="112"/>
      <c r="F174" s="119"/>
      <c r="G174" s="119"/>
      <c r="H174" s="119"/>
      <c r="I174" s="119"/>
      <c r="J174" s="112"/>
    </row>
    <row r="175" spans="2:10">
      <c r="B175" s="111"/>
      <c r="C175" s="111"/>
      <c r="D175" s="112"/>
      <c r="E175" s="112"/>
      <c r="F175" s="119"/>
      <c r="G175" s="119"/>
      <c r="H175" s="119"/>
      <c r="I175" s="119"/>
      <c r="J175" s="112"/>
    </row>
    <row r="176" spans="2:10">
      <c r="B176" s="111"/>
      <c r="C176" s="111"/>
      <c r="D176" s="112"/>
      <c r="E176" s="112"/>
      <c r="F176" s="119"/>
      <c r="G176" s="119"/>
      <c r="H176" s="119"/>
      <c r="I176" s="119"/>
      <c r="J176" s="112"/>
    </row>
    <row r="177" spans="2:10">
      <c r="B177" s="111"/>
      <c r="C177" s="111"/>
      <c r="D177" s="112"/>
      <c r="E177" s="112"/>
      <c r="F177" s="119"/>
      <c r="G177" s="119"/>
      <c r="H177" s="119"/>
      <c r="I177" s="119"/>
      <c r="J177" s="112"/>
    </row>
    <row r="178" spans="2:10">
      <c r="B178" s="111"/>
      <c r="C178" s="111"/>
      <c r="D178" s="112"/>
      <c r="E178" s="112"/>
      <c r="F178" s="119"/>
      <c r="G178" s="119"/>
      <c r="H178" s="119"/>
      <c r="I178" s="119"/>
      <c r="J178" s="112"/>
    </row>
    <row r="179" spans="2:10">
      <c r="B179" s="111"/>
      <c r="C179" s="111"/>
      <c r="D179" s="112"/>
      <c r="E179" s="112"/>
      <c r="F179" s="119"/>
      <c r="G179" s="119"/>
      <c r="H179" s="119"/>
      <c r="I179" s="119"/>
      <c r="J179" s="112"/>
    </row>
    <row r="180" spans="2:10">
      <c r="B180" s="111"/>
      <c r="C180" s="111"/>
      <c r="D180" s="112"/>
      <c r="E180" s="112"/>
      <c r="F180" s="119"/>
      <c r="G180" s="119"/>
      <c r="H180" s="119"/>
      <c r="I180" s="119"/>
      <c r="J180" s="112"/>
    </row>
    <row r="181" spans="2:10">
      <c r="B181" s="111"/>
      <c r="C181" s="111"/>
      <c r="D181" s="112"/>
      <c r="E181" s="112"/>
      <c r="F181" s="119"/>
      <c r="G181" s="119"/>
      <c r="H181" s="119"/>
      <c r="I181" s="119"/>
      <c r="J181" s="112"/>
    </row>
    <row r="182" spans="2:10">
      <c r="B182" s="111"/>
      <c r="C182" s="111"/>
      <c r="D182" s="112"/>
      <c r="E182" s="112"/>
      <c r="F182" s="119"/>
      <c r="G182" s="119"/>
      <c r="H182" s="119"/>
      <c r="I182" s="119"/>
      <c r="J182" s="112"/>
    </row>
    <row r="183" spans="2:10">
      <c r="B183" s="111"/>
      <c r="C183" s="111"/>
      <c r="D183" s="112"/>
      <c r="E183" s="112"/>
      <c r="F183" s="119"/>
      <c r="G183" s="119"/>
      <c r="H183" s="119"/>
      <c r="I183" s="119"/>
      <c r="J183" s="112"/>
    </row>
    <row r="184" spans="2:10">
      <c r="B184" s="111"/>
      <c r="C184" s="111"/>
      <c r="D184" s="112"/>
      <c r="E184" s="112"/>
      <c r="F184" s="119"/>
      <c r="G184" s="119"/>
      <c r="H184" s="119"/>
      <c r="I184" s="119"/>
      <c r="J184" s="112"/>
    </row>
    <row r="185" spans="2:10">
      <c r="B185" s="111"/>
      <c r="C185" s="111"/>
      <c r="D185" s="112"/>
      <c r="E185" s="112"/>
      <c r="F185" s="119"/>
      <c r="G185" s="119"/>
      <c r="H185" s="119"/>
      <c r="I185" s="119"/>
      <c r="J185" s="112"/>
    </row>
    <row r="186" spans="2:10">
      <c r="B186" s="111"/>
      <c r="C186" s="111"/>
      <c r="D186" s="112"/>
      <c r="E186" s="112"/>
      <c r="F186" s="119"/>
      <c r="G186" s="119"/>
      <c r="H186" s="119"/>
      <c r="I186" s="119"/>
      <c r="J186" s="112"/>
    </row>
    <row r="187" spans="2:10">
      <c r="B187" s="111"/>
      <c r="C187" s="111"/>
      <c r="D187" s="112"/>
      <c r="E187" s="112"/>
      <c r="F187" s="119"/>
      <c r="G187" s="119"/>
      <c r="H187" s="119"/>
      <c r="I187" s="119"/>
      <c r="J187" s="112"/>
    </row>
    <row r="188" spans="2:10">
      <c r="B188" s="111"/>
      <c r="C188" s="111"/>
      <c r="D188" s="112"/>
      <c r="E188" s="112"/>
      <c r="F188" s="119"/>
      <c r="G188" s="119"/>
      <c r="H188" s="119"/>
      <c r="I188" s="119"/>
      <c r="J188" s="112"/>
    </row>
    <row r="189" spans="2:10">
      <c r="B189" s="111"/>
      <c r="C189" s="111"/>
      <c r="D189" s="112"/>
      <c r="E189" s="112"/>
      <c r="F189" s="119"/>
      <c r="G189" s="119"/>
      <c r="H189" s="119"/>
      <c r="I189" s="119"/>
      <c r="J189" s="112"/>
    </row>
    <row r="190" spans="2:10">
      <c r="B190" s="111"/>
      <c r="C190" s="111"/>
      <c r="D190" s="112"/>
      <c r="E190" s="112"/>
      <c r="F190" s="119"/>
      <c r="G190" s="119"/>
      <c r="H190" s="119"/>
      <c r="I190" s="119"/>
      <c r="J190" s="112"/>
    </row>
    <row r="191" spans="2:10">
      <c r="B191" s="111"/>
      <c r="C191" s="111"/>
      <c r="D191" s="112"/>
      <c r="E191" s="112"/>
      <c r="F191" s="119"/>
      <c r="G191" s="119"/>
      <c r="H191" s="119"/>
      <c r="I191" s="119"/>
      <c r="J191" s="112"/>
    </row>
    <row r="192" spans="2:10">
      <c r="B192" s="111"/>
      <c r="C192" s="111"/>
      <c r="D192" s="112"/>
      <c r="E192" s="112"/>
      <c r="F192" s="119"/>
      <c r="G192" s="119"/>
      <c r="H192" s="119"/>
      <c r="I192" s="119"/>
      <c r="J192" s="112"/>
    </row>
    <row r="193" spans="2:10">
      <c r="B193" s="111"/>
      <c r="C193" s="111"/>
      <c r="D193" s="112"/>
      <c r="E193" s="112"/>
      <c r="F193" s="119"/>
      <c r="G193" s="119"/>
      <c r="H193" s="119"/>
      <c r="I193" s="119"/>
      <c r="J193" s="112"/>
    </row>
    <row r="194" spans="2:10">
      <c r="B194" s="111"/>
      <c r="C194" s="111"/>
      <c r="D194" s="112"/>
      <c r="E194" s="112"/>
      <c r="F194" s="119"/>
      <c r="G194" s="119"/>
      <c r="H194" s="119"/>
      <c r="I194" s="119"/>
      <c r="J194" s="112"/>
    </row>
    <row r="195" spans="2:10">
      <c r="B195" s="111"/>
      <c r="C195" s="111"/>
      <c r="D195" s="112"/>
      <c r="E195" s="112"/>
      <c r="F195" s="119"/>
      <c r="G195" s="119"/>
      <c r="H195" s="119"/>
      <c r="I195" s="119"/>
      <c r="J195" s="112"/>
    </row>
    <row r="196" spans="2:10">
      <c r="B196" s="111"/>
      <c r="C196" s="111"/>
      <c r="D196" s="112"/>
      <c r="E196" s="112"/>
      <c r="F196" s="119"/>
      <c r="G196" s="119"/>
      <c r="H196" s="119"/>
      <c r="I196" s="119"/>
      <c r="J196" s="112"/>
    </row>
    <row r="197" spans="2:10">
      <c r="B197" s="111"/>
      <c r="C197" s="111"/>
      <c r="D197" s="112"/>
      <c r="E197" s="112"/>
      <c r="F197" s="119"/>
      <c r="G197" s="119"/>
      <c r="H197" s="119"/>
      <c r="I197" s="119"/>
      <c r="J197" s="112"/>
    </row>
    <row r="198" spans="2:10">
      <c r="B198" s="111"/>
      <c r="C198" s="111"/>
      <c r="D198" s="112"/>
      <c r="E198" s="112"/>
      <c r="F198" s="119"/>
      <c r="G198" s="119"/>
      <c r="H198" s="119"/>
      <c r="I198" s="119"/>
      <c r="J198" s="112"/>
    </row>
    <row r="199" spans="2:10">
      <c r="B199" s="111"/>
      <c r="C199" s="111"/>
      <c r="D199" s="112"/>
      <c r="E199" s="112"/>
      <c r="F199" s="119"/>
      <c r="G199" s="119"/>
      <c r="H199" s="119"/>
      <c r="I199" s="119"/>
      <c r="J199" s="112"/>
    </row>
    <row r="200" spans="2:10">
      <c r="B200" s="111"/>
      <c r="C200" s="111"/>
      <c r="D200" s="112"/>
      <c r="E200" s="112"/>
      <c r="F200" s="119"/>
      <c r="G200" s="119"/>
      <c r="H200" s="119"/>
      <c r="I200" s="119"/>
      <c r="J200" s="11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6" t="s">
        <v>157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1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64" t="s">
        <v>128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6" t="s">
        <v>1390</v>
      </c>
      <c r="C10" s="68"/>
      <c r="D10" s="68"/>
      <c r="E10" s="68"/>
      <c r="F10" s="68"/>
      <c r="G10" s="68"/>
      <c r="H10" s="68"/>
      <c r="I10" s="117">
        <v>0</v>
      </c>
      <c r="J10" s="68"/>
      <c r="K10" s="68"/>
    </row>
    <row r="11" spans="2:11" ht="21" customHeight="1">
      <c r="B11" s="114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4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1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1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1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1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1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1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1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1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1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1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1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1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1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1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1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1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1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1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1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1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1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1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1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1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1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1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1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1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1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1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1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1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1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1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1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1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1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1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1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1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1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1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1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1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1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1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1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1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1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1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1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1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1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1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1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1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1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1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1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1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1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1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1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1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1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1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1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1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1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1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1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1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1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1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1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1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1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1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1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1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1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1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1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1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1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1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1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1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1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1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1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1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1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1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1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1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1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1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1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1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1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1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1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1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1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1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1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1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1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1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1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1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1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1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1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1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1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1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1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1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1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1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1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1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1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1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1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1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1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1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1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1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1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1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1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1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1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1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1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1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1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1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1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1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1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1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1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1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1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1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1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1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1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1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1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1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1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1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1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1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1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1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1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1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1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1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1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1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1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1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1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1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1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1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1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1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1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1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1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1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1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1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1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1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1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1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1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1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1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1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1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1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1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1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B304" s="111"/>
      <c r="C304" s="111"/>
      <c r="D304" s="119"/>
      <c r="E304" s="119"/>
      <c r="F304" s="119"/>
      <c r="G304" s="119"/>
      <c r="H304" s="119"/>
      <c r="I304" s="112"/>
      <c r="J304" s="112"/>
      <c r="K304" s="112"/>
    </row>
    <row r="305" spans="2:11">
      <c r="B305" s="111"/>
      <c r="C305" s="111"/>
      <c r="D305" s="119"/>
      <c r="E305" s="119"/>
      <c r="F305" s="119"/>
      <c r="G305" s="119"/>
      <c r="H305" s="119"/>
      <c r="I305" s="112"/>
      <c r="J305" s="112"/>
      <c r="K305" s="112"/>
    </row>
    <row r="306" spans="2:11">
      <c r="B306" s="111"/>
      <c r="C306" s="111"/>
      <c r="D306" s="119"/>
      <c r="E306" s="119"/>
      <c r="F306" s="119"/>
      <c r="G306" s="119"/>
      <c r="H306" s="119"/>
      <c r="I306" s="112"/>
      <c r="J306" s="112"/>
      <c r="K306" s="112"/>
    </row>
    <row r="307" spans="2:11">
      <c r="B307" s="111"/>
      <c r="C307" s="111"/>
      <c r="D307" s="119"/>
      <c r="E307" s="119"/>
      <c r="F307" s="119"/>
      <c r="G307" s="119"/>
      <c r="H307" s="119"/>
      <c r="I307" s="112"/>
      <c r="J307" s="112"/>
      <c r="K307" s="112"/>
    </row>
    <row r="308" spans="2:11">
      <c r="B308" s="111"/>
      <c r="C308" s="111"/>
      <c r="D308" s="119"/>
      <c r="E308" s="119"/>
      <c r="F308" s="119"/>
      <c r="G308" s="119"/>
      <c r="H308" s="119"/>
      <c r="I308" s="112"/>
      <c r="J308" s="112"/>
      <c r="K308" s="112"/>
    </row>
    <row r="309" spans="2:11">
      <c r="B309" s="111"/>
      <c r="C309" s="111"/>
      <c r="D309" s="119"/>
      <c r="E309" s="119"/>
      <c r="F309" s="119"/>
      <c r="G309" s="119"/>
      <c r="H309" s="119"/>
      <c r="I309" s="112"/>
      <c r="J309" s="112"/>
      <c r="K309" s="112"/>
    </row>
    <row r="310" spans="2:11">
      <c r="B310" s="111"/>
      <c r="C310" s="111"/>
      <c r="D310" s="119"/>
      <c r="E310" s="119"/>
      <c r="F310" s="119"/>
      <c r="G310" s="119"/>
      <c r="H310" s="119"/>
      <c r="I310" s="112"/>
      <c r="J310" s="112"/>
      <c r="K310" s="112"/>
    </row>
    <row r="311" spans="2:11">
      <c r="B311" s="111"/>
      <c r="C311" s="111"/>
      <c r="D311" s="119"/>
      <c r="E311" s="119"/>
      <c r="F311" s="119"/>
      <c r="G311" s="119"/>
      <c r="H311" s="119"/>
      <c r="I311" s="112"/>
      <c r="J311" s="112"/>
      <c r="K311" s="112"/>
    </row>
    <row r="312" spans="2:11">
      <c r="B312" s="111"/>
      <c r="C312" s="111"/>
      <c r="D312" s="119"/>
      <c r="E312" s="119"/>
      <c r="F312" s="119"/>
      <c r="G312" s="119"/>
      <c r="H312" s="119"/>
      <c r="I312" s="112"/>
      <c r="J312" s="112"/>
      <c r="K312" s="11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4.5703125" style="1" bestFit="1" customWidth="1"/>
    <col min="5" max="5" width="9" style="1" bestFit="1" customWidth="1"/>
    <col min="6" max="6" width="11.7109375" style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6" t="s">
        <v>158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15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51" t="s">
        <v>128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3" t="s">
        <v>1391</v>
      </c>
      <c r="C10" s="100"/>
      <c r="D10" s="100"/>
      <c r="E10" s="100"/>
      <c r="F10" s="100"/>
      <c r="G10" s="100"/>
      <c r="H10" s="102"/>
      <c r="I10" s="101">
        <f>I11</f>
        <v>-6.7385886470000003</v>
      </c>
      <c r="J10" s="102">
        <f>I10/$I$10</f>
        <v>1</v>
      </c>
      <c r="K10" s="102">
        <f>I10/'סכום נכסי הקרן'!$C$42</f>
        <v>-2.4800032579370133E-4</v>
      </c>
      <c r="O10" s="1"/>
    </row>
    <row r="11" spans="2:15" ht="21" customHeight="1">
      <c r="B11" s="104" t="s">
        <v>173</v>
      </c>
      <c r="C11" s="100"/>
      <c r="D11" s="100"/>
      <c r="E11" s="100"/>
      <c r="F11" s="100"/>
      <c r="G11" s="100"/>
      <c r="H11" s="102"/>
      <c r="I11" s="101">
        <f>SUM(I12)</f>
        <v>-6.7385886470000003</v>
      </c>
      <c r="J11" s="102">
        <f t="shared" ref="J11:J12" si="0">I11/$I$10</f>
        <v>1</v>
      </c>
      <c r="K11" s="102">
        <f>I11/'סכום נכסי הקרן'!$C$42</f>
        <v>-2.4800032579370133E-4</v>
      </c>
    </row>
    <row r="12" spans="2:15">
      <c r="B12" s="75" t="s">
        <v>538</v>
      </c>
      <c r="C12" s="69" t="s">
        <v>539</v>
      </c>
      <c r="D12" s="100" t="s">
        <v>997</v>
      </c>
      <c r="E12" s="100"/>
      <c r="F12" s="121">
        <v>0</v>
      </c>
      <c r="G12" s="122" t="s">
        <v>111</v>
      </c>
      <c r="H12" s="121">
        <v>0</v>
      </c>
      <c r="I12" s="76">
        <v>-6.7385886470000003</v>
      </c>
      <c r="J12" s="102">
        <f t="shared" si="0"/>
        <v>1</v>
      </c>
      <c r="K12" s="102">
        <f>I12/'סכום נכסי הקרן'!$C$42</f>
        <v>-2.4800032579370133E-4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111"/>
      <c r="C109" s="112"/>
      <c r="D109" s="119"/>
      <c r="E109" s="119"/>
      <c r="F109" s="119"/>
      <c r="G109" s="119"/>
      <c r="H109" s="119"/>
      <c r="I109" s="112"/>
      <c r="J109" s="112"/>
      <c r="K109" s="112"/>
    </row>
    <row r="110" spans="2:11">
      <c r="B110" s="111"/>
      <c r="C110" s="112"/>
      <c r="D110" s="119"/>
      <c r="E110" s="119"/>
      <c r="F110" s="119"/>
      <c r="G110" s="119"/>
      <c r="H110" s="119"/>
      <c r="I110" s="112"/>
      <c r="J110" s="112"/>
      <c r="K110" s="112"/>
    </row>
    <row r="111" spans="2:11">
      <c r="B111" s="111"/>
      <c r="C111" s="112"/>
      <c r="D111" s="119"/>
      <c r="E111" s="119"/>
      <c r="F111" s="119"/>
      <c r="G111" s="119"/>
      <c r="H111" s="119"/>
      <c r="I111" s="112"/>
      <c r="J111" s="112"/>
      <c r="K111" s="112"/>
    </row>
    <row r="112" spans="2:11">
      <c r="B112" s="111"/>
      <c r="C112" s="112"/>
      <c r="D112" s="119"/>
      <c r="E112" s="119"/>
      <c r="F112" s="119"/>
      <c r="G112" s="119"/>
      <c r="H112" s="119"/>
      <c r="I112" s="112"/>
      <c r="J112" s="112"/>
      <c r="K112" s="112"/>
    </row>
    <row r="113" spans="2:11">
      <c r="B113" s="111"/>
      <c r="C113" s="112"/>
      <c r="D113" s="119"/>
      <c r="E113" s="119"/>
      <c r="F113" s="119"/>
      <c r="G113" s="119"/>
      <c r="H113" s="119"/>
      <c r="I113" s="112"/>
      <c r="J113" s="112"/>
      <c r="K113" s="112"/>
    </row>
    <row r="114" spans="2:11">
      <c r="B114" s="111"/>
      <c r="C114" s="112"/>
      <c r="D114" s="119"/>
      <c r="E114" s="119"/>
      <c r="F114" s="119"/>
      <c r="G114" s="119"/>
      <c r="H114" s="119"/>
      <c r="I114" s="112"/>
      <c r="J114" s="112"/>
      <c r="K114" s="112"/>
    </row>
    <row r="115" spans="2:11">
      <c r="B115" s="111"/>
      <c r="C115" s="112"/>
      <c r="D115" s="119"/>
      <c r="E115" s="119"/>
      <c r="F115" s="119"/>
      <c r="G115" s="119"/>
      <c r="H115" s="119"/>
      <c r="I115" s="112"/>
      <c r="J115" s="112"/>
      <c r="K115" s="112"/>
    </row>
    <row r="116" spans="2:11">
      <c r="B116" s="111"/>
      <c r="C116" s="112"/>
      <c r="D116" s="119"/>
      <c r="E116" s="119"/>
      <c r="F116" s="119"/>
      <c r="G116" s="119"/>
      <c r="H116" s="119"/>
      <c r="I116" s="112"/>
      <c r="J116" s="112"/>
      <c r="K116" s="112"/>
    </row>
    <row r="117" spans="2:11">
      <c r="B117" s="111"/>
      <c r="C117" s="112"/>
      <c r="D117" s="119"/>
      <c r="E117" s="119"/>
      <c r="F117" s="119"/>
      <c r="G117" s="119"/>
      <c r="H117" s="119"/>
      <c r="I117" s="112"/>
      <c r="J117" s="112"/>
      <c r="K117" s="112"/>
    </row>
    <row r="118" spans="2:11">
      <c r="B118" s="111"/>
      <c r="C118" s="112"/>
      <c r="D118" s="119"/>
      <c r="E118" s="119"/>
      <c r="F118" s="119"/>
      <c r="G118" s="119"/>
      <c r="H118" s="119"/>
      <c r="I118" s="112"/>
      <c r="J118" s="112"/>
      <c r="K118" s="112"/>
    </row>
    <row r="119" spans="2:11">
      <c r="B119" s="111"/>
      <c r="C119" s="112"/>
      <c r="D119" s="119"/>
      <c r="E119" s="119"/>
      <c r="F119" s="119"/>
      <c r="G119" s="119"/>
      <c r="H119" s="119"/>
      <c r="I119" s="112"/>
      <c r="J119" s="112"/>
      <c r="K119" s="112"/>
    </row>
    <row r="120" spans="2:11">
      <c r="B120" s="111"/>
      <c r="C120" s="112"/>
      <c r="D120" s="119"/>
      <c r="E120" s="119"/>
      <c r="F120" s="119"/>
      <c r="G120" s="119"/>
      <c r="H120" s="119"/>
      <c r="I120" s="112"/>
      <c r="J120" s="112"/>
      <c r="K120" s="112"/>
    </row>
    <row r="121" spans="2:11">
      <c r="B121" s="111"/>
      <c r="C121" s="112"/>
      <c r="D121" s="119"/>
      <c r="E121" s="119"/>
      <c r="F121" s="119"/>
      <c r="G121" s="119"/>
      <c r="H121" s="119"/>
      <c r="I121" s="112"/>
      <c r="J121" s="112"/>
      <c r="K121" s="112"/>
    </row>
    <row r="122" spans="2:11">
      <c r="B122" s="111"/>
      <c r="C122" s="112"/>
      <c r="D122" s="119"/>
      <c r="E122" s="119"/>
      <c r="F122" s="119"/>
      <c r="G122" s="119"/>
      <c r="H122" s="119"/>
      <c r="I122" s="112"/>
      <c r="J122" s="112"/>
      <c r="K122" s="112"/>
    </row>
    <row r="123" spans="2:11">
      <c r="B123" s="111"/>
      <c r="C123" s="112"/>
      <c r="D123" s="119"/>
      <c r="E123" s="119"/>
      <c r="F123" s="119"/>
      <c r="G123" s="119"/>
      <c r="H123" s="119"/>
      <c r="I123" s="112"/>
      <c r="J123" s="112"/>
      <c r="K123" s="112"/>
    </row>
    <row r="124" spans="2:11">
      <c r="B124" s="111"/>
      <c r="C124" s="112"/>
      <c r="D124" s="119"/>
      <c r="E124" s="119"/>
      <c r="F124" s="119"/>
      <c r="G124" s="119"/>
      <c r="H124" s="119"/>
      <c r="I124" s="112"/>
      <c r="J124" s="112"/>
      <c r="K124" s="112"/>
    </row>
    <row r="125" spans="2:11">
      <c r="B125" s="111"/>
      <c r="C125" s="112"/>
      <c r="D125" s="119"/>
      <c r="E125" s="119"/>
      <c r="F125" s="119"/>
      <c r="G125" s="119"/>
      <c r="H125" s="119"/>
      <c r="I125" s="112"/>
      <c r="J125" s="112"/>
      <c r="K125" s="112"/>
    </row>
    <row r="126" spans="2:11">
      <c r="B126" s="111"/>
      <c r="C126" s="112"/>
      <c r="D126" s="119"/>
      <c r="E126" s="119"/>
      <c r="F126" s="119"/>
      <c r="G126" s="119"/>
      <c r="H126" s="119"/>
      <c r="I126" s="112"/>
      <c r="J126" s="112"/>
      <c r="K126" s="112"/>
    </row>
    <row r="127" spans="2:11">
      <c r="B127" s="111"/>
      <c r="C127" s="112"/>
      <c r="D127" s="119"/>
      <c r="E127" s="119"/>
      <c r="F127" s="119"/>
      <c r="G127" s="119"/>
      <c r="H127" s="119"/>
      <c r="I127" s="112"/>
      <c r="J127" s="112"/>
      <c r="K127" s="112"/>
    </row>
    <row r="128" spans="2:11">
      <c r="B128" s="111"/>
      <c r="C128" s="112"/>
      <c r="D128" s="119"/>
      <c r="E128" s="119"/>
      <c r="F128" s="119"/>
      <c r="G128" s="119"/>
      <c r="H128" s="119"/>
      <c r="I128" s="112"/>
      <c r="J128" s="112"/>
      <c r="K128" s="112"/>
    </row>
    <row r="129" spans="2:11">
      <c r="B129" s="111"/>
      <c r="C129" s="112"/>
      <c r="D129" s="119"/>
      <c r="E129" s="119"/>
      <c r="F129" s="119"/>
      <c r="G129" s="119"/>
      <c r="H129" s="119"/>
      <c r="I129" s="112"/>
      <c r="J129" s="112"/>
      <c r="K129" s="112"/>
    </row>
    <row r="130" spans="2:11">
      <c r="B130" s="111"/>
      <c r="C130" s="112"/>
      <c r="D130" s="119"/>
      <c r="E130" s="119"/>
      <c r="F130" s="119"/>
      <c r="G130" s="119"/>
      <c r="H130" s="119"/>
      <c r="I130" s="112"/>
      <c r="J130" s="112"/>
      <c r="K130" s="112"/>
    </row>
    <row r="131" spans="2:11">
      <c r="B131" s="111"/>
      <c r="C131" s="112"/>
      <c r="D131" s="119"/>
      <c r="E131" s="119"/>
      <c r="F131" s="119"/>
      <c r="G131" s="119"/>
      <c r="H131" s="119"/>
      <c r="I131" s="112"/>
      <c r="J131" s="112"/>
      <c r="K131" s="112"/>
    </row>
    <row r="132" spans="2:11">
      <c r="B132" s="111"/>
      <c r="C132" s="112"/>
      <c r="D132" s="119"/>
      <c r="E132" s="119"/>
      <c r="F132" s="119"/>
      <c r="G132" s="119"/>
      <c r="H132" s="119"/>
      <c r="I132" s="112"/>
      <c r="J132" s="112"/>
      <c r="K132" s="112"/>
    </row>
    <row r="133" spans="2:11">
      <c r="B133" s="111"/>
      <c r="C133" s="112"/>
      <c r="D133" s="119"/>
      <c r="E133" s="119"/>
      <c r="F133" s="119"/>
      <c r="G133" s="119"/>
      <c r="H133" s="119"/>
      <c r="I133" s="112"/>
      <c r="J133" s="112"/>
      <c r="K133" s="112"/>
    </row>
    <row r="134" spans="2:11">
      <c r="B134" s="111"/>
      <c r="C134" s="112"/>
      <c r="D134" s="119"/>
      <c r="E134" s="119"/>
      <c r="F134" s="119"/>
      <c r="G134" s="119"/>
      <c r="H134" s="119"/>
      <c r="I134" s="112"/>
      <c r="J134" s="112"/>
      <c r="K134" s="112"/>
    </row>
    <row r="135" spans="2:11">
      <c r="B135" s="111"/>
      <c r="C135" s="112"/>
      <c r="D135" s="119"/>
      <c r="E135" s="119"/>
      <c r="F135" s="119"/>
      <c r="G135" s="119"/>
      <c r="H135" s="119"/>
      <c r="I135" s="112"/>
      <c r="J135" s="112"/>
      <c r="K135" s="112"/>
    </row>
    <row r="136" spans="2:11">
      <c r="B136" s="111"/>
      <c r="C136" s="112"/>
      <c r="D136" s="119"/>
      <c r="E136" s="119"/>
      <c r="F136" s="119"/>
      <c r="G136" s="119"/>
      <c r="H136" s="119"/>
      <c r="I136" s="112"/>
      <c r="J136" s="112"/>
      <c r="K136" s="112"/>
    </row>
    <row r="137" spans="2:11">
      <c r="B137" s="111"/>
      <c r="C137" s="112"/>
      <c r="D137" s="119"/>
      <c r="E137" s="119"/>
      <c r="F137" s="119"/>
      <c r="G137" s="119"/>
      <c r="H137" s="119"/>
      <c r="I137" s="112"/>
      <c r="J137" s="112"/>
      <c r="K137" s="112"/>
    </row>
    <row r="138" spans="2:11">
      <c r="B138" s="111"/>
      <c r="C138" s="112"/>
      <c r="D138" s="119"/>
      <c r="E138" s="119"/>
      <c r="F138" s="119"/>
      <c r="G138" s="119"/>
      <c r="H138" s="119"/>
      <c r="I138" s="112"/>
      <c r="J138" s="112"/>
      <c r="K138" s="112"/>
    </row>
    <row r="139" spans="2:11">
      <c r="B139" s="111"/>
      <c r="C139" s="112"/>
      <c r="D139" s="119"/>
      <c r="E139" s="119"/>
      <c r="F139" s="119"/>
      <c r="G139" s="119"/>
      <c r="H139" s="119"/>
      <c r="I139" s="112"/>
      <c r="J139" s="112"/>
      <c r="K139" s="112"/>
    </row>
    <row r="140" spans="2:11">
      <c r="B140" s="111"/>
      <c r="C140" s="112"/>
      <c r="D140" s="119"/>
      <c r="E140" s="119"/>
      <c r="F140" s="119"/>
      <c r="G140" s="119"/>
      <c r="H140" s="119"/>
      <c r="I140" s="112"/>
      <c r="J140" s="112"/>
      <c r="K140" s="112"/>
    </row>
    <row r="141" spans="2:11">
      <c r="B141" s="111"/>
      <c r="C141" s="112"/>
      <c r="D141" s="119"/>
      <c r="E141" s="119"/>
      <c r="F141" s="119"/>
      <c r="G141" s="119"/>
      <c r="H141" s="119"/>
      <c r="I141" s="112"/>
      <c r="J141" s="112"/>
      <c r="K141" s="112"/>
    </row>
    <row r="142" spans="2:11">
      <c r="B142" s="111"/>
      <c r="C142" s="112"/>
      <c r="D142" s="119"/>
      <c r="E142" s="119"/>
      <c r="F142" s="119"/>
      <c r="G142" s="119"/>
      <c r="H142" s="119"/>
      <c r="I142" s="112"/>
      <c r="J142" s="112"/>
      <c r="K142" s="112"/>
    </row>
    <row r="143" spans="2:11">
      <c r="B143" s="111"/>
      <c r="C143" s="112"/>
      <c r="D143" s="119"/>
      <c r="E143" s="119"/>
      <c r="F143" s="119"/>
      <c r="G143" s="119"/>
      <c r="H143" s="119"/>
      <c r="I143" s="112"/>
      <c r="J143" s="112"/>
      <c r="K143" s="112"/>
    </row>
    <row r="144" spans="2:11">
      <c r="B144" s="111"/>
      <c r="C144" s="112"/>
      <c r="D144" s="119"/>
      <c r="E144" s="119"/>
      <c r="F144" s="119"/>
      <c r="G144" s="119"/>
      <c r="H144" s="119"/>
      <c r="I144" s="112"/>
      <c r="J144" s="112"/>
      <c r="K144" s="112"/>
    </row>
    <row r="145" spans="2:11">
      <c r="B145" s="111"/>
      <c r="C145" s="112"/>
      <c r="D145" s="119"/>
      <c r="E145" s="119"/>
      <c r="F145" s="119"/>
      <c r="G145" s="119"/>
      <c r="H145" s="119"/>
      <c r="I145" s="112"/>
      <c r="J145" s="112"/>
      <c r="K145" s="112"/>
    </row>
    <row r="146" spans="2:11">
      <c r="B146" s="111"/>
      <c r="C146" s="112"/>
      <c r="D146" s="119"/>
      <c r="E146" s="119"/>
      <c r="F146" s="119"/>
      <c r="G146" s="119"/>
      <c r="H146" s="119"/>
      <c r="I146" s="112"/>
      <c r="J146" s="112"/>
      <c r="K146" s="112"/>
    </row>
    <row r="147" spans="2:11">
      <c r="B147" s="111"/>
      <c r="C147" s="112"/>
      <c r="D147" s="119"/>
      <c r="E147" s="119"/>
      <c r="F147" s="119"/>
      <c r="G147" s="119"/>
      <c r="H147" s="119"/>
      <c r="I147" s="112"/>
      <c r="J147" s="112"/>
      <c r="K147" s="112"/>
    </row>
    <row r="148" spans="2:11">
      <c r="B148" s="111"/>
      <c r="C148" s="112"/>
      <c r="D148" s="119"/>
      <c r="E148" s="119"/>
      <c r="F148" s="119"/>
      <c r="G148" s="119"/>
      <c r="H148" s="119"/>
      <c r="I148" s="112"/>
      <c r="J148" s="112"/>
      <c r="K148" s="112"/>
    </row>
    <row r="149" spans="2:11">
      <c r="B149" s="111"/>
      <c r="C149" s="112"/>
      <c r="D149" s="119"/>
      <c r="E149" s="119"/>
      <c r="F149" s="119"/>
      <c r="G149" s="119"/>
      <c r="H149" s="119"/>
      <c r="I149" s="112"/>
      <c r="J149" s="112"/>
      <c r="K149" s="112"/>
    </row>
    <row r="150" spans="2:11">
      <c r="B150" s="111"/>
      <c r="C150" s="112"/>
      <c r="D150" s="119"/>
      <c r="E150" s="119"/>
      <c r="F150" s="119"/>
      <c r="G150" s="119"/>
      <c r="H150" s="119"/>
      <c r="I150" s="112"/>
      <c r="J150" s="112"/>
      <c r="K150" s="112"/>
    </row>
    <row r="151" spans="2:11">
      <c r="B151" s="111"/>
      <c r="C151" s="112"/>
      <c r="D151" s="119"/>
      <c r="E151" s="119"/>
      <c r="F151" s="119"/>
      <c r="G151" s="119"/>
      <c r="H151" s="119"/>
      <c r="I151" s="112"/>
      <c r="J151" s="112"/>
      <c r="K151" s="112"/>
    </row>
    <row r="152" spans="2:11">
      <c r="B152" s="111"/>
      <c r="C152" s="112"/>
      <c r="D152" s="119"/>
      <c r="E152" s="119"/>
      <c r="F152" s="119"/>
      <c r="G152" s="119"/>
      <c r="H152" s="119"/>
      <c r="I152" s="112"/>
      <c r="J152" s="112"/>
      <c r="K152" s="112"/>
    </row>
    <row r="153" spans="2:11">
      <c r="B153" s="111"/>
      <c r="C153" s="112"/>
      <c r="D153" s="119"/>
      <c r="E153" s="119"/>
      <c r="F153" s="119"/>
      <c r="G153" s="119"/>
      <c r="H153" s="119"/>
      <c r="I153" s="112"/>
      <c r="J153" s="112"/>
      <c r="K153" s="112"/>
    </row>
    <row r="154" spans="2:11">
      <c r="B154" s="111"/>
      <c r="C154" s="112"/>
      <c r="D154" s="119"/>
      <c r="E154" s="119"/>
      <c r="F154" s="119"/>
      <c r="G154" s="119"/>
      <c r="H154" s="119"/>
      <c r="I154" s="112"/>
      <c r="J154" s="112"/>
      <c r="K154" s="112"/>
    </row>
    <row r="155" spans="2:11">
      <c r="B155" s="111"/>
      <c r="C155" s="112"/>
      <c r="D155" s="119"/>
      <c r="E155" s="119"/>
      <c r="F155" s="119"/>
      <c r="G155" s="119"/>
      <c r="H155" s="119"/>
      <c r="I155" s="112"/>
      <c r="J155" s="112"/>
      <c r="K155" s="112"/>
    </row>
    <row r="156" spans="2:11">
      <c r="B156" s="111"/>
      <c r="C156" s="112"/>
      <c r="D156" s="119"/>
      <c r="E156" s="119"/>
      <c r="F156" s="119"/>
      <c r="G156" s="119"/>
      <c r="H156" s="119"/>
      <c r="I156" s="112"/>
      <c r="J156" s="112"/>
      <c r="K156" s="112"/>
    </row>
    <row r="157" spans="2:11">
      <c r="B157" s="111"/>
      <c r="C157" s="112"/>
      <c r="D157" s="119"/>
      <c r="E157" s="119"/>
      <c r="F157" s="119"/>
      <c r="G157" s="119"/>
      <c r="H157" s="119"/>
      <c r="I157" s="112"/>
      <c r="J157" s="112"/>
      <c r="K157" s="112"/>
    </row>
    <row r="158" spans="2:11">
      <c r="B158" s="111"/>
      <c r="C158" s="112"/>
      <c r="D158" s="119"/>
      <c r="E158" s="119"/>
      <c r="F158" s="119"/>
      <c r="G158" s="119"/>
      <c r="H158" s="119"/>
      <c r="I158" s="112"/>
      <c r="J158" s="112"/>
      <c r="K158" s="112"/>
    </row>
    <row r="159" spans="2:11">
      <c r="B159" s="111"/>
      <c r="C159" s="112"/>
      <c r="D159" s="119"/>
      <c r="E159" s="119"/>
      <c r="F159" s="119"/>
      <c r="G159" s="119"/>
      <c r="H159" s="119"/>
      <c r="I159" s="112"/>
      <c r="J159" s="112"/>
      <c r="K159" s="112"/>
    </row>
    <row r="160" spans="2:11">
      <c r="B160" s="111"/>
      <c r="C160" s="112"/>
      <c r="D160" s="119"/>
      <c r="E160" s="119"/>
      <c r="F160" s="119"/>
      <c r="G160" s="119"/>
      <c r="H160" s="119"/>
      <c r="I160" s="112"/>
      <c r="J160" s="112"/>
      <c r="K160" s="112"/>
    </row>
    <row r="161" spans="2:11">
      <c r="B161" s="111"/>
      <c r="C161" s="112"/>
      <c r="D161" s="119"/>
      <c r="E161" s="119"/>
      <c r="F161" s="119"/>
      <c r="G161" s="119"/>
      <c r="H161" s="119"/>
      <c r="I161" s="112"/>
      <c r="J161" s="112"/>
      <c r="K161" s="112"/>
    </row>
    <row r="162" spans="2:11">
      <c r="B162" s="111"/>
      <c r="C162" s="112"/>
      <c r="D162" s="119"/>
      <c r="E162" s="119"/>
      <c r="F162" s="119"/>
      <c r="G162" s="119"/>
      <c r="H162" s="119"/>
      <c r="I162" s="112"/>
      <c r="J162" s="112"/>
      <c r="K162" s="112"/>
    </row>
    <row r="163" spans="2:11">
      <c r="B163" s="111"/>
      <c r="C163" s="112"/>
      <c r="D163" s="119"/>
      <c r="E163" s="119"/>
      <c r="F163" s="119"/>
      <c r="G163" s="119"/>
      <c r="H163" s="119"/>
      <c r="I163" s="112"/>
      <c r="J163" s="112"/>
      <c r="K163" s="112"/>
    </row>
    <row r="164" spans="2:11">
      <c r="B164" s="111"/>
      <c r="C164" s="112"/>
      <c r="D164" s="119"/>
      <c r="E164" s="119"/>
      <c r="F164" s="119"/>
      <c r="G164" s="119"/>
      <c r="H164" s="119"/>
      <c r="I164" s="112"/>
      <c r="J164" s="112"/>
      <c r="K164" s="112"/>
    </row>
    <row r="165" spans="2:11">
      <c r="B165" s="111"/>
      <c r="C165" s="112"/>
      <c r="D165" s="119"/>
      <c r="E165" s="119"/>
      <c r="F165" s="119"/>
      <c r="G165" s="119"/>
      <c r="H165" s="119"/>
      <c r="I165" s="112"/>
      <c r="J165" s="112"/>
      <c r="K165" s="112"/>
    </row>
    <row r="166" spans="2:11">
      <c r="B166" s="111"/>
      <c r="C166" s="112"/>
      <c r="D166" s="119"/>
      <c r="E166" s="119"/>
      <c r="F166" s="119"/>
      <c r="G166" s="119"/>
      <c r="H166" s="119"/>
      <c r="I166" s="112"/>
      <c r="J166" s="112"/>
      <c r="K166" s="112"/>
    </row>
    <row r="167" spans="2:11">
      <c r="B167" s="111"/>
      <c r="C167" s="112"/>
      <c r="D167" s="119"/>
      <c r="E167" s="119"/>
      <c r="F167" s="119"/>
      <c r="G167" s="119"/>
      <c r="H167" s="119"/>
      <c r="I167" s="112"/>
      <c r="J167" s="112"/>
      <c r="K167" s="112"/>
    </row>
    <row r="168" spans="2:11">
      <c r="B168" s="111"/>
      <c r="C168" s="112"/>
      <c r="D168" s="119"/>
      <c r="E168" s="119"/>
      <c r="F168" s="119"/>
      <c r="G168" s="119"/>
      <c r="H168" s="119"/>
      <c r="I168" s="112"/>
      <c r="J168" s="112"/>
      <c r="K168" s="112"/>
    </row>
    <row r="169" spans="2:11">
      <c r="B169" s="111"/>
      <c r="C169" s="112"/>
      <c r="D169" s="119"/>
      <c r="E169" s="119"/>
      <c r="F169" s="119"/>
      <c r="G169" s="119"/>
      <c r="H169" s="119"/>
      <c r="I169" s="112"/>
      <c r="J169" s="112"/>
      <c r="K169" s="112"/>
    </row>
    <row r="170" spans="2:11">
      <c r="B170" s="111"/>
      <c r="C170" s="112"/>
      <c r="D170" s="119"/>
      <c r="E170" s="119"/>
      <c r="F170" s="119"/>
      <c r="G170" s="119"/>
      <c r="H170" s="119"/>
      <c r="I170" s="112"/>
      <c r="J170" s="112"/>
      <c r="K170" s="112"/>
    </row>
    <row r="171" spans="2:11">
      <c r="B171" s="111"/>
      <c r="C171" s="112"/>
      <c r="D171" s="119"/>
      <c r="E171" s="119"/>
      <c r="F171" s="119"/>
      <c r="G171" s="119"/>
      <c r="H171" s="119"/>
      <c r="I171" s="112"/>
      <c r="J171" s="112"/>
      <c r="K171" s="112"/>
    </row>
    <row r="172" spans="2:11">
      <c r="B172" s="111"/>
      <c r="C172" s="112"/>
      <c r="D172" s="119"/>
      <c r="E172" s="119"/>
      <c r="F172" s="119"/>
      <c r="G172" s="119"/>
      <c r="H172" s="119"/>
      <c r="I172" s="112"/>
      <c r="J172" s="112"/>
      <c r="K172" s="112"/>
    </row>
    <row r="173" spans="2:11">
      <c r="B173" s="111"/>
      <c r="C173" s="112"/>
      <c r="D173" s="119"/>
      <c r="E173" s="119"/>
      <c r="F173" s="119"/>
      <c r="G173" s="119"/>
      <c r="H173" s="119"/>
      <c r="I173" s="112"/>
      <c r="J173" s="112"/>
      <c r="K173" s="112"/>
    </row>
    <row r="174" spans="2:11">
      <c r="B174" s="111"/>
      <c r="C174" s="112"/>
      <c r="D174" s="119"/>
      <c r="E174" s="119"/>
      <c r="F174" s="119"/>
      <c r="G174" s="119"/>
      <c r="H174" s="119"/>
      <c r="I174" s="112"/>
      <c r="J174" s="112"/>
      <c r="K174" s="112"/>
    </row>
    <row r="175" spans="2:11">
      <c r="B175" s="111"/>
      <c r="C175" s="112"/>
      <c r="D175" s="119"/>
      <c r="E175" s="119"/>
      <c r="F175" s="119"/>
      <c r="G175" s="119"/>
      <c r="H175" s="119"/>
      <c r="I175" s="112"/>
      <c r="J175" s="112"/>
      <c r="K175" s="112"/>
    </row>
    <row r="176" spans="2:11">
      <c r="B176" s="111"/>
      <c r="C176" s="112"/>
      <c r="D176" s="119"/>
      <c r="E176" s="119"/>
      <c r="F176" s="119"/>
      <c r="G176" s="119"/>
      <c r="H176" s="119"/>
      <c r="I176" s="112"/>
      <c r="J176" s="112"/>
      <c r="K176" s="112"/>
    </row>
    <row r="177" spans="2:11">
      <c r="B177" s="111"/>
      <c r="C177" s="112"/>
      <c r="D177" s="119"/>
      <c r="E177" s="119"/>
      <c r="F177" s="119"/>
      <c r="G177" s="119"/>
      <c r="H177" s="119"/>
      <c r="I177" s="112"/>
      <c r="J177" s="112"/>
      <c r="K177" s="112"/>
    </row>
    <row r="178" spans="2:11">
      <c r="B178" s="111"/>
      <c r="C178" s="112"/>
      <c r="D178" s="119"/>
      <c r="E178" s="119"/>
      <c r="F178" s="119"/>
      <c r="G178" s="119"/>
      <c r="H178" s="119"/>
      <c r="I178" s="112"/>
      <c r="J178" s="112"/>
      <c r="K178" s="112"/>
    </row>
    <row r="179" spans="2:11">
      <c r="B179" s="111"/>
      <c r="C179" s="112"/>
      <c r="D179" s="119"/>
      <c r="E179" s="119"/>
      <c r="F179" s="119"/>
      <c r="G179" s="119"/>
      <c r="H179" s="119"/>
      <c r="I179" s="112"/>
      <c r="J179" s="112"/>
      <c r="K179" s="112"/>
    </row>
    <row r="180" spans="2:11">
      <c r="B180" s="111"/>
      <c r="C180" s="112"/>
      <c r="D180" s="119"/>
      <c r="E180" s="119"/>
      <c r="F180" s="119"/>
      <c r="G180" s="119"/>
      <c r="H180" s="119"/>
      <c r="I180" s="112"/>
      <c r="J180" s="112"/>
      <c r="K180" s="112"/>
    </row>
    <row r="181" spans="2:11">
      <c r="B181" s="111"/>
      <c r="C181" s="112"/>
      <c r="D181" s="119"/>
      <c r="E181" s="119"/>
      <c r="F181" s="119"/>
      <c r="G181" s="119"/>
      <c r="H181" s="119"/>
      <c r="I181" s="112"/>
      <c r="J181" s="112"/>
      <c r="K181" s="112"/>
    </row>
    <row r="182" spans="2:11">
      <c r="B182" s="111"/>
      <c r="C182" s="112"/>
      <c r="D182" s="119"/>
      <c r="E182" s="119"/>
      <c r="F182" s="119"/>
      <c r="G182" s="119"/>
      <c r="H182" s="119"/>
      <c r="I182" s="112"/>
      <c r="J182" s="112"/>
      <c r="K182" s="112"/>
    </row>
    <row r="183" spans="2:11">
      <c r="B183" s="111"/>
      <c r="C183" s="112"/>
      <c r="D183" s="119"/>
      <c r="E183" s="119"/>
      <c r="F183" s="119"/>
      <c r="G183" s="119"/>
      <c r="H183" s="119"/>
      <c r="I183" s="112"/>
      <c r="J183" s="112"/>
      <c r="K183" s="112"/>
    </row>
    <row r="184" spans="2:11">
      <c r="B184" s="111"/>
      <c r="C184" s="112"/>
      <c r="D184" s="119"/>
      <c r="E184" s="119"/>
      <c r="F184" s="119"/>
      <c r="G184" s="119"/>
      <c r="H184" s="119"/>
      <c r="I184" s="112"/>
      <c r="J184" s="112"/>
      <c r="K184" s="112"/>
    </row>
    <row r="185" spans="2:11">
      <c r="B185" s="111"/>
      <c r="C185" s="112"/>
      <c r="D185" s="119"/>
      <c r="E185" s="119"/>
      <c r="F185" s="119"/>
      <c r="G185" s="119"/>
      <c r="H185" s="119"/>
      <c r="I185" s="112"/>
      <c r="J185" s="112"/>
      <c r="K185" s="112"/>
    </row>
    <row r="186" spans="2:11">
      <c r="B186" s="111"/>
      <c r="C186" s="112"/>
      <c r="D186" s="119"/>
      <c r="E186" s="119"/>
      <c r="F186" s="119"/>
      <c r="G186" s="119"/>
      <c r="H186" s="119"/>
      <c r="I186" s="112"/>
      <c r="J186" s="112"/>
      <c r="K186" s="112"/>
    </row>
    <row r="187" spans="2:11">
      <c r="B187" s="111"/>
      <c r="C187" s="112"/>
      <c r="D187" s="119"/>
      <c r="E187" s="119"/>
      <c r="F187" s="119"/>
      <c r="G187" s="119"/>
      <c r="H187" s="119"/>
      <c r="I187" s="112"/>
      <c r="J187" s="112"/>
      <c r="K187" s="112"/>
    </row>
    <row r="188" spans="2:11">
      <c r="B188" s="111"/>
      <c r="C188" s="112"/>
      <c r="D188" s="119"/>
      <c r="E188" s="119"/>
      <c r="F188" s="119"/>
      <c r="G188" s="119"/>
      <c r="H188" s="119"/>
      <c r="I188" s="112"/>
      <c r="J188" s="112"/>
      <c r="K188" s="112"/>
    </row>
    <row r="189" spans="2:11">
      <c r="B189" s="111"/>
      <c r="C189" s="112"/>
      <c r="D189" s="119"/>
      <c r="E189" s="119"/>
      <c r="F189" s="119"/>
      <c r="G189" s="119"/>
      <c r="H189" s="119"/>
      <c r="I189" s="112"/>
      <c r="J189" s="112"/>
      <c r="K189" s="112"/>
    </row>
    <row r="190" spans="2:11">
      <c r="B190" s="111"/>
      <c r="C190" s="112"/>
      <c r="D190" s="119"/>
      <c r="E190" s="119"/>
      <c r="F190" s="119"/>
      <c r="G190" s="119"/>
      <c r="H190" s="119"/>
      <c r="I190" s="112"/>
      <c r="J190" s="112"/>
      <c r="K190" s="112"/>
    </row>
    <row r="191" spans="2:11">
      <c r="B191" s="111"/>
      <c r="C191" s="112"/>
      <c r="D191" s="119"/>
      <c r="E191" s="119"/>
      <c r="F191" s="119"/>
      <c r="G191" s="119"/>
      <c r="H191" s="119"/>
      <c r="I191" s="112"/>
      <c r="J191" s="112"/>
      <c r="K191" s="112"/>
    </row>
    <row r="192" spans="2:11">
      <c r="B192" s="111"/>
      <c r="C192" s="112"/>
      <c r="D192" s="119"/>
      <c r="E192" s="119"/>
      <c r="F192" s="119"/>
      <c r="G192" s="119"/>
      <c r="H192" s="119"/>
      <c r="I192" s="112"/>
      <c r="J192" s="112"/>
      <c r="K192" s="112"/>
    </row>
    <row r="193" spans="2:11">
      <c r="B193" s="111"/>
      <c r="C193" s="112"/>
      <c r="D193" s="119"/>
      <c r="E193" s="119"/>
      <c r="F193" s="119"/>
      <c r="G193" s="119"/>
      <c r="H193" s="119"/>
      <c r="I193" s="112"/>
      <c r="J193" s="112"/>
      <c r="K193" s="112"/>
    </row>
    <row r="194" spans="2:11">
      <c r="B194" s="111"/>
      <c r="C194" s="112"/>
      <c r="D194" s="119"/>
      <c r="E194" s="119"/>
      <c r="F194" s="119"/>
      <c r="G194" s="119"/>
      <c r="H194" s="119"/>
      <c r="I194" s="112"/>
      <c r="J194" s="112"/>
      <c r="K194" s="112"/>
    </row>
    <row r="195" spans="2:11">
      <c r="B195" s="111"/>
      <c r="C195" s="112"/>
      <c r="D195" s="119"/>
      <c r="E195" s="119"/>
      <c r="F195" s="119"/>
      <c r="G195" s="119"/>
      <c r="H195" s="119"/>
      <c r="I195" s="112"/>
      <c r="J195" s="112"/>
      <c r="K195" s="112"/>
    </row>
    <row r="196" spans="2:11">
      <c r="B196" s="111"/>
      <c r="C196" s="112"/>
      <c r="D196" s="119"/>
      <c r="E196" s="119"/>
      <c r="F196" s="119"/>
      <c r="G196" s="119"/>
      <c r="H196" s="119"/>
      <c r="I196" s="112"/>
      <c r="J196" s="112"/>
      <c r="K196" s="112"/>
    </row>
    <row r="197" spans="2:11">
      <c r="B197" s="111"/>
      <c r="C197" s="112"/>
      <c r="D197" s="119"/>
      <c r="E197" s="119"/>
      <c r="F197" s="119"/>
      <c r="G197" s="119"/>
      <c r="H197" s="119"/>
      <c r="I197" s="112"/>
      <c r="J197" s="112"/>
      <c r="K197" s="112"/>
    </row>
    <row r="198" spans="2:11">
      <c r="B198" s="111"/>
      <c r="C198" s="112"/>
      <c r="D198" s="119"/>
      <c r="E198" s="119"/>
      <c r="F198" s="119"/>
      <c r="G198" s="119"/>
      <c r="H198" s="119"/>
      <c r="I198" s="112"/>
      <c r="J198" s="112"/>
      <c r="K198" s="112"/>
    </row>
    <row r="199" spans="2:11">
      <c r="B199" s="111"/>
      <c r="C199" s="112"/>
      <c r="D199" s="119"/>
      <c r="E199" s="119"/>
      <c r="F199" s="119"/>
      <c r="G199" s="119"/>
      <c r="H199" s="119"/>
      <c r="I199" s="112"/>
      <c r="J199" s="112"/>
      <c r="K199" s="112"/>
    </row>
    <row r="200" spans="2:11">
      <c r="B200" s="111"/>
      <c r="C200" s="112"/>
      <c r="D200" s="119"/>
      <c r="E200" s="119"/>
      <c r="F200" s="119"/>
      <c r="G200" s="119"/>
      <c r="H200" s="119"/>
      <c r="I200" s="112"/>
      <c r="J200" s="112"/>
      <c r="K200" s="112"/>
    </row>
    <row r="201" spans="2:11">
      <c r="B201" s="111"/>
      <c r="C201" s="112"/>
      <c r="D201" s="119"/>
      <c r="E201" s="119"/>
      <c r="F201" s="119"/>
      <c r="G201" s="119"/>
      <c r="H201" s="119"/>
      <c r="I201" s="112"/>
      <c r="J201" s="112"/>
      <c r="K201" s="112"/>
    </row>
    <row r="202" spans="2:11">
      <c r="B202" s="111"/>
      <c r="C202" s="112"/>
      <c r="D202" s="119"/>
      <c r="E202" s="119"/>
      <c r="F202" s="119"/>
      <c r="G202" s="119"/>
      <c r="H202" s="119"/>
      <c r="I202" s="112"/>
      <c r="J202" s="112"/>
      <c r="K202" s="112"/>
    </row>
    <row r="203" spans="2:11">
      <c r="B203" s="111"/>
      <c r="C203" s="112"/>
      <c r="D203" s="119"/>
      <c r="E203" s="119"/>
      <c r="F203" s="119"/>
      <c r="G203" s="119"/>
      <c r="H203" s="119"/>
      <c r="I203" s="112"/>
      <c r="J203" s="112"/>
      <c r="K203" s="112"/>
    </row>
    <row r="204" spans="2:11">
      <c r="B204" s="111"/>
      <c r="C204" s="112"/>
      <c r="D204" s="119"/>
      <c r="E204" s="119"/>
      <c r="F204" s="119"/>
      <c r="G204" s="119"/>
      <c r="H204" s="119"/>
      <c r="I204" s="112"/>
      <c r="J204" s="112"/>
      <c r="K204" s="112"/>
    </row>
    <row r="205" spans="2:11">
      <c r="B205" s="111"/>
      <c r="C205" s="112"/>
      <c r="D205" s="119"/>
      <c r="E205" s="119"/>
      <c r="F205" s="119"/>
      <c r="G205" s="119"/>
      <c r="H205" s="119"/>
      <c r="I205" s="112"/>
      <c r="J205" s="112"/>
      <c r="K205" s="112"/>
    </row>
    <row r="206" spans="2:11">
      <c r="B206" s="111"/>
      <c r="C206" s="112"/>
      <c r="D206" s="119"/>
      <c r="E206" s="119"/>
      <c r="F206" s="119"/>
      <c r="G206" s="119"/>
      <c r="H206" s="119"/>
      <c r="I206" s="112"/>
      <c r="J206" s="112"/>
      <c r="K206" s="112"/>
    </row>
    <row r="207" spans="2:11">
      <c r="B207" s="111"/>
      <c r="C207" s="112"/>
      <c r="D207" s="119"/>
      <c r="E207" s="119"/>
      <c r="F207" s="119"/>
      <c r="G207" s="119"/>
      <c r="H207" s="119"/>
      <c r="I207" s="112"/>
      <c r="J207" s="112"/>
      <c r="K207" s="112"/>
    </row>
    <row r="208" spans="2:11">
      <c r="B208" s="111"/>
      <c r="C208" s="112"/>
      <c r="D208" s="119"/>
      <c r="E208" s="119"/>
      <c r="F208" s="119"/>
      <c r="G208" s="119"/>
      <c r="H208" s="119"/>
      <c r="I208" s="112"/>
      <c r="J208" s="112"/>
      <c r="K208" s="112"/>
    </row>
    <row r="209" spans="2:11">
      <c r="B209" s="111"/>
      <c r="C209" s="112"/>
      <c r="D209" s="119"/>
      <c r="E209" s="119"/>
      <c r="F209" s="119"/>
      <c r="G209" s="119"/>
      <c r="H209" s="119"/>
      <c r="I209" s="112"/>
      <c r="J209" s="112"/>
      <c r="K209" s="112"/>
    </row>
    <row r="210" spans="2:11">
      <c r="B210" s="111"/>
      <c r="C210" s="112"/>
      <c r="D210" s="119"/>
      <c r="E210" s="119"/>
      <c r="F210" s="119"/>
      <c r="G210" s="119"/>
      <c r="H210" s="119"/>
      <c r="I210" s="112"/>
      <c r="J210" s="112"/>
      <c r="K210" s="112"/>
    </row>
    <row r="211" spans="2:11">
      <c r="B211" s="111"/>
      <c r="C211" s="112"/>
      <c r="D211" s="119"/>
      <c r="E211" s="119"/>
      <c r="F211" s="119"/>
      <c r="G211" s="119"/>
      <c r="H211" s="119"/>
      <c r="I211" s="112"/>
      <c r="J211" s="112"/>
      <c r="K211" s="112"/>
    </row>
    <row r="212" spans="2:11">
      <c r="B212" s="111"/>
      <c r="C212" s="112"/>
      <c r="D212" s="119"/>
      <c r="E212" s="119"/>
      <c r="F212" s="119"/>
      <c r="G212" s="119"/>
      <c r="H212" s="119"/>
      <c r="I212" s="112"/>
      <c r="J212" s="112"/>
      <c r="K212" s="112"/>
    </row>
    <row r="213" spans="2:11">
      <c r="B213" s="111"/>
      <c r="C213" s="112"/>
      <c r="D213" s="119"/>
      <c r="E213" s="119"/>
      <c r="F213" s="119"/>
      <c r="G213" s="119"/>
      <c r="H213" s="119"/>
      <c r="I213" s="112"/>
      <c r="J213" s="112"/>
      <c r="K213" s="112"/>
    </row>
    <row r="214" spans="2:11">
      <c r="B214" s="111"/>
      <c r="C214" s="112"/>
      <c r="D214" s="119"/>
      <c r="E214" s="119"/>
      <c r="F214" s="119"/>
      <c r="G214" s="119"/>
      <c r="H214" s="119"/>
      <c r="I214" s="112"/>
      <c r="J214" s="112"/>
      <c r="K214" s="112"/>
    </row>
    <row r="215" spans="2:11">
      <c r="B215" s="111"/>
      <c r="C215" s="112"/>
      <c r="D215" s="119"/>
      <c r="E215" s="119"/>
      <c r="F215" s="119"/>
      <c r="G215" s="119"/>
      <c r="H215" s="119"/>
      <c r="I215" s="112"/>
      <c r="J215" s="112"/>
      <c r="K215" s="112"/>
    </row>
    <row r="216" spans="2:11">
      <c r="B216" s="111"/>
      <c r="C216" s="112"/>
      <c r="D216" s="119"/>
      <c r="E216" s="119"/>
      <c r="F216" s="119"/>
      <c r="G216" s="119"/>
      <c r="H216" s="119"/>
      <c r="I216" s="112"/>
      <c r="J216" s="112"/>
      <c r="K216" s="112"/>
    </row>
    <row r="217" spans="2:11">
      <c r="B217" s="111"/>
      <c r="C217" s="112"/>
      <c r="D217" s="119"/>
      <c r="E217" s="119"/>
      <c r="F217" s="119"/>
      <c r="G217" s="119"/>
      <c r="H217" s="119"/>
      <c r="I217" s="112"/>
      <c r="J217" s="112"/>
      <c r="K217" s="112"/>
    </row>
    <row r="218" spans="2:11">
      <c r="B218" s="111"/>
      <c r="C218" s="112"/>
      <c r="D218" s="119"/>
      <c r="E218" s="119"/>
      <c r="F218" s="119"/>
      <c r="G218" s="119"/>
      <c r="H218" s="119"/>
      <c r="I218" s="112"/>
      <c r="J218" s="112"/>
      <c r="K218" s="112"/>
    </row>
    <row r="219" spans="2:11">
      <c r="B219" s="111"/>
      <c r="C219" s="112"/>
      <c r="D219" s="119"/>
      <c r="E219" s="119"/>
      <c r="F219" s="119"/>
      <c r="G219" s="119"/>
      <c r="H219" s="119"/>
      <c r="I219" s="112"/>
      <c r="J219" s="112"/>
      <c r="K219" s="112"/>
    </row>
    <row r="220" spans="2:11">
      <c r="B220" s="111"/>
      <c r="C220" s="112"/>
      <c r="D220" s="119"/>
      <c r="E220" s="119"/>
      <c r="F220" s="119"/>
      <c r="G220" s="119"/>
      <c r="H220" s="119"/>
      <c r="I220" s="112"/>
      <c r="J220" s="112"/>
      <c r="K220" s="112"/>
    </row>
    <row r="221" spans="2:11">
      <c r="B221" s="111"/>
      <c r="C221" s="112"/>
      <c r="D221" s="119"/>
      <c r="E221" s="119"/>
      <c r="F221" s="119"/>
      <c r="G221" s="119"/>
      <c r="H221" s="119"/>
      <c r="I221" s="112"/>
      <c r="J221" s="112"/>
      <c r="K221" s="112"/>
    </row>
    <row r="222" spans="2:11">
      <c r="B222" s="111"/>
      <c r="C222" s="112"/>
      <c r="D222" s="119"/>
      <c r="E222" s="119"/>
      <c r="F222" s="119"/>
      <c r="G222" s="119"/>
      <c r="H222" s="119"/>
      <c r="I222" s="112"/>
      <c r="J222" s="112"/>
      <c r="K222" s="112"/>
    </row>
    <row r="223" spans="2:11">
      <c r="B223" s="111"/>
      <c r="C223" s="112"/>
      <c r="D223" s="119"/>
      <c r="E223" s="119"/>
      <c r="F223" s="119"/>
      <c r="G223" s="119"/>
      <c r="H223" s="119"/>
      <c r="I223" s="112"/>
      <c r="J223" s="112"/>
      <c r="K223" s="112"/>
    </row>
    <row r="224" spans="2:11">
      <c r="B224" s="111"/>
      <c r="C224" s="112"/>
      <c r="D224" s="119"/>
      <c r="E224" s="119"/>
      <c r="F224" s="119"/>
      <c r="G224" s="119"/>
      <c r="H224" s="119"/>
      <c r="I224" s="112"/>
      <c r="J224" s="112"/>
      <c r="K224" s="112"/>
    </row>
    <row r="225" spans="2:11">
      <c r="B225" s="111"/>
      <c r="C225" s="112"/>
      <c r="D225" s="119"/>
      <c r="E225" s="119"/>
      <c r="F225" s="119"/>
      <c r="G225" s="119"/>
      <c r="H225" s="119"/>
      <c r="I225" s="112"/>
      <c r="J225" s="112"/>
      <c r="K225" s="112"/>
    </row>
    <row r="226" spans="2:11">
      <c r="B226" s="111"/>
      <c r="C226" s="112"/>
      <c r="D226" s="119"/>
      <c r="E226" s="119"/>
      <c r="F226" s="119"/>
      <c r="G226" s="119"/>
      <c r="H226" s="119"/>
      <c r="I226" s="112"/>
      <c r="J226" s="112"/>
      <c r="K226" s="112"/>
    </row>
    <row r="227" spans="2:11">
      <c r="B227" s="111"/>
      <c r="C227" s="112"/>
      <c r="D227" s="119"/>
      <c r="E227" s="119"/>
      <c r="F227" s="119"/>
      <c r="G227" s="119"/>
      <c r="H227" s="119"/>
      <c r="I227" s="112"/>
      <c r="J227" s="112"/>
      <c r="K227" s="112"/>
    </row>
    <row r="228" spans="2:11">
      <c r="B228" s="111"/>
      <c r="C228" s="112"/>
      <c r="D228" s="119"/>
      <c r="E228" s="119"/>
      <c r="F228" s="119"/>
      <c r="G228" s="119"/>
      <c r="H228" s="119"/>
      <c r="I228" s="112"/>
      <c r="J228" s="112"/>
      <c r="K228" s="112"/>
    </row>
    <row r="229" spans="2:11">
      <c r="B229" s="111"/>
      <c r="C229" s="112"/>
      <c r="D229" s="119"/>
      <c r="E229" s="119"/>
      <c r="F229" s="119"/>
      <c r="G229" s="119"/>
      <c r="H229" s="119"/>
      <c r="I229" s="112"/>
      <c r="J229" s="112"/>
      <c r="K229" s="112"/>
    </row>
    <row r="230" spans="2:11">
      <c r="B230" s="111"/>
      <c r="C230" s="112"/>
      <c r="D230" s="119"/>
      <c r="E230" s="119"/>
      <c r="F230" s="119"/>
      <c r="G230" s="119"/>
      <c r="H230" s="119"/>
      <c r="I230" s="112"/>
      <c r="J230" s="112"/>
      <c r="K230" s="112"/>
    </row>
    <row r="231" spans="2:11">
      <c r="B231" s="111"/>
      <c r="C231" s="112"/>
      <c r="D231" s="119"/>
      <c r="E231" s="119"/>
      <c r="F231" s="119"/>
      <c r="G231" s="119"/>
      <c r="H231" s="119"/>
      <c r="I231" s="112"/>
      <c r="J231" s="112"/>
      <c r="K231" s="112"/>
    </row>
    <row r="232" spans="2:11">
      <c r="B232" s="111"/>
      <c r="C232" s="112"/>
      <c r="D232" s="119"/>
      <c r="E232" s="119"/>
      <c r="F232" s="119"/>
      <c r="G232" s="119"/>
      <c r="H232" s="119"/>
      <c r="I232" s="112"/>
      <c r="J232" s="112"/>
      <c r="K232" s="112"/>
    </row>
    <row r="233" spans="2:11">
      <c r="B233" s="111"/>
      <c r="C233" s="112"/>
      <c r="D233" s="119"/>
      <c r="E233" s="119"/>
      <c r="F233" s="119"/>
      <c r="G233" s="119"/>
      <c r="H233" s="119"/>
      <c r="I233" s="112"/>
      <c r="J233" s="112"/>
      <c r="K233" s="112"/>
    </row>
    <row r="234" spans="2:11">
      <c r="B234" s="111"/>
      <c r="C234" s="112"/>
      <c r="D234" s="119"/>
      <c r="E234" s="119"/>
      <c r="F234" s="119"/>
      <c r="G234" s="119"/>
      <c r="H234" s="119"/>
      <c r="I234" s="112"/>
      <c r="J234" s="112"/>
      <c r="K234" s="112"/>
    </row>
    <row r="235" spans="2:11">
      <c r="B235" s="111"/>
      <c r="C235" s="112"/>
      <c r="D235" s="119"/>
      <c r="E235" s="119"/>
      <c r="F235" s="119"/>
      <c r="G235" s="119"/>
      <c r="H235" s="119"/>
      <c r="I235" s="112"/>
      <c r="J235" s="112"/>
      <c r="K235" s="112"/>
    </row>
    <row r="236" spans="2:11">
      <c r="B236" s="111"/>
      <c r="C236" s="112"/>
      <c r="D236" s="119"/>
      <c r="E236" s="119"/>
      <c r="F236" s="119"/>
      <c r="G236" s="119"/>
      <c r="H236" s="119"/>
      <c r="I236" s="112"/>
      <c r="J236" s="112"/>
      <c r="K236" s="112"/>
    </row>
    <row r="237" spans="2:11">
      <c r="B237" s="111"/>
      <c r="C237" s="112"/>
      <c r="D237" s="119"/>
      <c r="E237" s="119"/>
      <c r="F237" s="119"/>
      <c r="G237" s="119"/>
      <c r="H237" s="119"/>
      <c r="I237" s="112"/>
      <c r="J237" s="112"/>
      <c r="K237" s="112"/>
    </row>
    <row r="238" spans="2:11">
      <c r="B238" s="111"/>
      <c r="C238" s="112"/>
      <c r="D238" s="119"/>
      <c r="E238" s="119"/>
      <c r="F238" s="119"/>
      <c r="G238" s="119"/>
      <c r="H238" s="119"/>
      <c r="I238" s="112"/>
      <c r="J238" s="112"/>
      <c r="K238" s="112"/>
    </row>
    <row r="239" spans="2:11">
      <c r="B239" s="111"/>
      <c r="C239" s="112"/>
      <c r="D239" s="119"/>
      <c r="E239" s="119"/>
      <c r="F239" s="119"/>
      <c r="G239" s="119"/>
      <c r="H239" s="119"/>
      <c r="I239" s="112"/>
      <c r="J239" s="112"/>
      <c r="K239" s="112"/>
    </row>
    <row r="240" spans="2:11">
      <c r="B240" s="111"/>
      <c r="C240" s="112"/>
      <c r="D240" s="119"/>
      <c r="E240" s="119"/>
      <c r="F240" s="119"/>
      <c r="G240" s="119"/>
      <c r="H240" s="119"/>
      <c r="I240" s="112"/>
      <c r="J240" s="112"/>
      <c r="K240" s="112"/>
    </row>
    <row r="241" spans="2:11">
      <c r="B241" s="111"/>
      <c r="C241" s="112"/>
      <c r="D241" s="119"/>
      <c r="E241" s="119"/>
      <c r="F241" s="119"/>
      <c r="G241" s="119"/>
      <c r="H241" s="119"/>
      <c r="I241" s="112"/>
      <c r="J241" s="112"/>
      <c r="K241" s="112"/>
    </row>
    <row r="242" spans="2:11">
      <c r="B242" s="111"/>
      <c r="C242" s="112"/>
      <c r="D242" s="119"/>
      <c r="E242" s="119"/>
      <c r="F242" s="119"/>
      <c r="G242" s="119"/>
      <c r="H242" s="119"/>
      <c r="I242" s="112"/>
      <c r="J242" s="112"/>
      <c r="K242" s="112"/>
    </row>
    <row r="243" spans="2:11">
      <c r="B243" s="111"/>
      <c r="C243" s="112"/>
      <c r="D243" s="119"/>
      <c r="E243" s="119"/>
      <c r="F243" s="119"/>
      <c r="G243" s="119"/>
      <c r="H243" s="119"/>
      <c r="I243" s="112"/>
      <c r="J243" s="112"/>
      <c r="K243" s="112"/>
    </row>
    <row r="244" spans="2:11">
      <c r="B244" s="111"/>
      <c r="C244" s="112"/>
      <c r="D244" s="119"/>
      <c r="E244" s="119"/>
      <c r="F244" s="119"/>
      <c r="G244" s="119"/>
      <c r="H244" s="119"/>
      <c r="I244" s="112"/>
      <c r="J244" s="112"/>
      <c r="K244" s="112"/>
    </row>
    <row r="245" spans="2:11">
      <c r="B245" s="111"/>
      <c r="C245" s="112"/>
      <c r="D245" s="119"/>
      <c r="E245" s="119"/>
      <c r="F245" s="119"/>
      <c r="G245" s="119"/>
      <c r="H245" s="119"/>
      <c r="I245" s="112"/>
      <c r="J245" s="112"/>
      <c r="K245" s="112"/>
    </row>
    <row r="246" spans="2:11">
      <c r="B246" s="111"/>
      <c r="C246" s="112"/>
      <c r="D246" s="119"/>
      <c r="E246" s="119"/>
      <c r="F246" s="119"/>
      <c r="G246" s="119"/>
      <c r="H246" s="119"/>
      <c r="I246" s="112"/>
      <c r="J246" s="112"/>
      <c r="K246" s="112"/>
    </row>
    <row r="247" spans="2:11">
      <c r="B247" s="111"/>
      <c r="C247" s="112"/>
      <c r="D247" s="119"/>
      <c r="E247" s="119"/>
      <c r="F247" s="119"/>
      <c r="G247" s="119"/>
      <c r="H247" s="119"/>
      <c r="I247" s="112"/>
      <c r="J247" s="112"/>
      <c r="K247" s="112"/>
    </row>
    <row r="248" spans="2:11">
      <c r="B248" s="111"/>
      <c r="C248" s="112"/>
      <c r="D248" s="119"/>
      <c r="E248" s="119"/>
      <c r="F248" s="119"/>
      <c r="G248" s="119"/>
      <c r="H248" s="119"/>
      <c r="I248" s="112"/>
      <c r="J248" s="112"/>
      <c r="K248" s="112"/>
    </row>
    <row r="249" spans="2:11">
      <c r="B249" s="111"/>
      <c r="C249" s="112"/>
      <c r="D249" s="119"/>
      <c r="E249" s="119"/>
      <c r="F249" s="119"/>
      <c r="G249" s="119"/>
      <c r="H249" s="119"/>
      <c r="I249" s="112"/>
      <c r="J249" s="112"/>
      <c r="K249" s="112"/>
    </row>
    <row r="250" spans="2:11">
      <c r="B250" s="111"/>
      <c r="C250" s="112"/>
      <c r="D250" s="119"/>
      <c r="E250" s="119"/>
      <c r="F250" s="119"/>
      <c r="G250" s="119"/>
      <c r="H250" s="119"/>
      <c r="I250" s="112"/>
      <c r="J250" s="112"/>
      <c r="K250" s="112"/>
    </row>
    <row r="251" spans="2:11">
      <c r="B251" s="111"/>
      <c r="C251" s="112"/>
      <c r="D251" s="119"/>
      <c r="E251" s="119"/>
      <c r="F251" s="119"/>
      <c r="G251" s="119"/>
      <c r="H251" s="119"/>
      <c r="I251" s="112"/>
      <c r="J251" s="112"/>
      <c r="K251" s="112"/>
    </row>
    <row r="252" spans="2:11">
      <c r="B252" s="111"/>
      <c r="C252" s="112"/>
      <c r="D252" s="119"/>
      <c r="E252" s="119"/>
      <c r="F252" s="119"/>
      <c r="G252" s="119"/>
      <c r="H252" s="119"/>
      <c r="I252" s="112"/>
      <c r="J252" s="112"/>
      <c r="K252" s="112"/>
    </row>
    <row r="253" spans="2:11">
      <c r="B253" s="111"/>
      <c r="C253" s="112"/>
      <c r="D253" s="119"/>
      <c r="E253" s="119"/>
      <c r="F253" s="119"/>
      <c r="G253" s="119"/>
      <c r="H253" s="119"/>
      <c r="I253" s="112"/>
      <c r="J253" s="112"/>
      <c r="K253" s="112"/>
    </row>
    <row r="254" spans="2:11">
      <c r="B254" s="111"/>
      <c r="C254" s="112"/>
      <c r="D254" s="119"/>
      <c r="E254" s="119"/>
      <c r="F254" s="119"/>
      <c r="G254" s="119"/>
      <c r="H254" s="119"/>
      <c r="I254" s="112"/>
      <c r="J254" s="112"/>
      <c r="K254" s="112"/>
    </row>
    <row r="255" spans="2:11">
      <c r="B255" s="111"/>
      <c r="C255" s="112"/>
      <c r="D255" s="119"/>
      <c r="E255" s="119"/>
      <c r="F255" s="119"/>
      <c r="G255" s="119"/>
      <c r="H255" s="119"/>
      <c r="I255" s="112"/>
      <c r="J255" s="112"/>
      <c r="K255" s="112"/>
    </row>
    <row r="256" spans="2:11">
      <c r="B256" s="111"/>
      <c r="C256" s="112"/>
      <c r="D256" s="119"/>
      <c r="E256" s="119"/>
      <c r="F256" s="119"/>
      <c r="G256" s="119"/>
      <c r="H256" s="119"/>
      <c r="I256" s="112"/>
      <c r="J256" s="112"/>
      <c r="K256" s="112"/>
    </row>
    <row r="257" spans="2:11">
      <c r="B257" s="111"/>
      <c r="C257" s="112"/>
      <c r="D257" s="119"/>
      <c r="E257" s="119"/>
      <c r="F257" s="119"/>
      <c r="G257" s="119"/>
      <c r="H257" s="119"/>
      <c r="I257" s="112"/>
      <c r="J257" s="112"/>
      <c r="K257" s="112"/>
    </row>
    <row r="258" spans="2:11">
      <c r="B258" s="111"/>
      <c r="C258" s="112"/>
      <c r="D258" s="119"/>
      <c r="E258" s="119"/>
      <c r="F258" s="119"/>
      <c r="G258" s="119"/>
      <c r="H258" s="119"/>
      <c r="I258" s="112"/>
      <c r="J258" s="112"/>
      <c r="K258" s="112"/>
    </row>
    <row r="259" spans="2:11">
      <c r="B259" s="111"/>
      <c r="C259" s="112"/>
      <c r="D259" s="119"/>
      <c r="E259" s="119"/>
      <c r="F259" s="119"/>
      <c r="G259" s="119"/>
      <c r="H259" s="119"/>
      <c r="I259" s="112"/>
      <c r="J259" s="112"/>
      <c r="K259" s="112"/>
    </row>
    <row r="260" spans="2:11">
      <c r="B260" s="111"/>
      <c r="C260" s="112"/>
      <c r="D260" s="119"/>
      <c r="E260" s="119"/>
      <c r="F260" s="119"/>
      <c r="G260" s="119"/>
      <c r="H260" s="119"/>
      <c r="I260" s="112"/>
      <c r="J260" s="112"/>
      <c r="K260" s="112"/>
    </row>
    <row r="261" spans="2:11">
      <c r="B261" s="111"/>
      <c r="C261" s="112"/>
      <c r="D261" s="119"/>
      <c r="E261" s="119"/>
      <c r="F261" s="119"/>
      <c r="G261" s="119"/>
      <c r="H261" s="119"/>
      <c r="I261" s="112"/>
      <c r="J261" s="112"/>
      <c r="K261" s="112"/>
    </row>
    <row r="262" spans="2:11">
      <c r="B262" s="111"/>
      <c r="C262" s="112"/>
      <c r="D262" s="119"/>
      <c r="E262" s="119"/>
      <c r="F262" s="119"/>
      <c r="G262" s="119"/>
      <c r="H262" s="119"/>
      <c r="I262" s="112"/>
      <c r="J262" s="112"/>
      <c r="K262" s="112"/>
    </row>
    <row r="263" spans="2:11">
      <c r="B263" s="111"/>
      <c r="C263" s="112"/>
      <c r="D263" s="119"/>
      <c r="E263" s="119"/>
      <c r="F263" s="119"/>
      <c r="G263" s="119"/>
      <c r="H263" s="119"/>
      <c r="I263" s="112"/>
      <c r="J263" s="112"/>
      <c r="K263" s="112"/>
    </row>
    <row r="264" spans="2:11">
      <c r="B264" s="111"/>
      <c r="C264" s="112"/>
      <c r="D264" s="119"/>
      <c r="E264" s="119"/>
      <c r="F264" s="119"/>
      <c r="G264" s="119"/>
      <c r="H264" s="119"/>
      <c r="I264" s="112"/>
      <c r="J264" s="112"/>
      <c r="K264" s="112"/>
    </row>
    <row r="265" spans="2:11">
      <c r="B265" s="111"/>
      <c r="C265" s="112"/>
      <c r="D265" s="119"/>
      <c r="E265" s="119"/>
      <c r="F265" s="119"/>
      <c r="G265" s="119"/>
      <c r="H265" s="119"/>
      <c r="I265" s="112"/>
      <c r="J265" s="112"/>
      <c r="K265" s="112"/>
    </row>
    <row r="266" spans="2:11">
      <c r="B266" s="111"/>
      <c r="C266" s="112"/>
      <c r="D266" s="119"/>
      <c r="E266" s="119"/>
      <c r="F266" s="119"/>
      <c r="G266" s="119"/>
      <c r="H266" s="119"/>
      <c r="I266" s="112"/>
      <c r="J266" s="112"/>
      <c r="K266" s="112"/>
    </row>
    <row r="267" spans="2:11">
      <c r="B267" s="111"/>
      <c r="C267" s="112"/>
      <c r="D267" s="119"/>
      <c r="E267" s="119"/>
      <c r="F267" s="119"/>
      <c r="G267" s="119"/>
      <c r="H267" s="119"/>
      <c r="I267" s="112"/>
      <c r="J267" s="112"/>
      <c r="K267" s="112"/>
    </row>
    <row r="268" spans="2:11">
      <c r="B268" s="111"/>
      <c r="C268" s="112"/>
      <c r="D268" s="119"/>
      <c r="E268" s="119"/>
      <c r="F268" s="119"/>
      <c r="G268" s="119"/>
      <c r="H268" s="119"/>
      <c r="I268" s="112"/>
      <c r="J268" s="112"/>
      <c r="K268" s="112"/>
    </row>
    <row r="269" spans="2:11">
      <c r="B269" s="111"/>
      <c r="C269" s="112"/>
      <c r="D269" s="119"/>
      <c r="E269" s="119"/>
      <c r="F269" s="119"/>
      <c r="G269" s="119"/>
      <c r="H269" s="119"/>
      <c r="I269" s="112"/>
      <c r="J269" s="112"/>
      <c r="K269" s="112"/>
    </row>
    <row r="270" spans="2:11">
      <c r="B270" s="111"/>
      <c r="C270" s="112"/>
      <c r="D270" s="119"/>
      <c r="E270" s="119"/>
      <c r="F270" s="119"/>
      <c r="G270" s="119"/>
      <c r="H270" s="119"/>
      <c r="I270" s="112"/>
      <c r="J270" s="112"/>
      <c r="K270" s="112"/>
    </row>
    <row r="271" spans="2:11">
      <c r="B271" s="111"/>
      <c r="C271" s="112"/>
      <c r="D271" s="119"/>
      <c r="E271" s="119"/>
      <c r="F271" s="119"/>
      <c r="G271" s="119"/>
      <c r="H271" s="119"/>
      <c r="I271" s="112"/>
      <c r="J271" s="112"/>
      <c r="K271" s="112"/>
    </row>
    <row r="272" spans="2:11">
      <c r="B272" s="111"/>
      <c r="C272" s="112"/>
      <c r="D272" s="119"/>
      <c r="E272" s="119"/>
      <c r="F272" s="119"/>
      <c r="G272" s="119"/>
      <c r="H272" s="119"/>
      <c r="I272" s="112"/>
      <c r="J272" s="112"/>
      <c r="K272" s="112"/>
    </row>
    <row r="273" spans="2:11">
      <c r="B273" s="111"/>
      <c r="C273" s="112"/>
      <c r="D273" s="119"/>
      <c r="E273" s="119"/>
      <c r="F273" s="119"/>
      <c r="G273" s="119"/>
      <c r="H273" s="119"/>
      <c r="I273" s="112"/>
      <c r="J273" s="112"/>
      <c r="K273" s="112"/>
    </row>
    <row r="274" spans="2:11">
      <c r="B274" s="111"/>
      <c r="C274" s="112"/>
      <c r="D274" s="119"/>
      <c r="E274" s="119"/>
      <c r="F274" s="119"/>
      <c r="G274" s="119"/>
      <c r="H274" s="119"/>
      <c r="I274" s="112"/>
      <c r="J274" s="112"/>
      <c r="K274" s="112"/>
    </row>
    <row r="275" spans="2:11">
      <c r="B275" s="111"/>
      <c r="C275" s="112"/>
      <c r="D275" s="119"/>
      <c r="E275" s="119"/>
      <c r="F275" s="119"/>
      <c r="G275" s="119"/>
      <c r="H275" s="119"/>
      <c r="I275" s="112"/>
      <c r="J275" s="112"/>
      <c r="K275" s="112"/>
    </row>
    <row r="276" spans="2:11">
      <c r="B276" s="111"/>
      <c r="C276" s="112"/>
      <c r="D276" s="119"/>
      <c r="E276" s="119"/>
      <c r="F276" s="119"/>
      <c r="G276" s="119"/>
      <c r="H276" s="119"/>
      <c r="I276" s="112"/>
      <c r="J276" s="112"/>
      <c r="K276" s="112"/>
    </row>
    <row r="277" spans="2:11">
      <c r="B277" s="111"/>
      <c r="C277" s="112"/>
      <c r="D277" s="119"/>
      <c r="E277" s="119"/>
      <c r="F277" s="119"/>
      <c r="G277" s="119"/>
      <c r="H277" s="119"/>
      <c r="I277" s="112"/>
      <c r="J277" s="112"/>
      <c r="K277" s="112"/>
    </row>
    <row r="278" spans="2:11">
      <c r="B278" s="111"/>
      <c r="C278" s="112"/>
      <c r="D278" s="119"/>
      <c r="E278" s="119"/>
      <c r="F278" s="119"/>
      <c r="G278" s="119"/>
      <c r="H278" s="119"/>
      <c r="I278" s="112"/>
      <c r="J278" s="112"/>
      <c r="K278" s="112"/>
    </row>
    <row r="279" spans="2:11">
      <c r="B279" s="111"/>
      <c r="C279" s="112"/>
      <c r="D279" s="119"/>
      <c r="E279" s="119"/>
      <c r="F279" s="119"/>
      <c r="G279" s="119"/>
      <c r="H279" s="119"/>
      <c r="I279" s="112"/>
      <c r="J279" s="112"/>
      <c r="K279" s="112"/>
    </row>
    <row r="280" spans="2:11">
      <c r="B280" s="111"/>
      <c r="C280" s="112"/>
      <c r="D280" s="119"/>
      <c r="E280" s="119"/>
      <c r="F280" s="119"/>
      <c r="G280" s="119"/>
      <c r="H280" s="119"/>
      <c r="I280" s="112"/>
      <c r="J280" s="112"/>
      <c r="K280" s="112"/>
    </row>
    <row r="281" spans="2:11">
      <c r="B281" s="111"/>
      <c r="C281" s="112"/>
      <c r="D281" s="119"/>
      <c r="E281" s="119"/>
      <c r="F281" s="119"/>
      <c r="G281" s="119"/>
      <c r="H281" s="119"/>
      <c r="I281" s="112"/>
      <c r="J281" s="112"/>
      <c r="K281" s="112"/>
    </row>
    <row r="282" spans="2:11">
      <c r="B282" s="111"/>
      <c r="C282" s="112"/>
      <c r="D282" s="119"/>
      <c r="E282" s="119"/>
      <c r="F282" s="119"/>
      <c r="G282" s="119"/>
      <c r="H282" s="119"/>
      <c r="I282" s="112"/>
      <c r="J282" s="112"/>
      <c r="K282" s="112"/>
    </row>
    <row r="283" spans="2:11">
      <c r="B283" s="111"/>
      <c r="C283" s="112"/>
      <c r="D283" s="119"/>
      <c r="E283" s="119"/>
      <c r="F283" s="119"/>
      <c r="G283" s="119"/>
      <c r="H283" s="119"/>
      <c r="I283" s="112"/>
      <c r="J283" s="112"/>
      <c r="K283" s="112"/>
    </row>
    <row r="284" spans="2:11">
      <c r="B284" s="111"/>
      <c r="C284" s="112"/>
      <c r="D284" s="119"/>
      <c r="E284" s="119"/>
      <c r="F284" s="119"/>
      <c r="G284" s="119"/>
      <c r="H284" s="119"/>
      <c r="I284" s="112"/>
      <c r="J284" s="112"/>
      <c r="K284" s="112"/>
    </row>
    <row r="285" spans="2:11">
      <c r="B285" s="111"/>
      <c r="C285" s="112"/>
      <c r="D285" s="119"/>
      <c r="E285" s="119"/>
      <c r="F285" s="119"/>
      <c r="G285" s="119"/>
      <c r="H285" s="119"/>
      <c r="I285" s="112"/>
      <c r="J285" s="112"/>
      <c r="K285" s="112"/>
    </row>
    <row r="286" spans="2:11">
      <c r="B286" s="111"/>
      <c r="C286" s="112"/>
      <c r="D286" s="119"/>
      <c r="E286" s="119"/>
      <c r="F286" s="119"/>
      <c r="G286" s="119"/>
      <c r="H286" s="119"/>
      <c r="I286" s="112"/>
      <c r="J286" s="112"/>
      <c r="K286" s="112"/>
    </row>
    <row r="287" spans="2:11">
      <c r="B287" s="111"/>
      <c r="C287" s="112"/>
      <c r="D287" s="119"/>
      <c r="E287" s="119"/>
      <c r="F287" s="119"/>
      <c r="G287" s="119"/>
      <c r="H287" s="119"/>
      <c r="I287" s="112"/>
      <c r="J287" s="112"/>
      <c r="K287" s="112"/>
    </row>
    <row r="288" spans="2:11">
      <c r="B288" s="111"/>
      <c r="C288" s="112"/>
      <c r="D288" s="119"/>
      <c r="E288" s="119"/>
      <c r="F288" s="119"/>
      <c r="G288" s="119"/>
      <c r="H288" s="119"/>
      <c r="I288" s="112"/>
      <c r="J288" s="112"/>
      <c r="K288" s="112"/>
    </row>
    <row r="289" spans="2:11">
      <c r="B289" s="111"/>
      <c r="C289" s="112"/>
      <c r="D289" s="119"/>
      <c r="E289" s="119"/>
      <c r="F289" s="119"/>
      <c r="G289" s="119"/>
      <c r="H289" s="119"/>
      <c r="I289" s="112"/>
      <c r="J289" s="112"/>
      <c r="K289" s="112"/>
    </row>
    <row r="290" spans="2:11">
      <c r="B290" s="111"/>
      <c r="C290" s="112"/>
      <c r="D290" s="119"/>
      <c r="E290" s="119"/>
      <c r="F290" s="119"/>
      <c r="G290" s="119"/>
      <c r="H290" s="119"/>
      <c r="I290" s="112"/>
      <c r="J290" s="112"/>
      <c r="K290" s="112"/>
    </row>
    <row r="291" spans="2:11">
      <c r="B291" s="111"/>
      <c r="C291" s="112"/>
      <c r="D291" s="119"/>
      <c r="E291" s="119"/>
      <c r="F291" s="119"/>
      <c r="G291" s="119"/>
      <c r="H291" s="119"/>
      <c r="I291" s="112"/>
      <c r="J291" s="112"/>
      <c r="K291" s="112"/>
    </row>
    <row r="292" spans="2:11">
      <c r="B292" s="111"/>
      <c r="C292" s="112"/>
      <c r="D292" s="119"/>
      <c r="E292" s="119"/>
      <c r="F292" s="119"/>
      <c r="G292" s="119"/>
      <c r="H292" s="119"/>
      <c r="I292" s="112"/>
      <c r="J292" s="112"/>
      <c r="K292" s="112"/>
    </row>
    <row r="293" spans="2:11">
      <c r="B293" s="111"/>
      <c r="C293" s="112"/>
      <c r="D293" s="119"/>
      <c r="E293" s="119"/>
      <c r="F293" s="119"/>
      <c r="G293" s="119"/>
      <c r="H293" s="119"/>
      <c r="I293" s="112"/>
      <c r="J293" s="112"/>
      <c r="K293" s="112"/>
    </row>
    <row r="294" spans="2:11">
      <c r="B294" s="111"/>
      <c r="C294" s="112"/>
      <c r="D294" s="119"/>
      <c r="E294" s="119"/>
      <c r="F294" s="119"/>
      <c r="G294" s="119"/>
      <c r="H294" s="119"/>
      <c r="I294" s="112"/>
      <c r="J294" s="112"/>
      <c r="K294" s="112"/>
    </row>
    <row r="295" spans="2:11">
      <c r="B295" s="111"/>
      <c r="C295" s="112"/>
      <c r="D295" s="119"/>
      <c r="E295" s="119"/>
      <c r="F295" s="119"/>
      <c r="G295" s="119"/>
      <c r="H295" s="119"/>
      <c r="I295" s="112"/>
      <c r="J295" s="112"/>
      <c r="K295" s="112"/>
    </row>
    <row r="296" spans="2:11">
      <c r="B296" s="111"/>
      <c r="C296" s="112"/>
      <c r="D296" s="119"/>
      <c r="E296" s="119"/>
      <c r="F296" s="119"/>
      <c r="G296" s="119"/>
      <c r="H296" s="119"/>
      <c r="I296" s="112"/>
      <c r="J296" s="112"/>
      <c r="K296" s="112"/>
    </row>
    <row r="297" spans="2:11">
      <c r="B297" s="111"/>
      <c r="C297" s="112"/>
      <c r="D297" s="119"/>
      <c r="E297" s="119"/>
      <c r="F297" s="119"/>
      <c r="G297" s="119"/>
      <c r="H297" s="119"/>
      <c r="I297" s="112"/>
      <c r="J297" s="112"/>
      <c r="K297" s="112"/>
    </row>
    <row r="298" spans="2:11">
      <c r="B298" s="111"/>
      <c r="C298" s="112"/>
      <c r="D298" s="119"/>
      <c r="E298" s="119"/>
      <c r="F298" s="119"/>
      <c r="G298" s="119"/>
      <c r="H298" s="119"/>
      <c r="I298" s="112"/>
      <c r="J298" s="112"/>
      <c r="K298" s="112"/>
    </row>
    <row r="299" spans="2:11">
      <c r="B299" s="111"/>
      <c r="C299" s="112"/>
      <c r="D299" s="119"/>
      <c r="E299" s="119"/>
      <c r="F299" s="119"/>
      <c r="G299" s="119"/>
      <c r="H299" s="119"/>
      <c r="I299" s="112"/>
      <c r="J299" s="112"/>
      <c r="K299" s="112"/>
    </row>
    <row r="300" spans="2:11">
      <c r="B300" s="111"/>
      <c r="C300" s="112"/>
      <c r="D300" s="119"/>
      <c r="E300" s="119"/>
      <c r="F300" s="119"/>
      <c r="G300" s="119"/>
      <c r="H300" s="119"/>
      <c r="I300" s="112"/>
      <c r="J300" s="112"/>
      <c r="K300" s="112"/>
    </row>
    <row r="301" spans="2:11">
      <c r="B301" s="111"/>
      <c r="C301" s="112"/>
      <c r="D301" s="119"/>
      <c r="E301" s="119"/>
      <c r="F301" s="119"/>
      <c r="G301" s="119"/>
      <c r="H301" s="119"/>
      <c r="I301" s="112"/>
      <c r="J301" s="112"/>
      <c r="K301" s="112"/>
    </row>
    <row r="302" spans="2:11">
      <c r="B302" s="111"/>
      <c r="C302" s="112"/>
      <c r="D302" s="119"/>
      <c r="E302" s="119"/>
      <c r="F302" s="119"/>
      <c r="G302" s="119"/>
      <c r="H302" s="119"/>
      <c r="I302" s="112"/>
      <c r="J302" s="112"/>
      <c r="K302" s="112"/>
    </row>
    <row r="303" spans="2:11">
      <c r="B303" s="111"/>
      <c r="C303" s="112"/>
      <c r="D303" s="119"/>
      <c r="E303" s="119"/>
      <c r="F303" s="119"/>
      <c r="G303" s="119"/>
      <c r="H303" s="119"/>
      <c r="I303" s="112"/>
      <c r="J303" s="112"/>
      <c r="K303" s="11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9 A1:A12 B1:B9 I11:J11 B11:C11 D1:I9 D11:H12 J1:J10 J12 K1:XFD12 A13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11.85546875" style="1" customWidth="1"/>
    <col min="5" max="16384" width="9.140625" style="1"/>
  </cols>
  <sheetData>
    <row r="1" spans="2:6">
      <c r="B1" s="46" t="s">
        <v>124</v>
      </c>
      <c r="C1" s="67" t="s" vm="1">
        <v>201</v>
      </c>
    </row>
    <row r="2" spans="2:6">
      <c r="B2" s="46" t="s">
        <v>123</v>
      </c>
      <c r="C2" s="67" t="s">
        <v>202</v>
      </c>
    </row>
    <row r="3" spans="2:6">
      <c r="B3" s="46" t="s">
        <v>125</v>
      </c>
      <c r="C3" s="67" t="s">
        <v>203</v>
      </c>
    </row>
    <row r="4" spans="2:6">
      <c r="B4" s="46" t="s">
        <v>126</v>
      </c>
      <c r="C4" s="67">
        <v>2146</v>
      </c>
    </row>
    <row r="6" spans="2:6" ht="26.25" customHeight="1">
      <c r="B6" s="126" t="s">
        <v>159</v>
      </c>
      <c r="C6" s="127"/>
      <c r="D6" s="128"/>
    </row>
    <row r="7" spans="2:6" s="3" customFormat="1" ht="47.25">
      <c r="B7" s="47" t="s">
        <v>95</v>
      </c>
      <c r="C7" s="52" t="s">
        <v>87</v>
      </c>
      <c r="D7" s="53" t="s">
        <v>86</v>
      </c>
    </row>
    <row r="8" spans="2:6" s="3" customFormat="1">
      <c r="B8" s="14"/>
      <c r="C8" s="31" t="s">
        <v>182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6" t="s">
        <v>1392</v>
      </c>
      <c r="C10" s="117">
        <v>0</v>
      </c>
      <c r="D10" s="68"/>
    </row>
    <row r="11" spans="2:6">
      <c r="B11" s="114"/>
      <c r="C11" s="68"/>
      <c r="D11" s="68"/>
    </row>
    <row r="12" spans="2:6">
      <c r="B12" s="114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1"/>
      <c r="C110" s="112"/>
      <c r="D110" s="112"/>
    </row>
    <row r="111" spans="2:4">
      <c r="B111" s="111"/>
      <c r="C111" s="112"/>
      <c r="D111" s="112"/>
    </row>
    <row r="112" spans="2:4">
      <c r="B112" s="111"/>
      <c r="C112" s="112"/>
      <c r="D112" s="112"/>
    </row>
    <row r="113" spans="2:4">
      <c r="B113" s="111"/>
      <c r="C113" s="112"/>
      <c r="D113" s="112"/>
    </row>
    <row r="114" spans="2:4">
      <c r="B114" s="111"/>
      <c r="C114" s="112"/>
      <c r="D114" s="112"/>
    </row>
    <row r="115" spans="2:4">
      <c r="B115" s="111"/>
      <c r="C115" s="112"/>
      <c r="D115" s="112"/>
    </row>
    <row r="116" spans="2:4">
      <c r="B116" s="111"/>
      <c r="C116" s="112"/>
      <c r="D116" s="112"/>
    </row>
    <row r="117" spans="2:4">
      <c r="B117" s="111"/>
      <c r="C117" s="112"/>
      <c r="D117" s="112"/>
    </row>
    <row r="118" spans="2:4">
      <c r="B118" s="111"/>
      <c r="C118" s="112"/>
      <c r="D118" s="112"/>
    </row>
    <row r="119" spans="2:4">
      <c r="B119" s="111"/>
      <c r="C119" s="112"/>
      <c r="D119" s="112"/>
    </row>
    <row r="120" spans="2:4">
      <c r="B120" s="111"/>
      <c r="C120" s="112"/>
      <c r="D120" s="112"/>
    </row>
    <row r="121" spans="2:4">
      <c r="B121" s="111"/>
      <c r="C121" s="112"/>
      <c r="D121" s="112"/>
    </row>
    <row r="122" spans="2:4">
      <c r="B122" s="111"/>
      <c r="C122" s="112"/>
      <c r="D122" s="112"/>
    </row>
    <row r="123" spans="2:4">
      <c r="B123" s="111"/>
      <c r="C123" s="112"/>
      <c r="D123" s="112"/>
    </row>
    <row r="124" spans="2:4">
      <c r="B124" s="111"/>
      <c r="C124" s="112"/>
      <c r="D124" s="112"/>
    </row>
    <row r="125" spans="2:4">
      <c r="B125" s="111"/>
      <c r="C125" s="112"/>
      <c r="D125" s="112"/>
    </row>
    <row r="126" spans="2:4">
      <c r="B126" s="111"/>
      <c r="C126" s="112"/>
      <c r="D126" s="112"/>
    </row>
    <row r="127" spans="2:4">
      <c r="B127" s="111"/>
      <c r="C127" s="112"/>
      <c r="D127" s="112"/>
    </row>
    <row r="128" spans="2:4">
      <c r="B128" s="111"/>
      <c r="C128" s="112"/>
      <c r="D128" s="112"/>
    </row>
    <row r="129" spans="2:4">
      <c r="B129" s="111"/>
      <c r="C129" s="112"/>
      <c r="D129" s="112"/>
    </row>
    <row r="130" spans="2:4">
      <c r="B130" s="111"/>
      <c r="C130" s="112"/>
      <c r="D130" s="112"/>
    </row>
    <row r="131" spans="2:4">
      <c r="B131" s="111"/>
      <c r="C131" s="112"/>
      <c r="D131" s="112"/>
    </row>
    <row r="132" spans="2:4">
      <c r="B132" s="111"/>
      <c r="C132" s="112"/>
      <c r="D132" s="112"/>
    </row>
    <row r="133" spans="2:4">
      <c r="B133" s="111"/>
      <c r="C133" s="112"/>
      <c r="D133" s="112"/>
    </row>
    <row r="134" spans="2:4">
      <c r="B134" s="111"/>
      <c r="C134" s="112"/>
      <c r="D134" s="112"/>
    </row>
    <row r="135" spans="2:4">
      <c r="B135" s="111"/>
      <c r="C135" s="112"/>
      <c r="D135" s="112"/>
    </row>
    <row r="136" spans="2:4">
      <c r="B136" s="111"/>
      <c r="C136" s="112"/>
      <c r="D136" s="112"/>
    </row>
    <row r="137" spans="2:4">
      <c r="B137" s="111"/>
      <c r="C137" s="112"/>
      <c r="D137" s="112"/>
    </row>
    <row r="138" spans="2:4">
      <c r="B138" s="111"/>
      <c r="C138" s="112"/>
      <c r="D138" s="112"/>
    </row>
    <row r="139" spans="2:4">
      <c r="B139" s="111"/>
      <c r="C139" s="112"/>
      <c r="D139" s="112"/>
    </row>
    <row r="140" spans="2:4">
      <c r="B140" s="111"/>
      <c r="C140" s="112"/>
      <c r="D140" s="112"/>
    </row>
    <row r="141" spans="2:4">
      <c r="B141" s="111"/>
      <c r="C141" s="112"/>
      <c r="D141" s="112"/>
    </row>
    <row r="142" spans="2:4">
      <c r="B142" s="111"/>
      <c r="C142" s="112"/>
      <c r="D142" s="112"/>
    </row>
    <row r="143" spans="2:4">
      <c r="B143" s="111"/>
      <c r="C143" s="112"/>
      <c r="D143" s="112"/>
    </row>
    <row r="144" spans="2:4">
      <c r="B144" s="111"/>
      <c r="C144" s="112"/>
      <c r="D144" s="112"/>
    </row>
    <row r="145" spans="2:4">
      <c r="B145" s="111"/>
      <c r="C145" s="112"/>
      <c r="D145" s="112"/>
    </row>
    <row r="146" spans="2:4">
      <c r="B146" s="111"/>
      <c r="C146" s="112"/>
      <c r="D146" s="112"/>
    </row>
    <row r="147" spans="2:4">
      <c r="B147" s="111"/>
      <c r="C147" s="112"/>
      <c r="D147" s="112"/>
    </row>
    <row r="148" spans="2:4">
      <c r="B148" s="111"/>
      <c r="C148" s="112"/>
      <c r="D148" s="112"/>
    </row>
    <row r="149" spans="2:4">
      <c r="B149" s="111"/>
      <c r="C149" s="112"/>
      <c r="D149" s="112"/>
    </row>
    <row r="150" spans="2:4">
      <c r="B150" s="111"/>
      <c r="C150" s="112"/>
      <c r="D150" s="112"/>
    </row>
    <row r="151" spans="2:4">
      <c r="B151" s="111"/>
      <c r="C151" s="112"/>
      <c r="D151" s="112"/>
    </row>
    <row r="152" spans="2:4">
      <c r="B152" s="111"/>
      <c r="C152" s="112"/>
      <c r="D152" s="112"/>
    </row>
    <row r="153" spans="2:4">
      <c r="B153" s="111"/>
      <c r="C153" s="112"/>
      <c r="D153" s="112"/>
    </row>
    <row r="154" spans="2:4">
      <c r="B154" s="111"/>
      <c r="C154" s="112"/>
      <c r="D154" s="112"/>
    </row>
    <row r="155" spans="2:4">
      <c r="B155" s="111"/>
      <c r="C155" s="112"/>
      <c r="D155" s="112"/>
    </row>
    <row r="156" spans="2:4">
      <c r="B156" s="111"/>
      <c r="C156" s="112"/>
      <c r="D156" s="112"/>
    </row>
    <row r="157" spans="2:4">
      <c r="B157" s="111"/>
      <c r="C157" s="112"/>
      <c r="D157" s="112"/>
    </row>
    <row r="158" spans="2:4">
      <c r="B158" s="111"/>
      <c r="C158" s="112"/>
      <c r="D158" s="112"/>
    </row>
    <row r="159" spans="2:4">
      <c r="B159" s="111"/>
      <c r="C159" s="112"/>
      <c r="D159" s="112"/>
    </row>
    <row r="160" spans="2:4">
      <c r="B160" s="111"/>
      <c r="C160" s="112"/>
      <c r="D160" s="112"/>
    </row>
    <row r="161" spans="2:4">
      <c r="B161" s="111"/>
      <c r="C161" s="112"/>
      <c r="D161" s="112"/>
    </row>
    <row r="162" spans="2:4">
      <c r="B162" s="111"/>
      <c r="C162" s="112"/>
      <c r="D162" s="112"/>
    </row>
    <row r="163" spans="2:4">
      <c r="B163" s="111"/>
      <c r="C163" s="112"/>
      <c r="D163" s="112"/>
    </row>
    <row r="164" spans="2:4">
      <c r="B164" s="111"/>
      <c r="C164" s="112"/>
      <c r="D164" s="112"/>
    </row>
    <row r="165" spans="2:4">
      <c r="B165" s="111"/>
      <c r="C165" s="112"/>
      <c r="D165" s="112"/>
    </row>
    <row r="166" spans="2:4">
      <c r="B166" s="111"/>
      <c r="C166" s="112"/>
      <c r="D166" s="112"/>
    </row>
    <row r="167" spans="2:4">
      <c r="B167" s="111"/>
      <c r="C167" s="112"/>
      <c r="D167" s="112"/>
    </row>
    <row r="168" spans="2:4">
      <c r="B168" s="111"/>
      <c r="C168" s="112"/>
      <c r="D168" s="112"/>
    </row>
    <row r="169" spans="2:4">
      <c r="B169" s="111"/>
      <c r="C169" s="112"/>
      <c r="D169" s="112"/>
    </row>
    <row r="170" spans="2:4">
      <c r="B170" s="111"/>
      <c r="C170" s="112"/>
      <c r="D170" s="112"/>
    </row>
    <row r="171" spans="2:4">
      <c r="B171" s="111"/>
      <c r="C171" s="112"/>
      <c r="D171" s="112"/>
    </row>
    <row r="172" spans="2:4">
      <c r="B172" s="111"/>
      <c r="C172" s="112"/>
      <c r="D172" s="112"/>
    </row>
    <row r="173" spans="2:4">
      <c r="B173" s="111"/>
      <c r="C173" s="112"/>
      <c r="D173" s="112"/>
    </row>
    <row r="174" spans="2:4">
      <c r="B174" s="111"/>
      <c r="C174" s="112"/>
      <c r="D174" s="112"/>
    </row>
    <row r="175" spans="2:4">
      <c r="B175" s="111"/>
      <c r="C175" s="112"/>
      <c r="D175" s="112"/>
    </row>
    <row r="176" spans="2:4">
      <c r="B176" s="111"/>
      <c r="C176" s="112"/>
      <c r="D176" s="112"/>
    </row>
    <row r="177" spans="2:4">
      <c r="B177" s="111"/>
      <c r="C177" s="112"/>
      <c r="D177" s="112"/>
    </row>
    <row r="178" spans="2:4">
      <c r="B178" s="111"/>
      <c r="C178" s="112"/>
      <c r="D178" s="112"/>
    </row>
    <row r="179" spans="2:4">
      <c r="B179" s="111"/>
      <c r="C179" s="112"/>
      <c r="D179" s="112"/>
    </row>
    <row r="180" spans="2:4">
      <c r="B180" s="111"/>
      <c r="C180" s="112"/>
      <c r="D180" s="112"/>
    </row>
    <row r="181" spans="2:4">
      <c r="B181" s="111"/>
      <c r="C181" s="112"/>
      <c r="D181" s="112"/>
    </row>
    <row r="182" spans="2:4">
      <c r="B182" s="111"/>
      <c r="C182" s="112"/>
      <c r="D182" s="112"/>
    </row>
    <row r="183" spans="2:4">
      <c r="B183" s="111"/>
      <c r="C183" s="112"/>
      <c r="D183" s="112"/>
    </row>
    <row r="184" spans="2:4">
      <c r="B184" s="111"/>
      <c r="C184" s="112"/>
      <c r="D184" s="112"/>
    </row>
    <row r="185" spans="2:4">
      <c r="B185" s="111"/>
      <c r="C185" s="112"/>
      <c r="D185" s="112"/>
    </row>
    <row r="186" spans="2:4">
      <c r="B186" s="111"/>
      <c r="C186" s="112"/>
      <c r="D186" s="112"/>
    </row>
    <row r="187" spans="2:4">
      <c r="B187" s="111"/>
      <c r="C187" s="112"/>
      <c r="D187" s="112"/>
    </row>
    <row r="188" spans="2:4">
      <c r="B188" s="111"/>
      <c r="C188" s="112"/>
      <c r="D188" s="112"/>
    </row>
    <row r="189" spans="2:4">
      <c r="B189" s="111"/>
      <c r="C189" s="112"/>
      <c r="D189" s="112"/>
    </row>
    <row r="190" spans="2:4">
      <c r="B190" s="111"/>
      <c r="C190" s="112"/>
      <c r="D190" s="112"/>
    </row>
    <row r="191" spans="2:4">
      <c r="B191" s="111"/>
      <c r="C191" s="112"/>
      <c r="D191" s="112"/>
    </row>
    <row r="192" spans="2:4">
      <c r="B192" s="111"/>
      <c r="C192" s="112"/>
      <c r="D192" s="112"/>
    </row>
    <row r="193" spans="2:4">
      <c r="B193" s="111"/>
      <c r="C193" s="112"/>
      <c r="D193" s="112"/>
    </row>
    <row r="194" spans="2:4">
      <c r="B194" s="111"/>
      <c r="C194" s="112"/>
      <c r="D194" s="112"/>
    </row>
    <row r="195" spans="2:4">
      <c r="B195" s="111"/>
      <c r="C195" s="112"/>
      <c r="D195" s="112"/>
    </row>
    <row r="196" spans="2:4">
      <c r="B196" s="111"/>
      <c r="C196" s="112"/>
      <c r="D196" s="112"/>
    </row>
    <row r="197" spans="2:4">
      <c r="B197" s="111"/>
      <c r="C197" s="112"/>
      <c r="D197" s="112"/>
    </row>
    <row r="198" spans="2:4">
      <c r="B198" s="111"/>
      <c r="C198" s="112"/>
      <c r="D198" s="112"/>
    </row>
    <row r="199" spans="2:4">
      <c r="B199" s="111"/>
      <c r="C199" s="112"/>
      <c r="D199" s="112"/>
    </row>
    <row r="200" spans="2:4">
      <c r="B200" s="111"/>
      <c r="C200" s="112"/>
      <c r="D200" s="112"/>
    </row>
    <row r="201" spans="2:4">
      <c r="B201" s="111"/>
      <c r="C201" s="112"/>
      <c r="D201" s="112"/>
    </row>
    <row r="202" spans="2:4">
      <c r="B202" s="111"/>
      <c r="C202" s="112"/>
      <c r="D202" s="112"/>
    </row>
    <row r="203" spans="2:4">
      <c r="B203" s="111"/>
      <c r="C203" s="112"/>
      <c r="D203" s="112"/>
    </row>
    <row r="204" spans="2:4">
      <c r="B204" s="111"/>
      <c r="C204" s="112"/>
      <c r="D204" s="112"/>
    </row>
    <row r="205" spans="2:4">
      <c r="B205" s="111"/>
      <c r="C205" s="112"/>
      <c r="D205" s="112"/>
    </row>
    <row r="206" spans="2:4">
      <c r="B206" s="111"/>
      <c r="C206" s="112"/>
      <c r="D206" s="112"/>
    </row>
    <row r="207" spans="2:4">
      <c r="B207" s="111"/>
      <c r="C207" s="112"/>
      <c r="D207" s="112"/>
    </row>
    <row r="208" spans="2:4">
      <c r="B208" s="111"/>
      <c r="C208" s="112"/>
      <c r="D208" s="112"/>
    </row>
    <row r="209" spans="2:4">
      <c r="B209" s="111"/>
      <c r="C209" s="112"/>
      <c r="D209" s="112"/>
    </row>
    <row r="210" spans="2:4">
      <c r="B210" s="111"/>
      <c r="C210" s="112"/>
      <c r="D210" s="112"/>
    </row>
    <row r="211" spans="2:4">
      <c r="B211" s="111"/>
      <c r="C211" s="112"/>
      <c r="D211" s="112"/>
    </row>
    <row r="212" spans="2:4">
      <c r="B212" s="111"/>
      <c r="C212" s="112"/>
      <c r="D212" s="112"/>
    </row>
    <row r="213" spans="2:4">
      <c r="B213" s="111"/>
      <c r="C213" s="112"/>
      <c r="D213" s="112"/>
    </row>
    <row r="214" spans="2:4">
      <c r="B214" s="111"/>
      <c r="C214" s="112"/>
      <c r="D214" s="112"/>
    </row>
    <row r="215" spans="2:4">
      <c r="B215" s="111"/>
      <c r="C215" s="112"/>
      <c r="D215" s="112"/>
    </row>
    <row r="216" spans="2:4">
      <c r="B216" s="111"/>
      <c r="C216" s="112"/>
      <c r="D216" s="112"/>
    </row>
    <row r="217" spans="2:4">
      <c r="B217" s="111"/>
      <c r="C217" s="112"/>
      <c r="D217" s="112"/>
    </row>
    <row r="218" spans="2:4">
      <c r="B218" s="111"/>
      <c r="C218" s="112"/>
      <c r="D218" s="112"/>
    </row>
    <row r="219" spans="2:4">
      <c r="B219" s="111"/>
      <c r="C219" s="112"/>
      <c r="D219" s="112"/>
    </row>
    <row r="220" spans="2:4">
      <c r="B220" s="111"/>
      <c r="C220" s="112"/>
      <c r="D220" s="112"/>
    </row>
    <row r="221" spans="2:4">
      <c r="B221" s="111"/>
      <c r="C221" s="112"/>
      <c r="D221" s="112"/>
    </row>
    <row r="222" spans="2:4">
      <c r="B222" s="111"/>
      <c r="C222" s="112"/>
      <c r="D222" s="112"/>
    </row>
    <row r="223" spans="2:4">
      <c r="B223" s="111"/>
      <c r="C223" s="112"/>
      <c r="D223" s="112"/>
    </row>
    <row r="224" spans="2:4">
      <c r="B224" s="111"/>
      <c r="C224" s="112"/>
      <c r="D224" s="112"/>
    </row>
    <row r="225" spans="2:4">
      <c r="B225" s="111"/>
      <c r="C225" s="112"/>
      <c r="D225" s="112"/>
    </row>
    <row r="226" spans="2:4">
      <c r="B226" s="111"/>
      <c r="C226" s="112"/>
      <c r="D226" s="112"/>
    </row>
    <row r="227" spans="2:4">
      <c r="B227" s="111"/>
      <c r="C227" s="112"/>
      <c r="D227" s="112"/>
    </row>
    <row r="228" spans="2:4">
      <c r="B228" s="111"/>
      <c r="C228" s="112"/>
      <c r="D228" s="112"/>
    </row>
    <row r="229" spans="2:4">
      <c r="B229" s="111"/>
      <c r="C229" s="112"/>
      <c r="D229" s="112"/>
    </row>
    <row r="230" spans="2:4">
      <c r="B230" s="111"/>
      <c r="C230" s="112"/>
      <c r="D230" s="112"/>
    </row>
    <row r="231" spans="2:4">
      <c r="B231" s="111"/>
      <c r="C231" s="112"/>
      <c r="D231" s="112"/>
    </row>
    <row r="232" spans="2:4">
      <c r="B232" s="111"/>
      <c r="C232" s="112"/>
      <c r="D232" s="112"/>
    </row>
    <row r="233" spans="2:4">
      <c r="B233" s="111"/>
      <c r="C233" s="112"/>
      <c r="D233" s="112"/>
    </row>
    <row r="234" spans="2:4">
      <c r="B234" s="111"/>
      <c r="C234" s="112"/>
      <c r="D234" s="112"/>
    </row>
    <row r="235" spans="2:4">
      <c r="B235" s="111"/>
      <c r="C235" s="112"/>
      <c r="D235" s="112"/>
    </row>
    <row r="236" spans="2:4">
      <c r="B236" s="111"/>
      <c r="C236" s="112"/>
      <c r="D236" s="112"/>
    </row>
    <row r="237" spans="2:4">
      <c r="B237" s="111"/>
      <c r="C237" s="112"/>
      <c r="D237" s="112"/>
    </row>
    <row r="238" spans="2:4">
      <c r="B238" s="111"/>
      <c r="C238" s="112"/>
      <c r="D238" s="112"/>
    </row>
    <row r="239" spans="2:4">
      <c r="B239" s="111"/>
      <c r="C239" s="112"/>
      <c r="D239" s="112"/>
    </row>
    <row r="240" spans="2:4">
      <c r="B240" s="111"/>
      <c r="C240" s="112"/>
      <c r="D240" s="112"/>
    </row>
    <row r="241" spans="2:4">
      <c r="B241" s="111"/>
      <c r="C241" s="112"/>
      <c r="D241" s="112"/>
    </row>
    <row r="242" spans="2:4">
      <c r="B242" s="111"/>
      <c r="C242" s="112"/>
      <c r="D242" s="112"/>
    </row>
    <row r="243" spans="2:4">
      <c r="B243" s="111"/>
      <c r="C243" s="112"/>
      <c r="D243" s="112"/>
    </row>
    <row r="244" spans="2:4">
      <c r="B244" s="111"/>
      <c r="C244" s="112"/>
      <c r="D244" s="112"/>
    </row>
    <row r="245" spans="2:4">
      <c r="B245" s="111"/>
      <c r="C245" s="112"/>
      <c r="D245" s="112"/>
    </row>
    <row r="246" spans="2:4">
      <c r="B246" s="111"/>
      <c r="C246" s="112"/>
      <c r="D246" s="112"/>
    </row>
    <row r="247" spans="2:4">
      <c r="B247" s="111"/>
      <c r="C247" s="112"/>
      <c r="D247" s="112"/>
    </row>
    <row r="248" spans="2:4">
      <c r="B248" s="111"/>
      <c r="C248" s="112"/>
      <c r="D248" s="112"/>
    </row>
    <row r="249" spans="2:4">
      <c r="B249" s="111"/>
      <c r="C249" s="112"/>
      <c r="D249" s="112"/>
    </row>
    <row r="250" spans="2:4">
      <c r="B250" s="111"/>
      <c r="C250" s="112"/>
      <c r="D250" s="112"/>
    </row>
    <row r="251" spans="2:4">
      <c r="B251" s="111"/>
      <c r="C251" s="112"/>
      <c r="D251" s="112"/>
    </row>
    <row r="252" spans="2:4">
      <c r="B252" s="111"/>
      <c r="C252" s="112"/>
      <c r="D252" s="112"/>
    </row>
    <row r="253" spans="2:4">
      <c r="B253" s="111"/>
      <c r="C253" s="112"/>
      <c r="D253" s="112"/>
    </row>
    <row r="254" spans="2:4">
      <c r="B254" s="111"/>
      <c r="C254" s="112"/>
      <c r="D254" s="112"/>
    </row>
    <row r="255" spans="2:4">
      <c r="B255" s="111"/>
      <c r="C255" s="112"/>
      <c r="D255" s="112"/>
    </row>
    <row r="256" spans="2:4">
      <c r="B256" s="111"/>
      <c r="C256" s="112"/>
      <c r="D256" s="112"/>
    </row>
    <row r="257" spans="2:4">
      <c r="B257" s="111"/>
      <c r="C257" s="112"/>
      <c r="D257" s="112"/>
    </row>
    <row r="258" spans="2:4">
      <c r="B258" s="111"/>
      <c r="C258" s="112"/>
      <c r="D258" s="112"/>
    </row>
    <row r="259" spans="2:4">
      <c r="B259" s="111"/>
      <c r="C259" s="112"/>
      <c r="D259" s="112"/>
    </row>
    <row r="260" spans="2:4">
      <c r="B260" s="111"/>
      <c r="C260" s="112"/>
      <c r="D260" s="112"/>
    </row>
    <row r="261" spans="2:4">
      <c r="B261" s="111"/>
      <c r="C261" s="112"/>
      <c r="D261" s="112"/>
    </row>
    <row r="262" spans="2:4">
      <c r="B262" s="111"/>
      <c r="C262" s="112"/>
      <c r="D262" s="112"/>
    </row>
    <row r="263" spans="2:4">
      <c r="B263" s="111"/>
      <c r="C263" s="112"/>
      <c r="D263" s="112"/>
    </row>
    <row r="264" spans="2:4">
      <c r="B264" s="111"/>
      <c r="C264" s="112"/>
      <c r="D264" s="112"/>
    </row>
    <row r="265" spans="2:4">
      <c r="B265" s="111"/>
      <c r="C265" s="112"/>
      <c r="D265" s="112"/>
    </row>
    <row r="266" spans="2:4">
      <c r="B266" s="111"/>
      <c r="C266" s="112"/>
      <c r="D266" s="112"/>
    </row>
    <row r="267" spans="2:4">
      <c r="B267" s="111"/>
      <c r="C267" s="112"/>
      <c r="D267" s="112"/>
    </row>
    <row r="268" spans="2:4">
      <c r="B268" s="111"/>
      <c r="C268" s="112"/>
      <c r="D268" s="112"/>
    </row>
    <row r="269" spans="2:4">
      <c r="B269" s="111"/>
      <c r="C269" s="112"/>
      <c r="D269" s="112"/>
    </row>
    <row r="270" spans="2:4">
      <c r="B270" s="111"/>
      <c r="C270" s="112"/>
      <c r="D270" s="112"/>
    </row>
    <row r="271" spans="2:4">
      <c r="B271" s="111"/>
      <c r="C271" s="112"/>
      <c r="D271" s="112"/>
    </row>
    <row r="272" spans="2:4">
      <c r="B272" s="111"/>
      <c r="C272" s="112"/>
      <c r="D272" s="112"/>
    </row>
    <row r="273" spans="2:4">
      <c r="B273" s="111"/>
      <c r="C273" s="112"/>
      <c r="D273" s="112"/>
    </row>
    <row r="274" spans="2:4">
      <c r="B274" s="111"/>
      <c r="C274" s="112"/>
      <c r="D274" s="112"/>
    </row>
    <row r="275" spans="2:4">
      <c r="B275" s="111"/>
      <c r="C275" s="112"/>
      <c r="D275" s="112"/>
    </row>
    <row r="276" spans="2:4">
      <c r="B276" s="111"/>
      <c r="C276" s="112"/>
      <c r="D276" s="112"/>
    </row>
    <row r="277" spans="2:4">
      <c r="B277" s="111"/>
      <c r="C277" s="112"/>
      <c r="D277" s="112"/>
    </row>
    <row r="278" spans="2:4">
      <c r="B278" s="111"/>
      <c r="C278" s="112"/>
      <c r="D278" s="112"/>
    </row>
    <row r="279" spans="2:4">
      <c r="B279" s="111"/>
      <c r="C279" s="112"/>
      <c r="D279" s="112"/>
    </row>
    <row r="280" spans="2:4">
      <c r="B280" s="111"/>
      <c r="C280" s="112"/>
      <c r="D280" s="112"/>
    </row>
    <row r="281" spans="2:4">
      <c r="B281" s="111"/>
      <c r="C281" s="112"/>
      <c r="D281" s="112"/>
    </row>
    <row r="282" spans="2:4">
      <c r="B282" s="111"/>
      <c r="C282" s="112"/>
      <c r="D282" s="112"/>
    </row>
    <row r="283" spans="2:4">
      <c r="B283" s="111"/>
      <c r="C283" s="112"/>
      <c r="D283" s="112"/>
    </row>
    <row r="284" spans="2:4">
      <c r="B284" s="111"/>
      <c r="C284" s="112"/>
      <c r="D284" s="112"/>
    </row>
    <row r="285" spans="2:4">
      <c r="B285" s="111"/>
      <c r="C285" s="112"/>
      <c r="D285" s="112"/>
    </row>
    <row r="286" spans="2:4">
      <c r="B286" s="111"/>
      <c r="C286" s="112"/>
      <c r="D286" s="112"/>
    </row>
    <row r="287" spans="2:4">
      <c r="B287" s="111"/>
      <c r="C287" s="112"/>
      <c r="D287" s="112"/>
    </row>
    <row r="288" spans="2:4">
      <c r="B288" s="111"/>
      <c r="C288" s="112"/>
      <c r="D288" s="112"/>
    </row>
    <row r="289" spans="2:4">
      <c r="B289" s="111"/>
      <c r="C289" s="112"/>
      <c r="D289" s="112"/>
    </row>
    <row r="290" spans="2:4">
      <c r="B290" s="111"/>
      <c r="C290" s="112"/>
      <c r="D290" s="112"/>
    </row>
    <row r="291" spans="2:4">
      <c r="B291" s="111"/>
      <c r="C291" s="112"/>
      <c r="D291" s="112"/>
    </row>
    <row r="292" spans="2:4">
      <c r="B292" s="111"/>
      <c r="C292" s="112"/>
      <c r="D292" s="112"/>
    </row>
    <row r="293" spans="2:4">
      <c r="B293" s="111"/>
      <c r="C293" s="112"/>
      <c r="D293" s="112"/>
    </row>
    <row r="294" spans="2:4">
      <c r="B294" s="111"/>
      <c r="C294" s="112"/>
      <c r="D294" s="112"/>
    </row>
    <row r="295" spans="2:4">
      <c r="B295" s="111"/>
      <c r="C295" s="112"/>
      <c r="D295" s="112"/>
    </row>
    <row r="296" spans="2:4">
      <c r="B296" s="111"/>
      <c r="C296" s="112"/>
      <c r="D296" s="112"/>
    </row>
    <row r="297" spans="2:4">
      <c r="B297" s="111"/>
      <c r="C297" s="112"/>
      <c r="D297" s="112"/>
    </row>
    <row r="298" spans="2:4">
      <c r="B298" s="111"/>
      <c r="C298" s="112"/>
      <c r="D298" s="112"/>
    </row>
    <row r="299" spans="2:4">
      <c r="B299" s="111"/>
      <c r="C299" s="112"/>
      <c r="D299" s="112"/>
    </row>
    <row r="300" spans="2:4">
      <c r="B300" s="111"/>
      <c r="C300" s="112"/>
      <c r="D300" s="112"/>
    </row>
    <row r="301" spans="2:4">
      <c r="B301" s="111"/>
      <c r="C301" s="112"/>
      <c r="D301" s="112"/>
    </row>
    <row r="302" spans="2:4">
      <c r="B302" s="111"/>
      <c r="C302" s="112"/>
      <c r="D302" s="112"/>
    </row>
    <row r="303" spans="2:4">
      <c r="B303" s="111"/>
      <c r="C303" s="112"/>
      <c r="D303" s="112"/>
    </row>
    <row r="304" spans="2:4">
      <c r="B304" s="111"/>
      <c r="C304" s="112"/>
      <c r="D304" s="112"/>
    </row>
    <row r="305" spans="2:4">
      <c r="B305" s="111"/>
      <c r="C305" s="112"/>
      <c r="D305" s="112"/>
    </row>
    <row r="306" spans="2:4">
      <c r="B306" s="111"/>
      <c r="C306" s="112"/>
      <c r="D306" s="112"/>
    </row>
    <row r="307" spans="2:4">
      <c r="B307" s="111"/>
      <c r="C307" s="112"/>
      <c r="D307" s="112"/>
    </row>
    <row r="308" spans="2:4">
      <c r="B308" s="111"/>
      <c r="C308" s="112"/>
      <c r="D308" s="112"/>
    </row>
    <row r="309" spans="2:4">
      <c r="B309" s="111"/>
      <c r="C309" s="112"/>
      <c r="D309" s="112"/>
    </row>
    <row r="310" spans="2:4">
      <c r="B310" s="111"/>
      <c r="C310" s="112"/>
      <c r="D310" s="112"/>
    </row>
    <row r="311" spans="2:4">
      <c r="B311" s="111"/>
      <c r="C311" s="112"/>
      <c r="D311" s="112"/>
    </row>
    <row r="312" spans="2:4">
      <c r="B312" s="111"/>
      <c r="C312" s="112"/>
      <c r="D312" s="112"/>
    </row>
    <row r="313" spans="2:4">
      <c r="B313" s="111"/>
      <c r="C313" s="112"/>
      <c r="D313" s="112"/>
    </row>
    <row r="314" spans="2:4">
      <c r="B314" s="111"/>
      <c r="C314" s="112"/>
      <c r="D314" s="112"/>
    </row>
    <row r="315" spans="2:4">
      <c r="B315" s="111"/>
      <c r="C315" s="112"/>
      <c r="D315" s="112"/>
    </row>
    <row r="316" spans="2:4">
      <c r="B316" s="111"/>
      <c r="C316" s="112"/>
      <c r="D316" s="112"/>
    </row>
    <row r="317" spans="2:4">
      <c r="B317" s="111"/>
      <c r="C317" s="112"/>
      <c r="D317" s="112"/>
    </row>
    <row r="318" spans="2:4">
      <c r="B318" s="111"/>
      <c r="C318" s="112"/>
      <c r="D318" s="112"/>
    </row>
    <row r="319" spans="2:4">
      <c r="B319" s="111"/>
      <c r="C319" s="112"/>
      <c r="D319" s="112"/>
    </row>
    <row r="320" spans="2:4">
      <c r="B320" s="111"/>
      <c r="C320" s="112"/>
      <c r="D320" s="112"/>
    </row>
    <row r="321" spans="2:4">
      <c r="B321" s="111"/>
      <c r="C321" s="112"/>
      <c r="D321" s="112"/>
    </row>
    <row r="322" spans="2:4">
      <c r="B322" s="111"/>
      <c r="C322" s="112"/>
      <c r="D322" s="112"/>
    </row>
    <row r="323" spans="2:4">
      <c r="B323" s="111"/>
      <c r="C323" s="112"/>
      <c r="D323" s="112"/>
    </row>
    <row r="324" spans="2:4">
      <c r="B324" s="111"/>
      <c r="C324" s="112"/>
      <c r="D324" s="112"/>
    </row>
    <row r="325" spans="2:4">
      <c r="B325" s="111"/>
      <c r="C325" s="112"/>
      <c r="D325" s="112"/>
    </row>
    <row r="326" spans="2:4">
      <c r="B326" s="111"/>
      <c r="C326" s="112"/>
      <c r="D326" s="112"/>
    </row>
    <row r="327" spans="2:4">
      <c r="B327" s="111"/>
      <c r="C327" s="112"/>
      <c r="D327" s="112"/>
    </row>
    <row r="328" spans="2:4">
      <c r="B328" s="111"/>
      <c r="C328" s="112"/>
      <c r="D328" s="112"/>
    </row>
    <row r="329" spans="2:4">
      <c r="B329" s="111"/>
      <c r="C329" s="112"/>
      <c r="D329" s="112"/>
    </row>
    <row r="330" spans="2:4">
      <c r="B330" s="111"/>
      <c r="C330" s="112"/>
      <c r="D330" s="112"/>
    </row>
    <row r="331" spans="2:4">
      <c r="B331" s="111"/>
      <c r="C331" s="112"/>
      <c r="D331" s="112"/>
    </row>
    <row r="332" spans="2:4">
      <c r="B332" s="111"/>
      <c r="C332" s="112"/>
      <c r="D332" s="112"/>
    </row>
    <row r="333" spans="2:4">
      <c r="B333" s="111"/>
      <c r="C333" s="112"/>
      <c r="D333" s="112"/>
    </row>
    <row r="334" spans="2:4">
      <c r="B334" s="111"/>
      <c r="C334" s="112"/>
      <c r="D334" s="112"/>
    </row>
    <row r="335" spans="2:4">
      <c r="B335" s="111"/>
      <c r="C335" s="112"/>
      <c r="D335" s="112"/>
    </row>
    <row r="336" spans="2:4">
      <c r="B336" s="111"/>
      <c r="C336" s="112"/>
      <c r="D336" s="112"/>
    </row>
    <row r="337" spans="2:4">
      <c r="B337" s="111"/>
      <c r="C337" s="112"/>
      <c r="D337" s="112"/>
    </row>
    <row r="338" spans="2:4">
      <c r="B338" s="111"/>
      <c r="C338" s="112"/>
      <c r="D338" s="112"/>
    </row>
    <row r="339" spans="2:4">
      <c r="B339" s="111"/>
      <c r="C339" s="112"/>
      <c r="D339" s="112"/>
    </row>
    <row r="340" spans="2:4">
      <c r="B340" s="111"/>
      <c r="C340" s="112"/>
      <c r="D340" s="112"/>
    </row>
    <row r="341" spans="2:4">
      <c r="B341" s="111"/>
      <c r="C341" s="112"/>
      <c r="D341" s="112"/>
    </row>
    <row r="342" spans="2:4">
      <c r="B342" s="111"/>
      <c r="C342" s="112"/>
      <c r="D342" s="112"/>
    </row>
    <row r="343" spans="2:4">
      <c r="B343" s="111"/>
      <c r="C343" s="112"/>
      <c r="D343" s="112"/>
    </row>
    <row r="344" spans="2:4">
      <c r="B344" s="111"/>
      <c r="C344" s="112"/>
      <c r="D344" s="112"/>
    </row>
    <row r="345" spans="2:4">
      <c r="B345" s="111"/>
      <c r="C345" s="112"/>
      <c r="D345" s="112"/>
    </row>
    <row r="346" spans="2:4">
      <c r="B346" s="111"/>
      <c r="C346" s="112"/>
      <c r="D346" s="112"/>
    </row>
    <row r="347" spans="2:4">
      <c r="B347" s="111"/>
      <c r="C347" s="112"/>
      <c r="D347" s="112"/>
    </row>
    <row r="348" spans="2:4">
      <c r="B348" s="111"/>
      <c r="C348" s="112"/>
      <c r="D348" s="112"/>
    </row>
    <row r="349" spans="2:4">
      <c r="B349" s="111"/>
      <c r="C349" s="112"/>
      <c r="D349" s="112"/>
    </row>
    <row r="350" spans="2:4">
      <c r="B350" s="111"/>
      <c r="C350" s="112"/>
      <c r="D350" s="112"/>
    </row>
    <row r="351" spans="2:4">
      <c r="B351" s="111"/>
      <c r="C351" s="112"/>
      <c r="D351" s="112"/>
    </row>
    <row r="352" spans="2:4">
      <c r="B352" s="111"/>
      <c r="C352" s="112"/>
      <c r="D352" s="112"/>
    </row>
    <row r="353" spans="2:4">
      <c r="B353" s="111"/>
      <c r="C353" s="112"/>
      <c r="D353" s="112"/>
    </row>
    <row r="354" spans="2:4">
      <c r="B354" s="111"/>
      <c r="C354" s="112"/>
      <c r="D354" s="112"/>
    </row>
    <row r="355" spans="2:4">
      <c r="B355" s="111"/>
      <c r="C355" s="112"/>
      <c r="D355" s="112"/>
    </row>
    <row r="356" spans="2:4">
      <c r="B356" s="111"/>
      <c r="C356" s="112"/>
      <c r="D356" s="112"/>
    </row>
    <row r="357" spans="2:4">
      <c r="B357" s="111"/>
      <c r="C357" s="112"/>
      <c r="D357" s="112"/>
    </row>
    <row r="358" spans="2:4">
      <c r="B358" s="111"/>
      <c r="C358" s="112"/>
      <c r="D358" s="112"/>
    </row>
    <row r="359" spans="2:4">
      <c r="B359" s="111"/>
      <c r="C359" s="112"/>
      <c r="D359" s="112"/>
    </row>
    <row r="360" spans="2:4">
      <c r="B360" s="111"/>
      <c r="C360" s="112"/>
      <c r="D360" s="112"/>
    </row>
    <row r="361" spans="2:4">
      <c r="B361" s="111"/>
      <c r="C361" s="112"/>
      <c r="D361" s="112"/>
    </row>
    <row r="362" spans="2:4">
      <c r="B362" s="111"/>
      <c r="C362" s="112"/>
      <c r="D362" s="112"/>
    </row>
    <row r="363" spans="2:4">
      <c r="B363" s="111"/>
      <c r="C363" s="112"/>
      <c r="D363" s="112"/>
    </row>
    <row r="364" spans="2:4">
      <c r="B364" s="111"/>
      <c r="C364" s="112"/>
      <c r="D364" s="112"/>
    </row>
    <row r="365" spans="2:4">
      <c r="B365" s="111"/>
      <c r="C365" s="112"/>
      <c r="D365" s="112"/>
    </row>
    <row r="366" spans="2:4">
      <c r="B366" s="111"/>
      <c r="C366" s="112"/>
      <c r="D366" s="112"/>
    </row>
    <row r="367" spans="2:4">
      <c r="B367" s="111"/>
      <c r="C367" s="112"/>
      <c r="D367" s="112"/>
    </row>
    <row r="368" spans="2:4">
      <c r="B368" s="111"/>
      <c r="C368" s="112"/>
      <c r="D368" s="112"/>
    </row>
    <row r="369" spans="2:4">
      <c r="B369" s="111"/>
      <c r="C369" s="112"/>
      <c r="D369" s="112"/>
    </row>
    <row r="370" spans="2:4">
      <c r="B370" s="111"/>
      <c r="C370" s="112"/>
      <c r="D370" s="112"/>
    </row>
    <row r="371" spans="2:4">
      <c r="B371" s="111"/>
      <c r="C371" s="112"/>
      <c r="D371" s="112"/>
    </row>
    <row r="372" spans="2:4">
      <c r="B372" s="111"/>
      <c r="C372" s="112"/>
      <c r="D372" s="112"/>
    </row>
    <row r="373" spans="2:4">
      <c r="B373" s="111"/>
      <c r="C373" s="112"/>
      <c r="D373" s="112"/>
    </row>
    <row r="374" spans="2:4">
      <c r="B374" s="111"/>
      <c r="C374" s="112"/>
      <c r="D374" s="112"/>
    </row>
    <row r="375" spans="2:4">
      <c r="B375" s="111"/>
      <c r="C375" s="112"/>
      <c r="D375" s="112"/>
    </row>
    <row r="376" spans="2:4">
      <c r="B376" s="111"/>
      <c r="C376" s="112"/>
      <c r="D376" s="112"/>
    </row>
    <row r="377" spans="2:4">
      <c r="B377" s="111"/>
      <c r="C377" s="112"/>
      <c r="D377" s="112"/>
    </row>
    <row r="378" spans="2:4">
      <c r="B378" s="111"/>
      <c r="C378" s="112"/>
      <c r="D378" s="112"/>
    </row>
    <row r="379" spans="2:4">
      <c r="B379" s="111"/>
      <c r="C379" s="112"/>
      <c r="D379" s="112"/>
    </row>
    <row r="380" spans="2:4">
      <c r="B380" s="111"/>
      <c r="C380" s="112"/>
      <c r="D380" s="112"/>
    </row>
    <row r="381" spans="2:4">
      <c r="B381" s="111"/>
      <c r="C381" s="112"/>
      <c r="D381" s="112"/>
    </row>
    <row r="382" spans="2:4">
      <c r="B382" s="111"/>
      <c r="C382" s="112"/>
      <c r="D382" s="112"/>
    </row>
    <row r="383" spans="2:4">
      <c r="B383" s="111"/>
      <c r="C383" s="112"/>
      <c r="D383" s="112"/>
    </row>
    <row r="384" spans="2:4">
      <c r="B384" s="111"/>
      <c r="C384" s="112"/>
      <c r="D384" s="112"/>
    </row>
    <row r="385" spans="2:4">
      <c r="B385" s="111"/>
      <c r="C385" s="112"/>
      <c r="D385" s="112"/>
    </row>
    <row r="386" spans="2:4">
      <c r="B386" s="111"/>
      <c r="C386" s="112"/>
      <c r="D386" s="112"/>
    </row>
    <row r="387" spans="2:4">
      <c r="B387" s="111"/>
      <c r="C387" s="112"/>
      <c r="D387" s="112"/>
    </row>
    <row r="388" spans="2:4">
      <c r="B388" s="111"/>
      <c r="C388" s="112"/>
      <c r="D388" s="112"/>
    </row>
    <row r="389" spans="2:4">
      <c r="B389" s="111"/>
      <c r="C389" s="112"/>
      <c r="D389" s="112"/>
    </row>
    <row r="390" spans="2:4">
      <c r="B390" s="111"/>
      <c r="C390" s="112"/>
      <c r="D390" s="112"/>
    </row>
    <row r="391" spans="2:4">
      <c r="B391" s="111"/>
      <c r="C391" s="112"/>
      <c r="D391" s="112"/>
    </row>
    <row r="392" spans="2:4">
      <c r="B392" s="111"/>
      <c r="C392" s="112"/>
      <c r="D392" s="112"/>
    </row>
    <row r="393" spans="2:4">
      <c r="B393" s="111"/>
      <c r="C393" s="112"/>
      <c r="D393" s="112"/>
    </row>
    <row r="394" spans="2:4">
      <c r="B394" s="111"/>
      <c r="C394" s="112"/>
      <c r="D394" s="112"/>
    </row>
    <row r="395" spans="2:4">
      <c r="B395" s="111"/>
      <c r="C395" s="112"/>
      <c r="D395" s="112"/>
    </row>
    <row r="396" spans="2:4">
      <c r="B396" s="111"/>
      <c r="C396" s="112"/>
      <c r="D396" s="112"/>
    </row>
    <row r="397" spans="2:4">
      <c r="B397" s="111"/>
      <c r="C397" s="112"/>
      <c r="D397" s="112"/>
    </row>
    <row r="398" spans="2:4">
      <c r="B398" s="111"/>
      <c r="C398" s="112"/>
      <c r="D398" s="112"/>
    </row>
    <row r="399" spans="2:4">
      <c r="B399" s="111"/>
      <c r="C399" s="112"/>
      <c r="D399" s="112"/>
    </row>
    <row r="400" spans="2:4">
      <c r="B400" s="111"/>
      <c r="C400" s="112"/>
      <c r="D400" s="112"/>
    </row>
    <row r="401" spans="2:4">
      <c r="B401" s="111"/>
      <c r="C401" s="112"/>
      <c r="D401" s="112"/>
    </row>
    <row r="402" spans="2:4">
      <c r="B402" s="111"/>
      <c r="C402" s="112"/>
      <c r="D402" s="112"/>
    </row>
    <row r="403" spans="2:4">
      <c r="B403" s="111"/>
      <c r="C403" s="112"/>
      <c r="D403" s="112"/>
    </row>
    <row r="404" spans="2:4">
      <c r="B404" s="111"/>
      <c r="C404" s="112"/>
      <c r="D404" s="112"/>
    </row>
    <row r="405" spans="2:4">
      <c r="B405" s="111"/>
      <c r="C405" s="112"/>
      <c r="D405" s="112"/>
    </row>
    <row r="406" spans="2:4">
      <c r="B406" s="111"/>
      <c r="C406" s="112"/>
      <c r="D406" s="112"/>
    </row>
    <row r="407" spans="2:4">
      <c r="B407" s="111"/>
      <c r="C407" s="112"/>
      <c r="D407" s="112"/>
    </row>
    <row r="408" spans="2:4">
      <c r="B408" s="111"/>
      <c r="C408" s="112"/>
      <c r="D408" s="112"/>
    </row>
    <row r="409" spans="2:4">
      <c r="B409" s="111"/>
      <c r="C409" s="112"/>
      <c r="D409" s="112"/>
    </row>
    <row r="410" spans="2:4">
      <c r="B410" s="111"/>
      <c r="C410" s="112"/>
      <c r="D410" s="112"/>
    </row>
    <row r="411" spans="2:4">
      <c r="B411" s="111"/>
      <c r="C411" s="112"/>
      <c r="D411" s="112"/>
    </row>
    <row r="412" spans="2:4">
      <c r="B412" s="111"/>
      <c r="C412" s="112"/>
      <c r="D412" s="112"/>
    </row>
    <row r="413" spans="2:4">
      <c r="B413" s="111"/>
      <c r="C413" s="112"/>
      <c r="D413" s="112"/>
    </row>
    <row r="414" spans="2:4">
      <c r="B414" s="111"/>
      <c r="C414" s="112"/>
      <c r="D414" s="112"/>
    </row>
    <row r="415" spans="2:4">
      <c r="B415" s="111"/>
      <c r="C415" s="112"/>
      <c r="D415" s="112"/>
    </row>
    <row r="416" spans="2:4">
      <c r="B416" s="111"/>
      <c r="C416" s="112"/>
      <c r="D416" s="112"/>
    </row>
    <row r="417" spans="2:4">
      <c r="B417" s="111"/>
      <c r="C417" s="112"/>
      <c r="D417" s="112"/>
    </row>
    <row r="418" spans="2:4">
      <c r="B418" s="111"/>
      <c r="C418" s="112"/>
      <c r="D418" s="112"/>
    </row>
    <row r="419" spans="2:4">
      <c r="B419" s="111"/>
      <c r="C419" s="112"/>
      <c r="D419" s="112"/>
    </row>
    <row r="420" spans="2:4">
      <c r="B420" s="111"/>
      <c r="C420" s="112"/>
      <c r="D420" s="112"/>
    </row>
    <row r="421" spans="2:4">
      <c r="B421" s="111"/>
      <c r="C421" s="112"/>
      <c r="D421" s="112"/>
    </row>
    <row r="422" spans="2:4">
      <c r="B422" s="111"/>
      <c r="C422" s="112"/>
      <c r="D422" s="112"/>
    </row>
    <row r="423" spans="2:4">
      <c r="B423" s="111"/>
      <c r="C423" s="112"/>
      <c r="D423" s="112"/>
    </row>
    <row r="424" spans="2:4">
      <c r="B424" s="111"/>
      <c r="C424" s="112"/>
      <c r="D424" s="112"/>
    </row>
    <row r="425" spans="2:4">
      <c r="B425" s="111"/>
      <c r="C425" s="112"/>
      <c r="D425" s="112"/>
    </row>
    <row r="426" spans="2:4">
      <c r="B426" s="111"/>
      <c r="C426" s="112"/>
      <c r="D426" s="112"/>
    </row>
    <row r="427" spans="2:4">
      <c r="B427" s="111"/>
      <c r="C427" s="112"/>
      <c r="D427" s="112"/>
    </row>
    <row r="428" spans="2:4">
      <c r="B428" s="111"/>
      <c r="C428" s="112"/>
      <c r="D428" s="112"/>
    </row>
    <row r="429" spans="2:4">
      <c r="B429" s="111"/>
      <c r="C429" s="112"/>
      <c r="D429" s="112"/>
    </row>
    <row r="430" spans="2:4">
      <c r="B430" s="111"/>
      <c r="C430" s="112"/>
      <c r="D430" s="112"/>
    </row>
    <row r="431" spans="2:4">
      <c r="B431" s="111"/>
      <c r="C431" s="112"/>
      <c r="D431" s="112"/>
    </row>
    <row r="432" spans="2:4">
      <c r="B432" s="111"/>
      <c r="C432" s="112"/>
      <c r="D432" s="112"/>
    </row>
    <row r="433" spans="2:4">
      <c r="B433" s="111"/>
      <c r="C433" s="112"/>
      <c r="D433" s="112"/>
    </row>
    <row r="434" spans="2:4">
      <c r="B434" s="111"/>
      <c r="C434" s="112"/>
      <c r="D434" s="112"/>
    </row>
    <row r="435" spans="2:4">
      <c r="B435" s="111"/>
      <c r="C435" s="112"/>
      <c r="D435" s="112"/>
    </row>
    <row r="436" spans="2:4">
      <c r="B436" s="111"/>
      <c r="C436" s="112"/>
      <c r="D436" s="112"/>
    </row>
    <row r="437" spans="2:4">
      <c r="B437" s="111"/>
      <c r="C437" s="112"/>
      <c r="D437" s="112"/>
    </row>
    <row r="438" spans="2:4">
      <c r="B438" s="111"/>
      <c r="C438" s="112"/>
      <c r="D438" s="112"/>
    </row>
    <row r="439" spans="2:4">
      <c r="B439" s="111"/>
      <c r="C439" s="112"/>
      <c r="D439" s="112"/>
    </row>
    <row r="440" spans="2:4">
      <c r="B440" s="111"/>
      <c r="C440" s="112"/>
      <c r="D440" s="112"/>
    </row>
    <row r="441" spans="2:4">
      <c r="B441" s="111"/>
      <c r="C441" s="112"/>
      <c r="D441" s="112"/>
    </row>
    <row r="442" spans="2:4">
      <c r="B442" s="111"/>
      <c r="C442" s="112"/>
      <c r="D442" s="112"/>
    </row>
    <row r="443" spans="2:4">
      <c r="B443" s="111"/>
      <c r="C443" s="112"/>
      <c r="D443" s="112"/>
    </row>
    <row r="444" spans="2:4">
      <c r="B444" s="111"/>
      <c r="C444" s="112"/>
      <c r="D444" s="112"/>
    </row>
    <row r="445" spans="2:4">
      <c r="B445" s="111"/>
      <c r="C445" s="112"/>
      <c r="D445" s="112"/>
    </row>
    <row r="446" spans="2:4">
      <c r="B446" s="111"/>
      <c r="C446" s="112"/>
      <c r="D446" s="112"/>
    </row>
    <row r="447" spans="2:4">
      <c r="B447" s="111"/>
      <c r="C447" s="112"/>
      <c r="D447" s="112"/>
    </row>
    <row r="448" spans="2:4">
      <c r="B448" s="111"/>
      <c r="C448" s="112"/>
      <c r="D448" s="112"/>
    </row>
    <row r="449" spans="2:4">
      <c r="B449" s="111"/>
      <c r="C449" s="112"/>
      <c r="D449" s="112"/>
    </row>
    <row r="450" spans="2:4">
      <c r="B450" s="111"/>
      <c r="C450" s="112"/>
      <c r="D450" s="112"/>
    </row>
    <row r="451" spans="2:4">
      <c r="B451" s="111"/>
      <c r="C451" s="112"/>
      <c r="D451" s="112"/>
    </row>
    <row r="452" spans="2:4">
      <c r="B452" s="111"/>
      <c r="C452" s="112"/>
      <c r="D452" s="112"/>
    </row>
    <row r="453" spans="2:4">
      <c r="B453" s="111"/>
      <c r="C453" s="112"/>
      <c r="D453" s="112"/>
    </row>
    <row r="454" spans="2:4">
      <c r="B454" s="111"/>
      <c r="C454" s="112"/>
      <c r="D454" s="112"/>
    </row>
    <row r="455" spans="2:4">
      <c r="B455" s="111"/>
      <c r="C455" s="112"/>
      <c r="D455" s="112"/>
    </row>
    <row r="456" spans="2:4">
      <c r="B456" s="111"/>
      <c r="C456" s="112"/>
      <c r="D456" s="112"/>
    </row>
    <row r="457" spans="2:4">
      <c r="B457" s="111"/>
      <c r="C457" s="112"/>
      <c r="D457" s="112"/>
    </row>
    <row r="458" spans="2:4">
      <c r="B458" s="111"/>
      <c r="C458" s="112"/>
      <c r="D458" s="112"/>
    </row>
    <row r="459" spans="2:4">
      <c r="B459" s="111"/>
      <c r="C459" s="112"/>
      <c r="D459" s="112"/>
    </row>
    <row r="460" spans="2:4">
      <c r="B460" s="111"/>
      <c r="C460" s="112"/>
      <c r="D460" s="112"/>
    </row>
    <row r="461" spans="2:4">
      <c r="B461" s="111"/>
      <c r="C461" s="112"/>
      <c r="D461" s="112"/>
    </row>
    <row r="462" spans="2:4">
      <c r="B462" s="111"/>
      <c r="C462" s="112"/>
      <c r="D462" s="112"/>
    </row>
    <row r="463" spans="2:4">
      <c r="B463" s="111"/>
      <c r="C463" s="112"/>
      <c r="D463" s="112"/>
    </row>
    <row r="464" spans="2:4">
      <c r="B464" s="111"/>
      <c r="C464" s="112"/>
      <c r="D464" s="112"/>
    </row>
    <row r="465" spans="2:4">
      <c r="B465" s="111"/>
      <c r="C465" s="112"/>
      <c r="D465" s="112"/>
    </row>
    <row r="466" spans="2:4">
      <c r="B466" s="111"/>
      <c r="C466" s="112"/>
      <c r="D466" s="112"/>
    </row>
    <row r="467" spans="2:4">
      <c r="B467" s="111"/>
      <c r="C467" s="112"/>
      <c r="D467" s="112"/>
    </row>
    <row r="468" spans="2:4">
      <c r="B468" s="111"/>
      <c r="C468" s="112"/>
      <c r="D468" s="112"/>
    </row>
    <row r="469" spans="2:4">
      <c r="B469" s="111"/>
      <c r="C469" s="112"/>
      <c r="D469" s="112"/>
    </row>
    <row r="470" spans="2:4">
      <c r="B470" s="111"/>
      <c r="C470" s="112"/>
      <c r="D470" s="112"/>
    </row>
    <row r="471" spans="2:4">
      <c r="B471" s="111"/>
      <c r="C471" s="112"/>
      <c r="D471" s="112"/>
    </row>
    <row r="472" spans="2:4">
      <c r="B472" s="111"/>
      <c r="C472" s="112"/>
      <c r="D472" s="112"/>
    </row>
    <row r="473" spans="2:4">
      <c r="B473" s="111"/>
      <c r="C473" s="112"/>
      <c r="D473" s="112"/>
    </row>
    <row r="474" spans="2:4">
      <c r="B474" s="111"/>
      <c r="C474" s="112"/>
      <c r="D474" s="112"/>
    </row>
    <row r="475" spans="2:4">
      <c r="B475" s="111"/>
      <c r="C475" s="112"/>
      <c r="D475" s="112"/>
    </row>
    <row r="476" spans="2:4">
      <c r="B476" s="111"/>
      <c r="C476" s="112"/>
      <c r="D476" s="112"/>
    </row>
    <row r="477" spans="2:4">
      <c r="B477" s="111"/>
      <c r="C477" s="112"/>
      <c r="D477" s="112"/>
    </row>
    <row r="478" spans="2:4">
      <c r="B478" s="111"/>
      <c r="C478" s="112"/>
      <c r="D478" s="112"/>
    </row>
    <row r="479" spans="2:4">
      <c r="B479" s="111"/>
      <c r="C479" s="112"/>
      <c r="D479" s="112"/>
    </row>
    <row r="480" spans="2:4">
      <c r="B480" s="111"/>
      <c r="C480" s="112"/>
      <c r="D480" s="112"/>
    </row>
    <row r="481" spans="2:4">
      <c r="B481" s="111"/>
      <c r="C481" s="112"/>
      <c r="D481" s="112"/>
    </row>
    <row r="482" spans="2:4">
      <c r="B482" s="111"/>
      <c r="C482" s="112"/>
      <c r="D482" s="112"/>
    </row>
    <row r="483" spans="2:4">
      <c r="B483" s="111"/>
      <c r="C483" s="112"/>
      <c r="D483" s="112"/>
    </row>
    <row r="484" spans="2:4">
      <c r="B484" s="111"/>
      <c r="C484" s="112"/>
      <c r="D484" s="112"/>
    </row>
    <row r="485" spans="2:4">
      <c r="B485" s="111"/>
      <c r="C485" s="112"/>
      <c r="D485" s="112"/>
    </row>
    <row r="486" spans="2:4">
      <c r="B486" s="111"/>
      <c r="C486" s="112"/>
      <c r="D486" s="112"/>
    </row>
    <row r="487" spans="2:4">
      <c r="B487" s="111"/>
      <c r="C487" s="112"/>
      <c r="D487" s="112"/>
    </row>
    <row r="488" spans="2:4">
      <c r="B488" s="111"/>
      <c r="C488" s="112"/>
      <c r="D488" s="112"/>
    </row>
    <row r="489" spans="2:4">
      <c r="B489" s="111"/>
      <c r="C489" s="112"/>
      <c r="D489" s="112"/>
    </row>
    <row r="490" spans="2:4">
      <c r="B490" s="111"/>
      <c r="C490" s="112"/>
      <c r="D490" s="112"/>
    </row>
    <row r="491" spans="2:4">
      <c r="B491" s="111"/>
      <c r="C491" s="112"/>
      <c r="D491" s="112"/>
    </row>
    <row r="492" spans="2:4">
      <c r="B492" s="111"/>
      <c r="C492" s="112"/>
      <c r="D492" s="112"/>
    </row>
    <row r="493" spans="2:4">
      <c r="B493" s="111"/>
      <c r="C493" s="112"/>
      <c r="D493" s="112"/>
    </row>
    <row r="494" spans="2:4">
      <c r="B494" s="111"/>
      <c r="C494" s="112"/>
      <c r="D494" s="112"/>
    </row>
    <row r="495" spans="2:4">
      <c r="B495" s="111"/>
      <c r="C495" s="112"/>
      <c r="D495" s="112"/>
    </row>
    <row r="496" spans="2:4">
      <c r="B496" s="111"/>
      <c r="C496" s="112"/>
      <c r="D496" s="112"/>
    </row>
    <row r="497" spans="2:4">
      <c r="B497" s="111"/>
      <c r="C497" s="112"/>
      <c r="D497" s="112"/>
    </row>
    <row r="498" spans="2:4">
      <c r="B498" s="111"/>
      <c r="C498" s="112"/>
      <c r="D498" s="112"/>
    </row>
    <row r="499" spans="2:4">
      <c r="B499" s="111"/>
      <c r="C499" s="112"/>
      <c r="D499" s="112"/>
    </row>
    <row r="500" spans="2:4">
      <c r="B500" s="111"/>
      <c r="C500" s="112"/>
      <c r="D500" s="112"/>
    </row>
    <row r="501" spans="2:4">
      <c r="B501" s="111"/>
      <c r="C501" s="112"/>
      <c r="D501" s="112"/>
    </row>
    <row r="502" spans="2:4">
      <c r="B502" s="111"/>
      <c r="C502" s="112"/>
      <c r="D502" s="112"/>
    </row>
    <row r="503" spans="2:4">
      <c r="B503" s="111"/>
      <c r="C503" s="112"/>
      <c r="D503" s="112"/>
    </row>
    <row r="504" spans="2:4">
      <c r="B504" s="111"/>
      <c r="C504" s="112"/>
      <c r="D504" s="112"/>
    </row>
    <row r="505" spans="2:4">
      <c r="B505" s="111"/>
      <c r="C505" s="112"/>
      <c r="D505" s="112"/>
    </row>
    <row r="506" spans="2:4">
      <c r="B506" s="111"/>
      <c r="C506" s="112"/>
      <c r="D506" s="112"/>
    </row>
    <row r="507" spans="2:4">
      <c r="B507" s="111"/>
      <c r="C507" s="112"/>
      <c r="D507" s="112"/>
    </row>
    <row r="508" spans="2:4">
      <c r="B508" s="111"/>
      <c r="C508" s="112"/>
      <c r="D508" s="112"/>
    </row>
    <row r="509" spans="2:4">
      <c r="B509" s="111"/>
      <c r="C509" s="112"/>
      <c r="D509" s="112"/>
    </row>
    <row r="510" spans="2:4">
      <c r="B510" s="111"/>
      <c r="C510" s="112"/>
      <c r="D510" s="112"/>
    </row>
    <row r="511" spans="2:4">
      <c r="B511" s="111"/>
      <c r="C511" s="112"/>
      <c r="D511" s="112"/>
    </row>
    <row r="512" spans="2:4">
      <c r="B512" s="111"/>
      <c r="C512" s="112"/>
      <c r="D512" s="112"/>
    </row>
    <row r="513" spans="2:4">
      <c r="B513" s="111"/>
      <c r="C513" s="112"/>
      <c r="D513" s="112"/>
    </row>
    <row r="514" spans="2:4">
      <c r="B514" s="111"/>
      <c r="C514" s="112"/>
      <c r="D514" s="112"/>
    </row>
    <row r="515" spans="2:4">
      <c r="B515" s="111"/>
      <c r="C515" s="112"/>
      <c r="D515" s="112"/>
    </row>
    <row r="516" spans="2:4">
      <c r="B516" s="111"/>
      <c r="C516" s="112"/>
      <c r="D516" s="112"/>
    </row>
    <row r="517" spans="2:4">
      <c r="B517" s="111"/>
      <c r="C517" s="112"/>
      <c r="D517" s="112"/>
    </row>
    <row r="518" spans="2:4">
      <c r="B518" s="111"/>
      <c r="C518" s="112"/>
      <c r="D518" s="112"/>
    </row>
    <row r="519" spans="2:4">
      <c r="B519" s="111"/>
      <c r="C519" s="112"/>
      <c r="D519" s="112"/>
    </row>
    <row r="520" spans="2:4">
      <c r="B520" s="111"/>
      <c r="C520" s="112"/>
      <c r="D520" s="112"/>
    </row>
    <row r="521" spans="2:4">
      <c r="B521" s="111"/>
      <c r="C521" s="112"/>
      <c r="D521" s="112"/>
    </row>
    <row r="522" spans="2:4">
      <c r="B522" s="111"/>
      <c r="C522" s="112"/>
      <c r="D522" s="112"/>
    </row>
    <row r="523" spans="2:4">
      <c r="B523" s="111"/>
      <c r="C523" s="112"/>
      <c r="D523" s="112"/>
    </row>
    <row r="524" spans="2:4">
      <c r="B524" s="111"/>
      <c r="C524" s="112"/>
      <c r="D524" s="112"/>
    </row>
    <row r="525" spans="2:4">
      <c r="B525" s="111"/>
      <c r="C525" s="112"/>
      <c r="D525" s="112"/>
    </row>
    <row r="526" spans="2:4">
      <c r="B526" s="111"/>
      <c r="C526" s="112"/>
      <c r="D526" s="112"/>
    </row>
    <row r="527" spans="2:4">
      <c r="B527" s="111"/>
      <c r="C527" s="112"/>
      <c r="D527" s="112"/>
    </row>
    <row r="528" spans="2:4">
      <c r="B528" s="111"/>
      <c r="C528" s="112"/>
      <c r="D528" s="112"/>
    </row>
    <row r="529" spans="2:4">
      <c r="B529" s="111"/>
      <c r="C529" s="112"/>
      <c r="D529" s="112"/>
    </row>
    <row r="530" spans="2:4">
      <c r="B530" s="111"/>
      <c r="C530" s="112"/>
      <c r="D530" s="112"/>
    </row>
    <row r="531" spans="2:4">
      <c r="B531" s="111"/>
      <c r="C531" s="112"/>
      <c r="D531" s="112"/>
    </row>
    <row r="532" spans="2:4">
      <c r="B532" s="111"/>
      <c r="C532" s="112"/>
      <c r="D532" s="112"/>
    </row>
    <row r="533" spans="2:4">
      <c r="B533" s="111"/>
      <c r="C533" s="112"/>
      <c r="D533" s="112"/>
    </row>
    <row r="534" spans="2:4">
      <c r="B534" s="111"/>
      <c r="C534" s="112"/>
      <c r="D534" s="112"/>
    </row>
    <row r="535" spans="2:4">
      <c r="B535" s="111"/>
      <c r="C535" s="112"/>
      <c r="D535" s="112"/>
    </row>
    <row r="536" spans="2:4">
      <c r="B536" s="111"/>
      <c r="C536" s="112"/>
      <c r="D536" s="112"/>
    </row>
    <row r="537" spans="2:4">
      <c r="B537" s="111"/>
      <c r="C537" s="112"/>
      <c r="D537" s="112"/>
    </row>
    <row r="538" spans="2:4">
      <c r="B538" s="111"/>
      <c r="C538" s="112"/>
      <c r="D538" s="112"/>
    </row>
    <row r="539" spans="2:4">
      <c r="B539" s="111"/>
      <c r="C539" s="112"/>
      <c r="D539" s="112"/>
    </row>
    <row r="540" spans="2:4">
      <c r="B540" s="111"/>
      <c r="C540" s="112"/>
      <c r="D540" s="112"/>
    </row>
    <row r="541" spans="2:4">
      <c r="B541" s="111"/>
      <c r="C541" s="112"/>
      <c r="D541" s="112"/>
    </row>
    <row r="542" spans="2:4">
      <c r="B542" s="111"/>
      <c r="C542" s="112"/>
      <c r="D542" s="112"/>
    </row>
    <row r="543" spans="2:4">
      <c r="B543" s="111"/>
      <c r="C543" s="112"/>
      <c r="D543" s="112"/>
    </row>
    <row r="544" spans="2:4">
      <c r="B544" s="111"/>
      <c r="C544" s="112"/>
      <c r="D544" s="112"/>
    </row>
    <row r="545" spans="2:4">
      <c r="B545" s="111"/>
      <c r="C545" s="112"/>
      <c r="D545" s="112"/>
    </row>
    <row r="546" spans="2:4">
      <c r="B546" s="111"/>
      <c r="C546" s="112"/>
      <c r="D546" s="112"/>
    </row>
    <row r="547" spans="2:4">
      <c r="B547" s="111"/>
      <c r="C547" s="112"/>
      <c r="D547" s="112"/>
    </row>
    <row r="548" spans="2:4">
      <c r="B548" s="111"/>
      <c r="C548" s="112"/>
      <c r="D548" s="112"/>
    </row>
    <row r="549" spans="2:4">
      <c r="B549" s="111"/>
      <c r="C549" s="112"/>
      <c r="D549" s="112"/>
    </row>
    <row r="550" spans="2:4">
      <c r="B550" s="111"/>
      <c r="C550" s="112"/>
      <c r="D550" s="112"/>
    </row>
    <row r="551" spans="2:4">
      <c r="B551" s="111"/>
      <c r="C551" s="112"/>
      <c r="D551" s="112"/>
    </row>
    <row r="552" spans="2:4">
      <c r="B552" s="111"/>
      <c r="C552" s="112"/>
      <c r="D552" s="112"/>
    </row>
    <row r="553" spans="2:4">
      <c r="B553" s="111"/>
      <c r="C553" s="112"/>
      <c r="D553" s="112"/>
    </row>
    <row r="554" spans="2:4">
      <c r="B554" s="111"/>
      <c r="C554" s="112"/>
      <c r="D554" s="112"/>
    </row>
    <row r="555" spans="2:4">
      <c r="B555" s="111"/>
      <c r="C555" s="112"/>
      <c r="D555" s="112"/>
    </row>
    <row r="556" spans="2:4">
      <c r="B556" s="111"/>
      <c r="C556" s="112"/>
      <c r="D556" s="112"/>
    </row>
    <row r="557" spans="2:4">
      <c r="B557" s="111"/>
      <c r="C557" s="112"/>
      <c r="D557" s="112"/>
    </row>
    <row r="558" spans="2:4">
      <c r="B558" s="111"/>
      <c r="C558" s="112"/>
      <c r="D558" s="112"/>
    </row>
    <row r="559" spans="2:4">
      <c r="B559" s="111"/>
      <c r="C559" s="112"/>
      <c r="D559" s="112"/>
    </row>
    <row r="560" spans="2:4">
      <c r="B560" s="111"/>
      <c r="C560" s="112"/>
      <c r="D560" s="112"/>
    </row>
    <row r="561" spans="2:4">
      <c r="B561" s="111"/>
      <c r="C561" s="112"/>
      <c r="D561" s="112"/>
    </row>
    <row r="562" spans="2:4">
      <c r="B562" s="111"/>
      <c r="C562" s="112"/>
      <c r="D562" s="112"/>
    </row>
    <row r="563" spans="2:4">
      <c r="B563" s="111"/>
      <c r="C563" s="112"/>
      <c r="D563" s="112"/>
    </row>
    <row r="564" spans="2:4">
      <c r="B564" s="111"/>
      <c r="C564" s="112"/>
      <c r="D564" s="112"/>
    </row>
    <row r="565" spans="2:4">
      <c r="B565" s="111"/>
      <c r="C565" s="112"/>
      <c r="D565" s="112"/>
    </row>
    <row r="566" spans="2:4">
      <c r="B566" s="111"/>
      <c r="C566" s="112"/>
      <c r="D566" s="112"/>
    </row>
    <row r="567" spans="2:4">
      <c r="B567" s="111"/>
      <c r="C567" s="112"/>
      <c r="D567" s="112"/>
    </row>
    <row r="568" spans="2:4">
      <c r="B568" s="111"/>
      <c r="C568" s="112"/>
      <c r="D568" s="112"/>
    </row>
    <row r="569" spans="2:4">
      <c r="B569" s="111"/>
      <c r="C569" s="112"/>
      <c r="D569" s="112"/>
    </row>
    <row r="570" spans="2:4">
      <c r="B570" s="111"/>
      <c r="C570" s="112"/>
      <c r="D570" s="112"/>
    </row>
    <row r="571" spans="2:4">
      <c r="B571" s="111"/>
      <c r="C571" s="112"/>
      <c r="D571" s="112"/>
    </row>
    <row r="572" spans="2:4">
      <c r="B572" s="111"/>
      <c r="C572" s="112"/>
      <c r="D572" s="112"/>
    </row>
    <row r="573" spans="2:4">
      <c r="B573" s="111"/>
      <c r="C573" s="112"/>
      <c r="D573" s="112"/>
    </row>
    <row r="574" spans="2:4">
      <c r="B574" s="111"/>
      <c r="C574" s="112"/>
      <c r="D574" s="112"/>
    </row>
    <row r="575" spans="2:4">
      <c r="B575" s="111"/>
      <c r="C575" s="112"/>
      <c r="D575" s="112"/>
    </row>
    <row r="576" spans="2:4">
      <c r="B576" s="111"/>
      <c r="C576" s="112"/>
      <c r="D576" s="112"/>
    </row>
    <row r="577" spans="2:4">
      <c r="B577" s="111"/>
      <c r="C577" s="112"/>
      <c r="D577" s="112"/>
    </row>
    <row r="578" spans="2:4">
      <c r="B578" s="111"/>
      <c r="C578" s="112"/>
      <c r="D578" s="112"/>
    </row>
    <row r="579" spans="2:4">
      <c r="B579" s="111"/>
      <c r="C579" s="112"/>
      <c r="D579" s="112"/>
    </row>
    <row r="580" spans="2:4">
      <c r="B580" s="111"/>
      <c r="C580" s="112"/>
      <c r="D580" s="112"/>
    </row>
    <row r="581" spans="2:4">
      <c r="B581" s="111"/>
      <c r="C581" s="112"/>
      <c r="D581" s="112"/>
    </row>
    <row r="582" spans="2:4">
      <c r="B582" s="111"/>
      <c r="C582" s="112"/>
      <c r="D582" s="112"/>
    </row>
    <row r="583" spans="2:4">
      <c r="B583" s="111"/>
      <c r="C583" s="112"/>
      <c r="D583" s="112"/>
    </row>
    <row r="584" spans="2:4">
      <c r="B584" s="111"/>
      <c r="C584" s="112"/>
      <c r="D584" s="112"/>
    </row>
    <row r="585" spans="2:4">
      <c r="B585" s="111"/>
      <c r="C585" s="112"/>
      <c r="D585" s="112"/>
    </row>
    <row r="586" spans="2:4">
      <c r="B586" s="111"/>
      <c r="C586" s="112"/>
      <c r="D586" s="112"/>
    </row>
    <row r="587" spans="2:4">
      <c r="B587" s="111"/>
      <c r="C587" s="112"/>
      <c r="D587" s="112"/>
    </row>
    <row r="588" spans="2:4">
      <c r="B588" s="111"/>
      <c r="C588" s="112"/>
      <c r="D588" s="112"/>
    </row>
    <row r="589" spans="2:4">
      <c r="B589" s="111"/>
      <c r="C589" s="112"/>
      <c r="D589" s="112"/>
    </row>
    <row r="590" spans="2:4">
      <c r="B590" s="111"/>
      <c r="C590" s="112"/>
      <c r="D590" s="112"/>
    </row>
    <row r="591" spans="2:4">
      <c r="B591" s="111"/>
      <c r="C591" s="112"/>
      <c r="D591" s="112"/>
    </row>
    <row r="592" spans="2:4">
      <c r="B592" s="111"/>
      <c r="C592" s="112"/>
      <c r="D592" s="112"/>
    </row>
    <row r="593" spans="2:4">
      <c r="B593" s="111"/>
      <c r="C593" s="112"/>
      <c r="D593" s="112"/>
    </row>
    <row r="594" spans="2:4">
      <c r="B594" s="111"/>
      <c r="C594" s="112"/>
      <c r="D594" s="112"/>
    </row>
    <row r="595" spans="2:4">
      <c r="B595" s="111"/>
      <c r="C595" s="112"/>
      <c r="D595" s="112"/>
    </row>
    <row r="596" spans="2:4">
      <c r="B596" s="111"/>
      <c r="C596" s="112"/>
      <c r="D596" s="112"/>
    </row>
    <row r="597" spans="2:4">
      <c r="B597" s="111"/>
      <c r="C597" s="112"/>
      <c r="D597" s="112"/>
    </row>
    <row r="598" spans="2:4">
      <c r="B598" s="111"/>
      <c r="C598" s="112"/>
      <c r="D598" s="112"/>
    </row>
    <row r="599" spans="2:4">
      <c r="B599" s="111"/>
      <c r="C599" s="112"/>
      <c r="D599" s="112"/>
    </row>
    <row r="600" spans="2:4">
      <c r="B600" s="111"/>
      <c r="C600" s="112"/>
      <c r="D600" s="112"/>
    </row>
    <row r="601" spans="2:4">
      <c r="B601" s="111"/>
      <c r="C601" s="112"/>
      <c r="D601" s="112"/>
    </row>
    <row r="602" spans="2:4">
      <c r="B602" s="111"/>
      <c r="C602" s="112"/>
      <c r="D602" s="112"/>
    </row>
    <row r="603" spans="2:4">
      <c r="B603" s="111"/>
      <c r="C603" s="112"/>
      <c r="D603" s="112"/>
    </row>
    <row r="604" spans="2:4">
      <c r="B604" s="111"/>
      <c r="C604" s="112"/>
      <c r="D604" s="112"/>
    </row>
    <row r="605" spans="2:4">
      <c r="B605" s="111"/>
      <c r="C605" s="112"/>
      <c r="D605" s="112"/>
    </row>
    <row r="606" spans="2:4">
      <c r="B606" s="111"/>
      <c r="C606" s="112"/>
      <c r="D606" s="112"/>
    </row>
    <row r="607" spans="2:4">
      <c r="B607" s="111"/>
      <c r="C607" s="112"/>
      <c r="D607" s="112"/>
    </row>
    <row r="608" spans="2:4">
      <c r="B608" s="111"/>
      <c r="C608" s="112"/>
      <c r="D608" s="112"/>
    </row>
    <row r="609" spans="2:4">
      <c r="B609" s="111"/>
      <c r="C609" s="112"/>
      <c r="D609" s="112"/>
    </row>
    <row r="610" spans="2:4">
      <c r="B610" s="111"/>
      <c r="C610" s="112"/>
      <c r="D610" s="112"/>
    </row>
    <row r="611" spans="2:4">
      <c r="B611" s="111"/>
      <c r="C611" s="112"/>
      <c r="D611" s="112"/>
    </row>
    <row r="612" spans="2:4">
      <c r="B612" s="111"/>
      <c r="C612" s="112"/>
      <c r="D612" s="112"/>
    </row>
    <row r="613" spans="2:4">
      <c r="B613" s="111"/>
      <c r="C613" s="112"/>
      <c r="D613" s="112"/>
    </row>
    <row r="614" spans="2:4">
      <c r="B614" s="111"/>
      <c r="C614" s="112"/>
      <c r="D614" s="112"/>
    </row>
    <row r="615" spans="2:4">
      <c r="B615" s="111"/>
      <c r="C615" s="112"/>
      <c r="D615" s="112"/>
    </row>
    <row r="616" spans="2:4">
      <c r="B616" s="111"/>
      <c r="C616" s="112"/>
      <c r="D616" s="112"/>
    </row>
    <row r="617" spans="2:4">
      <c r="B617" s="111"/>
      <c r="C617" s="112"/>
      <c r="D617" s="112"/>
    </row>
    <row r="618" spans="2:4">
      <c r="B618" s="111"/>
      <c r="C618" s="112"/>
      <c r="D618" s="112"/>
    </row>
    <row r="619" spans="2:4">
      <c r="B619" s="111"/>
      <c r="C619" s="112"/>
      <c r="D619" s="112"/>
    </row>
    <row r="620" spans="2:4">
      <c r="B620" s="111"/>
      <c r="C620" s="112"/>
      <c r="D620" s="112"/>
    </row>
    <row r="621" spans="2:4">
      <c r="B621" s="111"/>
      <c r="C621" s="112"/>
      <c r="D621" s="112"/>
    </row>
    <row r="622" spans="2:4">
      <c r="B622" s="111"/>
      <c r="C622" s="112"/>
      <c r="D622" s="112"/>
    </row>
    <row r="623" spans="2:4">
      <c r="B623" s="111"/>
      <c r="C623" s="112"/>
      <c r="D623" s="112"/>
    </row>
    <row r="624" spans="2:4">
      <c r="B624" s="111"/>
      <c r="C624" s="112"/>
      <c r="D624" s="112"/>
    </row>
    <row r="625" spans="2:4">
      <c r="B625" s="111"/>
      <c r="C625" s="112"/>
      <c r="D625" s="112"/>
    </row>
    <row r="626" spans="2:4">
      <c r="B626" s="111"/>
      <c r="C626" s="112"/>
      <c r="D626" s="112"/>
    </row>
    <row r="627" spans="2:4">
      <c r="B627" s="111"/>
      <c r="C627" s="112"/>
      <c r="D627" s="112"/>
    </row>
    <row r="628" spans="2:4">
      <c r="B628" s="111"/>
      <c r="C628" s="112"/>
      <c r="D628" s="112"/>
    </row>
    <row r="629" spans="2:4">
      <c r="B629" s="111"/>
      <c r="C629" s="112"/>
      <c r="D629" s="112"/>
    </row>
    <row r="630" spans="2:4">
      <c r="B630" s="111"/>
      <c r="C630" s="112"/>
      <c r="D630" s="112"/>
    </row>
    <row r="631" spans="2:4">
      <c r="B631" s="111"/>
      <c r="C631" s="112"/>
      <c r="D631" s="112"/>
    </row>
    <row r="632" spans="2:4">
      <c r="B632" s="111"/>
      <c r="C632" s="112"/>
      <c r="D632" s="112"/>
    </row>
    <row r="633" spans="2:4">
      <c r="B633" s="111"/>
      <c r="C633" s="112"/>
      <c r="D633" s="112"/>
    </row>
    <row r="634" spans="2:4">
      <c r="B634" s="111"/>
      <c r="C634" s="112"/>
      <c r="D634" s="112"/>
    </row>
    <row r="635" spans="2:4">
      <c r="B635" s="111"/>
      <c r="C635" s="112"/>
      <c r="D635" s="112"/>
    </row>
    <row r="636" spans="2:4">
      <c r="B636" s="111"/>
      <c r="C636" s="112"/>
      <c r="D636" s="112"/>
    </row>
    <row r="637" spans="2:4">
      <c r="B637" s="111"/>
      <c r="C637" s="112"/>
      <c r="D637" s="112"/>
    </row>
    <row r="638" spans="2:4">
      <c r="B638" s="111"/>
      <c r="C638" s="112"/>
      <c r="D638" s="112"/>
    </row>
    <row r="639" spans="2:4">
      <c r="B639" s="111"/>
      <c r="C639" s="112"/>
      <c r="D639" s="112"/>
    </row>
    <row r="640" spans="2:4">
      <c r="B640" s="111"/>
      <c r="C640" s="112"/>
      <c r="D640" s="112"/>
    </row>
    <row r="641" spans="2:4">
      <c r="B641" s="111"/>
      <c r="C641" s="112"/>
      <c r="D641" s="112"/>
    </row>
    <row r="642" spans="2:4">
      <c r="B642" s="111"/>
      <c r="C642" s="112"/>
      <c r="D642" s="112"/>
    </row>
    <row r="643" spans="2:4">
      <c r="B643" s="111"/>
      <c r="C643" s="112"/>
      <c r="D643" s="112"/>
    </row>
    <row r="644" spans="2:4">
      <c r="B644" s="111"/>
      <c r="C644" s="112"/>
      <c r="D644" s="112"/>
    </row>
    <row r="645" spans="2:4">
      <c r="B645" s="111"/>
      <c r="C645" s="112"/>
      <c r="D645" s="112"/>
    </row>
    <row r="646" spans="2:4">
      <c r="B646" s="111"/>
      <c r="C646" s="112"/>
      <c r="D646" s="112"/>
    </row>
    <row r="647" spans="2:4">
      <c r="B647" s="111"/>
      <c r="C647" s="112"/>
      <c r="D647" s="112"/>
    </row>
    <row r="648" spans="2:4">
      <c r="B648" s="111"/>
      <c r="C648" s="112"/>
      <c r="D648" s="112"/>
    </row>
    <row r="649" spans="2:4">
      <c r="B649" s="111"/>
      <c r="C649" s="112"/>
      <c r="D649" s="112"/>
    </row>
    <row r="650" spans="2:4">
      <c r="B650" s="111"/>
      <c r="C650" s="112"/>
      <c r="D650" s="112"/>
    </row>
    <row r="651" spans="2:4">
      <c r="B651" s="111"/>
      <c r="C651" s="112"/>
      <c r="D651" s="112"/>
    </row>
    <row r="652" spans="2:4">
      <c r="B652" s="111"/>
      <c r="C652" s="112"/>
      <c r="D652" s="112"/>
    </row>
    <row r="653" spans="2:4">
      <c r="B653" s="111"/>
      <c r="C653" s="112"/>
      <c r="D653" s="112"/>
    </row>
    <row r="654" spans="2:4">
      <c r="B654" s="111"/>
      <c r="C654" s="112"/>
      <c r="D654" s="112"/>
    </row>
    <row r="655" spans="2:4">
      <c r="B655" s="111"/>
      <c r="C655" s="112"/>
      <c r="D655" s="112"/>
    </row>
    <row r="656" spans="2:4">
      <c r="B656" s="111"/>
      <c r="C656" s="112"/>
      <c r="D656" s="112"/>
    </row>
    <row r="657" spans="2:4">
      <c r="B657" s="111"/>
      <c r="C657" s="112"/>
      <c r="D657" s="112"/>
    </row>
    <row r="658" spans="2:4">
      <c r="B658" s="111"/>
      <c r="C658" s="112"/>
      <c r="D658" s="112"/>
    </row>
    <row r="659" spans="2:4">
      <c r="B659" s="111"/>
      <c r="C659" s="112"/>
      <c r="D659" s="112"/>
    </row>
    <row r="660" spans="2:4">
      <c r="B660" s="111"/>
      <c r="C660" s="112"/>
      <c r="D660" s="112"/>
    </row>
    <row r="661" spans="2:4">
      <c r="B661" s="111"/>
      <c r="C661" s="112"/>
      <c r="D661" s="112"/>
    </row>
    <row r="662" spans="2:4">
      <c r="B662" s="111"/>
      <c r="C662" s="112"/>
      <c r="D662" s="112"/>
    </row>
    <row r="663" spans="2:4">
      <c r="B663" s="111"/>
      <c r="C663" s="112"/>
      <c r="D663" s="112"/>
    </row>
    <row r="664" spans="2:4">
      <c r="B664" s="111"/>
      <c r="C664" s="112"/>
      <c r="D664" s="112"/>
    </row>
    <row r="665" spans="2:4">
      <c r="B665" s="111"/>
      <c r="C665" s="112"/>
      <c r="D665" s="112"/>
    </row>
    <row r="666" spans="2:4">
      <c r="B666" s="111"/>
      <c r="C666" s="112"/>
      <c r="D666" s="112"/>
    </row>
    <row r="667" spans="2:4">
      <c r="B667" s="111"/>
      <c r="C667" s="112"/>
      <c r="D667" s="112"/>
    </row>
    <row r="668" spans="2:4">
      <c r="B668" s="111"/>
      <c r="C668" s="112"/>
      <c r="D668" s="112"/>
    </row>
    <row r="669" spans="2:4">
      <c r="B669" s="111"/>
      <c r="C669" s="112"/>
      <c r="D669" s="112"/>
    </row>
    <row r="670" spans="2:4">
      <c r="B670" s="111"/>
      <c r="C670" s="112"/>
      <c r="D670" s="112"/>
    </row>
    <row r="671" spans="2:4">
      <c r="B671" s="111"/>
      <c r="C671" s="112"/>
      <c r="D671" s="112"/>
    </row>
    <row r="672" spans="2:4">
      <c r="B672" s="111"/>
      <c r="C672" s="112"/>
      <c r="D672" s="112"/>
    </row>
    <row r="673" spans="2:4">
      <c r="B673" s="111"/>
      <c r="C673" s="112"/>
      <c r="D673" s="112"/>
    </row>
    <row r="674" spans="2:4">
      <c r="B674" s="111"/>
      <c r="C674" s="112"/>
      <c r="D674" s="112"/>
    </row>
    <row r="675" spans="2:4">
      <c r="B675" s="111"/>
      <c r="C675" s="112"/>
      <c r="D675" s="112"/>
    </row>
    <row r="676" spans="2:4">
      <c r="B676" s="111"/>
      <c r="C676" s="112"/>
      <c r="D676" s="112"/>
    </row>
    <row r="677" spans="2:4">
      <c r="B677" s="111"/>
      <c r="C677" s="112"/>
      <c r="D677" s="112"/>
    </row>
    <row r="678" spans="2:4">
      <c r="B678" s="111"/>
      <c r="C678" s="112"/>
      <c r="D678" s="112"/>
    </row>
    <row r="679" spans="2:4">
      <c r="B679" s="111"/>
      <c r="C679" s="112"/>
      <c r="D679" s="112"/>
    </row>
    <row r="680" spans="2:4">
      <c r="B680" s="111"/>
      <c r="C680" s="112"/>
      <c r="D680" s="112"/>
    </row>
    <row r="681" spans="2:4">
      <c r="B681" s="111"/>
      <c r="C681" s="112"/>
      <c r="D681" s="112"/>
    </row>
    <row r="682" spans="2:4">
      <c r="B682" s="111"/>
      <c r="C682" s="112"/>
      <c r="D682" s="112"/>
    </row>
    <row r="683" spans="2:4">
      <c r="B683" s="111"/>
      <c r="C683" s="112"/>
      <c r="D683" s="112"/>
    </row>
    <row r="684" spans="2:4">
      <c r="B684" s="111"/>
      <c r="C684" s="112"/>
      <c r="D684" s="112"/>
    </row>
    <row r="685" spans="2:4">
      <c r="B685" s="111"/>
      <c r="C685" s="112"/>
      <c r="D685" s="112"/>
    </row>
    <row r="686" spans="2:4">
      <c r="B686" s="111"/>
      <c r="C686" s="112"/>
      <c r="D686" s="112"/>
    </row>
    <row r="687" spans="2:4">
      <c r="B687" s="111"/>
      <c r="C687" s="112"/>
      <c r="D687" s="112"/>
    </row>
    <row r="688" spans="2:4">
      <c r="B688" s="111"/>
      <c r="C688" s="112"/>
      <c r="D688" s="112"/>
    </row>
    <row r="689" spans="2:4">
      <c r="B689" s="111"/>
      <c r="C689" s="112"/>
      <c r="D689" s="112"/>
    </row>
    <row r="690" spans="2:4">
      <c r="B690" s="111"/>
      <c r="C690" s="112"/>
      <c r="D690" s="112"/>
    </row>
    <row r="691" spans="2:4">
      <c r="B691" s="111"/>
      <c r="C691" s="112"/>
      <c r="D691" s="112"/>
    </row>
    <row r="692" spans="2:4">
      <c r="B692" s="111"/>
      <c r="C692" s="112"/>
      <c r="D692" s="112"/>
    </row>
    <row r="693" spans="2:4">
      <c r="B693" s="111"/>
      <c r="C693" s="112"/>
      <c r="D693" s="112"/>
    </row>
    <row r="694" spans="2:4">
      <c r="B694" s="111"/>
      <c r="C694" s="112"/>
      <c r="D694" s="112"/>
    </row>
    <row r="695" spans="2:4">
      <c r="B695" s="111"/>
      <c r="C695" s="112"/>
      <c r="D695" s="112"/>
    </row>
    <row r="696" spans="2:4">
      <c r="B696" s="111"/>
      <c r="C696" s="112"/>
      <c r="D696" s="112"/>
    </row>
    <row r="697" spans="2:4">
      <c r="B697" s="111"/>
      <c r="C697" s="112"/>
      <c r="D697" s="112"/>
    </row>
    <row r="698" spans="2:4">
      <c r="B698" s="111"/>
      <c r="C698" s="112"/>
      <c r="D698" s="112"/>
    </row>
    <row r="699" spans="2:4">
      <c r="B699" s="111"/>
      <c r="C699" s="112"/>
      <c r="D699" s="112"/>
    </row>
    <row r="700" spans="2:4">
      <c r="B700" s="111"/>
      <c r="C700" s="112"/>
      <c r="D700" s="112"/>
    </row>
    <row r="701" spans="2:4">
      <c r="B701" s="111"/>
      <c r="C701" s="112"/>
      <c r="D701" s="112"/>
    </row>
    <row r="702" spans="2:4">
      <c r="B702" s="111"/>
      <c r="C702" s="112"/>
      <c r="D702" s="112"/>
    </row>
    <row r="703" spans="2:4">
      <c r="B703" s="111"/>
      <c r="C703" s="112"/>
      <c r="D703" s="112"/>
    </row>
    <row r="704" spans="2:4">
      <c r="B704" s="111"/>
      <c r="C704" s="112"/>
      <c r="D704" s="112"/>
    </row>
    <row r="705" spans="2:4">
      <c r="B705" s="111"/>
      <c r="C705" s="112"/>
      <c r="D705" s="112"/>
    </row>
    <row r="706" spans="2:4">
      <c r="B706" s="111"/>
      <c r="C706" s="112"/>
      <c r="D706" s="112"/>
    </row>
    <row r="707" spans="2:4">
      <c r="B707" s="111"/>
      <c r="C707" s="112"/>
      <c r="D707" s="112"/>
    </row>
    <row r="708" spans="2:4">
      <c r="B708" s="111"/>
      <c r="C708" s="112"/>
      <c r="D708" s="112"/>
    </row>
    <row r="709" spans="2:4">
      <c r="B709" s="111"/>
      <c r="C709" s="112"/>
      <c r="D709" s="112"/>
    </row>
    <row r="710" spans="2:4">
      <c r="B710" s="111"/>
      <c r="C710" s="112"/>
      <c r="D710" s="112"/>
    </row>
    <row r="711" spans="2:4">
      <c r="B711" s="111"/>
      <c r="C711" s="112"/>
      <c r="D711" s="112"/>
    </row>
    <row r="712" spans="2:4">
      <c r="B712" s="111"/>
      <c r="C712" s="112"/>
      <c r="D712" s="112"/>
    </row>
    <row r="713" spans="2:4">
      <c r="B713" s="111"/>
      <c r="C713" s="112"/>
      <c r="D713" s="112"/>
    </row>
    <row r="714" spans="2:4">
      <c r="B714" s="111"/>
      <c r="C714" s="112"/>
      <c r="D714" s="112"/>
    </row>
    <row r="715" spans="2:4">
      <c r="B715" s="111"/>
      <c r="C715" s="112"/>
      <c r="D715" s="112"/>
    </row>
    <row r="716" spans="2:4">
      <c r="B716" s="111"/>
      <c r="C716" s="112"/>
      <c r="D716" s="112"/>
    </row>
    <row r="717" spans="2:4">
      <c r="B717" s="111"/>
      <c r="C717" s="112"/>
      <c r="D717" s="112"/>
    </row>
    <row r="718" spans="2:4">
      <c r="B718" s="111"/>
      <c r="C718" s="112"/>
      <c r="D718" s="112"/>
    </row>
    <row r="719" spans="2:4">
      <c r="B719" s="111"/>
      <c r="C719" s="112"/>
      <c r="D719" s="112"/>
    </row>
    <row r="720" spans="2:4">
      <c r="B720" s="111"/>
      <c r="C720" s="112"/>
      <c r="D720" s="112"/>
    </row>
    <row r="721" spans="2:4">
      <c r="B721" s="111"/>
      <c r="C721" s="112"/>
      <c r="D721" s="112"/>
    </row>
    <row r="722" spans="2:4">
      <c r="B722" s="111"/>
      <c r="C722" s="112"/>
      <c r="D722" s="112"/>
    </row>
    <row r="723" spans="2:4">
      <c r="B723" s="111"/>
      <c r="C723" s="112"/>
      <c r="D723" s="112"/>
    </row>
    <row r="724" spans="2:4">
      <c r="B724" s="111"/>
      <c r="C724" s="112"/>
      <c r="D724" s="112"/>
    </row>
    <row r="725" spans="2:4">
      <c r="B725" s="111"/>
      <c r="C725" s="112"/>
      <c r="D725" s="112"/>
    </row>
    <row r="726" spans="2:4">
      <c r="B726" s="111"/>
      <c r="C726" s="112"/>
      <c r="D726" s="112"/>
    </row>
    <row r="727" spans="2:4">
      <c r="B727" s="111"/>
      <c r="C727" s="112"/>
      <c r="D727" s="112"/>
    </row>
    <row r="728" spans="2:4">
      <c r="B728" s="111"/>
      <c r="C728" s="112"/>
      <c r="D728" s="112"/>
    </row>
    <row r="729" spans="2:4">
      <c r="B729" s="111"/>
      <c r="C729" s="112"/>
      <c r="D729" s="112"/>
    </row>
    <row r="730" spans="2:4">
      <c r="B730" s="111"/>
      <c r="C730" s="112"/>
      <c r="D730" s="112"/>
    </row>
    <row r="731" spans="2:4">
      <c r="B731" s="111"/>
      <c r="C731" s="112"/>
      <c r="D731" s="112"/>
    </row>
    <row r="732" spans="2:4">
      <c r="B732" s="111"/>
      <c r="C732" s="112"/>
      <c r="D732" s="112"/>
    </row>
    <row r="733" spans="2:4">
      <c r="B733" s="111"/>
      <c r="C733" s="112"/>
      <c r="D733" s="112"/>
    </row>
    <row r="734" spans="2:4">
      <c r="B734" s="111"/>
      <c r="C734" s="112"/>
      <c r="D734" s="112"/>
    </row>
    <row r="735" spans="2:4">
      <c r="B735" s="111"/>
      <c r="C735" s="112"/>
      <c r="D735" s="112"/>
    </row>
    <row r="736" spans="2:4">
      <c r="B736" s="111"/>
      <c r="C736" s="112"/>
      <c r="D736" s="112"/>
    </row>
    <row r="737" spans="2:4">
      <c r="B737" s="111"/>
      <c r="C737" s="112"/>
      <c r="D737" s="112"/>
    </row>
    <row r="738" spans="2:4">
      <c r="B738" s="111"/>
      <c r="C738" s="112"/>
      <c r="D738" s="112"/>
    </row>
    <row r="739" spans="2:4">
      <c r="B739" s="111"/>
      <c r="C739" s="112"/>
      <c r="D739" s="112"/>
    </row>
    <row r="740" spans="2:4">
      <c r="B740" s="111"/>
      <c r="C740" s="112"/>
      <c r="D740" s="112"/>
    </row>
    <row r="741" spans="2:4">
      <c r="B741" s="111"/>
      <c r="C741" s="112"/>
      <c r="D741" s="112"/>
    </row>
    <row r="742" spans="2:4">
      <c r="B742" s="111"/>
      <c r="C742" s="112"/>
      <c r="D742" s="112"/>
    </row>
    <row r="743" spans="2:4">
      <c r="B743" s="111"/>
      <c r="C743" s="112"/>
      <c r="D743" s="112"/>
    </row>
    <row r="744" spans="2:4">
      <c r="B744" s="111"/>
      <c r="C744" s="112"/>
      <c r="D744" s="112"/>
    </row>
    <row r="745" spans="2:4">
      <c r="B745" s="111"/>
      <c r="C745" s="112"/>
      <c r="D745" s="112"/>
    </row>
    <row r="746" spans="2:4">
      <c r="B746" s="111"/>
      <c r="C746" s="112"/>
      <c r="D746" s="112"/>
    </row>
    <row r="747" spans="2:4">
      <c r="B747" s="111"/>
      <c r="C747" s="112"/>
      <c r="D747" s="112"/>
    </row>
    <row r="748" spans="2:4">
      <c r="B748" s="111"/>
      <c r="C748" s="112"/>
      <c r="D748" s="112"/>
    </row>
    <row r="749" spans="2:4">
      <c r="B749" s="111"/>
      <c r="C749" s="112"/>
      <c r="D749" s="112"/>
    </row>
    <row r="750" spans="2:4">
      <c r="B750" s="111"/>
      <c r="C750" s="112"/>
      <c r="D750" s="112"/>
    </row>
    <row r="751" spans="2:4">
      <c r="B751" s="111"/>
      <c r="C751" s="112"/>
      <c r="D751" s="112"/>
    </row>
    <row r="752" spans="2:4">
      <c r="B752" s="111"/>
      <c r="C752" s="112"/>
      <c r="D752" s="112"/>
    </row>
    <row r="753" spans="2:4">
      <c r="B753" s="111"/>
      <c r="C753" s="112"/>
      <c r="D753" s="112"/>
    </row>
    <row r="754" spans="2:4">
      <c r="B754" s="111"/>
      <c r="C754" s="112"/>
      <c r="D754" s="112"/>
    </row>
    <row r="755" spans="2:4">
      <c r="B755" s="111"/>
      <c r="C755" s="112"/>
      <c r="D755" s="112"/>
    </row>
    <row r="756" spans="2:4">
      <c r="B756" s="111"/>
      <c r="C756" s="112"/>
      <c r="D756" s="112"/>
    </row>
    <row r="757" spans="2:4">
      <c r="B757" s="111"/>
      <c r="C757" s="112"/>
      <c r="D757" s="112"/>
    </row>
    <row r="758" spans="2:4">
      <c r="B758" s="111"/>
      <c r="C758" s="112"/>
      <c r="D758" s="112"/>
    </row>
    <row r="759" spans="2:4">
      <c r="B759" s="111"/>
      <c r="C759" s="112"/>
      <c r="D759" s="112"/>
    </row>
    <row r="760" spans="2:4">
      <c r="B760" s="111"/>
      <c r="C760" s="112"/>
      <c r="D760" s="112"/>
    </row>
    <row r="761" spans="2:4">
      <c r="B761" s="111"/>
      <c r="C761" s="112"/>
      <c r="D761" s="112"/>
    </row>
    <row r="762" spans="2:4">
      <c r="B762" s="111"/>
      <c r="C762" s="112"/>
      <c r="D762" s="112"/>
    </row>
    <row r="763" spans="2:4">
      <c r="B763" s="111"/>
      <c r="C763" s="112"/>
      <c r="D763" s="112"/>
    </row>
    <row r="764" spans="2:4">
      <c r="B764" s="111"/>
      <c r="C764" s="112"/>
      <c r="D764" s="112"/>
    </row>
    <row r="765" spans="2:4">
      <c r="B765" s="111"/>
      <c r="C765" s="112"/>
      <c r="D765" s="112"/>
    </row>
    <row r="766" spans="2:4">
      <c r="B766" s="111"/>
      <c r="C766" s="112"/>
      <c r="D766" s="112"/>
    </row>
    <row r="767" spans="2:4">
      <c r="B767" s="111"/>
      <c r="C767" s="112"/>
      <c r="D767" s="112"/>
    </row>
    <row r="768" spans="2:4">
      <c r="B768" s="111"/>
      <c r="C768" s="112"/>
      <c r="D768" s="112"/>
    </row>
    <row r="769" spans="2:4">
      <c r="B769" s="111"/>
      <c r="C769" s="112"/>
      <c r="D769" s="112"/>
    </row>
    <row r="770" spans="2:4">
      <c r="B770" s="111"/>
      <c r="C770" s="112"/>
      <c r="D770" s="112"/>
    </row>
    <row r="771" spans="2:4">
      <c r="B771" s="111"/>
      <c r="C771" s="112"/>
      <c r="D771" s="112"/>
    </row>
    <row r="772" spans="2:4">
      <c r="B772" s="111"/>
      <c r="C772" s="112"/>
      <c r="D772" s="112"/>
    </row>
    <row r="773" spans="2:4">
      <c r="B773" s="111"/>
      <c r="C773" s="112"/>
      <c r="D773" s="112"/>
    </row>
    <row r="774" spans="2:4">
      <c r="B774" s="111"/>
      <c r="C774" s="112"/>
      <c r="D774" s="112"/>
    </row>
    <row r="775" spans="2:4">
      <c r="B775" s="111"/>
      <c r="C775" s="112"/>
      <c r="D775" s="112"/>
    </row>
    <row r="776" spans="2:4">
      <c r="B776" s="111"/>
      <c r="C776" s="112"/>
      <c r="D776" s="112"/>
    </row>
    <row r="777" spans="2:4">
      <c r="B777" s="111"/>
      <c r="C777" s="112"/>
      <c r="D777" s="112"/>
    </row>
    <row r="778" spans="2:4">
      <c r="B778" s="111"/>
      <c r="C778" s="112"/>
      <c r="D778" s="112"/>
    </row>
    <row r="779" spans="2:4">
      <c r="B779" s="111"/>
      <c r="C779" s="112"/>
      <c r="D779" s="112"/>
    </row>
    <row r="780" spans="2:4">
      <c r="B780" s="111"/>
      <c r="C780" s="112"/>
      <c r="D780" s="112"/>
    </row>
    <row r="781" spans="2:4">
      <c r="B781" s="111"/>
      <c r="C781" s="112"/>
      <c r="D781" s="112"/>
    </row>
    <row r="782" spans="2:4">
      <c r="B782" s="111"/>
      <c r="C782" s="112"/>
      <c r="D782" s="112"/>
    </row>
    <row r="783" spans="2:4">
      <c r="B783" s="111"/>
      <c r="C783" s="112"/>
      <c r="D783" s="112"/>
    </row>
    <row r="784" spans="2:4">
      <c r="B784" s="111"/>
      <c r="C784" s="112"/>
      <c r="D784" s="112"/>
    </row>
    <row r="785" spans="2:4">
      <c r="B785" s="111"/>
      <c r="C785" s="112"/>
      <c r="D785" s="112"/>
    </row>
    <row r="786" spans="2:4">
      <c r="B786" s="111"/>
      <c r="C786" s="112"/>
      <c r="D786" s="112"/>
    </row>
    <row r="787" spans="2:4">
      <c r="B787" s="111"/>
      <c r="C787" s="112"/>
      <c r="D787" s="112"/>
    </row>
    <row r="788" spans="2:4">
      <c r="B788" s="111"/>
      <c r="C788" s="112"/>
      <c r="D788" s="112"/>
    </row>
    <row r="789" spans="2:4">
      <c r="B789" s="111"/>
      <c r="C789" s="112"/>
      <c r="D789" s="112"/>
    </row>
    <row r="790" spans="2:4">
      <c r="B790" s="111"/>
      <c r="C790" s="112"/>
      <c r="D790" s="112"/>
    </row>
    <row r="791" spans="2:4">
      <c r="B791" s="111"/>
      <c r="C791" s="112"/>
      <c r="D791" s="112"/>
    </row>
    <row r="792" spans="2:4">
      <c r="B792" s="111"/>
      <c r="C792" s="112"/>
      <c r="D792" s="112"/>
    </row>
    <row r="793" spans="2:4">
      <c r="B793" s="111"/>
      <c r="C793" s="112"/>
      <c r="D793" s="112"/>
    </row>
    <row r="794" spans="2:4">
      <c r="B794" s="111"/>
      <c r="C794" s="112"/>
      <c r="D794" s="112"/>
    </row>
    <row r="795" spans="2:4">
      <c r="B795" s="111"/>
      <c r="C795" s="112"/>
      <c r="D795" s="112"/>
    </row>
    <row r="796" spans="2:4">
      <c r="B796" s="111"/>
      <c r="C796" s="112"/>
      <c r="D796" s="112"/>
    </row>
    <row r="797" spans="2:4">
      <c r="B797" s="111"/>
      <c r="C797" s="112"/>
      <c r="D797" s="112"/>
    </row>
    <row r="798" spans="2:4">
      <c r="B798" s="111"/>
      <c r="C798" s="112"/>
      <c r="D798" s="112"/>
    </row>
    <row r="799" spans="2:4">
      <c r="B799" s="111"/>
      <c r="C799" s="112"/>
      <c r="D799" s="112"/>
    </row>
    <row r="800" spans="2:4">
      <c r="B800" s="111"/>
      <c r="C800" s="112"/>
      <c r="D800" s="112"/>
    </row>
    <row r="801" spans="2:4">
      <c r="B801" s="111"/>
      <c r="C801" s="112"/>
      <c r="D801" s="112"/>
    </row>
    <row r="802" spans="2:4">
      <c r="B802" s="111"/>
      <c r="C802" s="112"/>
      <c r="D802" s="112"/>
    </row>
    <row r="803" spans="2:4">
      <c r="B803" s="111"/>
      <c r="C803" s="112"/>
      <c r="D803" s="112"/>
    </row>
    <row r="804" spans="2:4">
      <c r="B804" s="111"/>
      <c r="C804" s="112"/>
      <c r="D804" s="112"/>
    </row>
    <row r="805" spans="2:4">
      <c r="B805" s="111"/>
      <c r="C805" s="112"/>
      <c r="D805" s="112"/>
    </row>
    <row r="806" spans="2:4">
      <c r="B806" s="111"/>
      <c r="C806" s="112"/>
      <c r="D806" s="112"/>
    </row>
    <row r="807" spans="2:4">
      <c r="B807" s="111"/>
      <c r="C807" s="112"/>
      <c r="D807" s="112"/>
    </row>
    <row r="808" spans="2:4">
      <c r="B808" s="111"/>
      <c r="C808" s="112"/>
      <c r="D808" s="112"/>
    </row>
    <row r="809" spans="2:4">
      <c r="B809" s="111"/>
      <c r="C809" s="112"/>
      <c r="D809" s="112"/>
    </row>
    <row r="810" spans="2:4">
      <c r="B810" s="111"/>
      <c r="C810" s="112"/>
      <c r="D810" s="112"/>
    </row>
    <row r="811" spans="2:4">
      <c r="B811" s="111"/>
      <c r="C811" s="112"/>
      <c r="D811" s="112"/>
    </row>
    <row r="812" spans="2:4">
      <c r="B812" s="111"/>
      <c r="C812" s="112"/>
      <c r="D812" s="112"/>
    </row>
    <row r="813" spans="2:4">
      <c r="B813" s="111"/>
      <c r="C813" s="112"/>
      <c r="D813" s="112"/>
    </row>
    <row r="814" spans="2:4">
      <c r="B814" s="111"/>
      <c r="C814" s="112"/>
      <c r="D814" s="112"/>
    </row>
    <row r="815" spans="2:4">
      <c r="B815" s="111"/>
      <c r="C815" s="112"/>
      <c r="D815" s="112"/>
    </row>
    <row r="816" spans="2:4">
      <c r="B816" s="111"/>
      <c r="C816" s="112"/>
      <c r="D816" s="112"/>
    </row>
    <row r="817" spans="2:4">
      <c r="B817" s="111"/>
      <c r="C817" s="112"/>
      <c r="D817" s="112"/>
    </row>
    <row r="818" spans="2:4">
      <c r="B818" s="111"/>
      <c r="C818" s="112"/>
      <c r="D818" s="112"/>
    </row>
    <row r="819" spans="2:4">
      <c r="B819" s="111"/>
      <c r="C819" s="112"/>
      <c r="D819" s="112"/>
    </row>
    <row r="820" spans="2:4">
      <c r="B820" s="111"/>
      <c r="C820" s="112"/>
      <c r="D820" s="112"/>
    </row>
    <row r="821" spans="2:4">
      <c r="B821" s="111"/>
      <c r="C821" s="112"/>
      <c r="D821" s="112"/>
    </row>
    <row r="822" spans="2:4">
      <c r="B822" s="111"/>
      <c r="C822" s="112"/>
      <c r="D822" s="112"/>
    </row>
    <row r="823" spans="2:4">
      <c r="B823" s="111"/>
      <c r="C823" s="112"/>
      <c r="D823" s="112"/>
    </row>
    <row r="824" spans="2:4">
      <c r="B824" s="111"/>
      <c r="C824" s="112"/>
      <c r="D824" s="112"/>
    </row>
    <row r="825" spans="2:4">
      <c r="B825" s="111"/>
      <c r="C825" s="112"/>
      <c r="D825" s="112"/>
    </row>
    <row r="826" spans="2:4">
      <c r="B826" s="111"/>
      <c r="C826" s="112"/>
      <c r="D826" s="112"/>
    </row>
    <row r="827" spans="2:4">
      <c r="B827" s="111"/>
      <c r="C827" s="112"/>
      <c r="D827" s="112"/>
    </row>
    <row r="828" spans="2:4">
      <c r="B828" s="111"/>
      <c r="C828" s="112"/>
      <c r="D828" s="112"/>
    </row>
    <row r="829" spans="2:4">
      <c r="B829" s="111"/>
      <c r="C829" s="112"/>
      <c r="D829" s="112"/>
    </row>
    <row r="830" spans="2:4">
      <c r="B830" s="111"/>
      <c r="C830" s="112"/>
      <c r="D830" s="112"/>
    </row>
    <row r="831" spans="2:4">
      <c r="B831" s="111"/>
      <c r="C831" s="112"/>
      <c r="D831" s="112"/>
    </row>
    <row r="832" spans="2:4">
      <c r="B832" s="111"/>
      <c r="C832" s="112"/>
      <c r="D832" s="112"/>
    </row>
    <row r="833" spans="2:4">
      <c r="B833" s="111"/>
      <c r="C833" s="112"/>
      <c r="D833" s="112"/>
    </row>
    <row r="834" spans="2:4">
      <c r="B834" s="111"/>
      <c r="C834" s="112"/>
      <c r="D834" s="112"/>
    </row>
    <row r="835" spans="2:4">
      <c r="B835" s="111"/>
      <c r="C835" s="112"/>
      <c r="D835" s="112"/>
    </row>
    <row r="836" spans="2:4">
      <c r="B836" s="111"/>
      <c r="C836" s="112"/>
      <c r="D836" s="112"/>
    </row>
    <row r="837" spans="2:4">
      <c r="B837" s="111"/>
      <c r="C837" s="112"/>
      <c r="D837" s="112"/>
    </row>
    <row r="838" spans="2:4">
      <c r="B838" s="111"/>
      <c r="C838" s="112"/>
      <c r="D838" s="112"/>
    </row>
    <row r="839" spans="2:4">
      <c r="B839" s="111"/>
      <c r="C839" s="112"/>
      <c r="D839" s="112"/>
    </row>
    <row r="840" spans="2:4">
      <c r="B840" s="111"/>
      <c r="C840" s="112"/>
      <c r="D840" s="112"/>
    </row>
    <row r="841" spans="2:4">
      <c r="B841" s="111"/>
      <c r="C841" s="112"/>
      <c r="D841" s="112"/>
    </row>
    <row r="842" spans="2:4">
      <c r="B842" s="111"/>
      <c r="C842" s="112"/>
      <c r="D842" s="112"/>
    </row>
    <row r="843" spans="2:4">
      <c r="B843" s="111"/>
      <c r="C843" s="112"/>
      <c r="D843" s="112"/>
    </row>
    <row r="844" spans="2:4">
      <c r="B844" s="111"/>
      <c r="C844" s="112"/>
      <c r="D844" s="112"/>
    </row>
    <row r="845" spans="2:4">
      <c r="B845" s="111"/>
      <c r="C845" s="112"/>
      <c r="D845" s="112"/>
    </row>
    <row r="846" spans="2:4">
      <c r="B846" s="111"/>
      <c r="C846" s="112"/>
      <c r="D846" s="112"/>
    </row>
    <row r="847" spans="2:4">
      <c r="B847" s="111"/>
      <c r="C847" s="112"/>
      <c r="D847" s="112"/>
    </row>
    <row r="848" spans="2:4">
      <c r="B848" s="111"/>
      <c r="C848" s="112"/>
      <c r="D848" s="112"/>
    </row>
    <row r="849" spans="2:4">
      <c r="B849" s="111"/>
      <c r="C849" s="112"/>
      <c r="D849" s="112"/>
    </row>
    <row r="850" spans="2:4">
      <c r="B850" s="111"/>
      <c r="C850" s="112"/>
      <c r="D850" s="112"/>
    </row>
    <row r="851" spans="2:4">
      <c r="B851" s="111"/>
      <c r="C851" s="112"/>
      <c r="D851" s="112"/>
    </row>
    <row r="852" spans="2:4">
      <c r="B852" s="111"/>
      <c r="C852" s="112"/>
      <c r="D852" s="112"/>
    </row>
    <row r="853" spans="2:4">
      <c r="B853" s="111"/>
      <c r="C853" s="112"/>
      <c r="D853" s="112"/>
    </row>
    <row r="854" spans="2:4">
      <c r="B854" s="111"/>
      <c r="C854" s="112"/>
      <c r="D854" s="112"/>
    </row>
    <row r="855" spans="2:4">
      <c r="B855" s="111"/>
      <c r="C855" s="112"/>
      <c r="D855" s="112"/>
    </row>
    <row r="856" spans="2:4">
      <c r="B856" s="111"/>
      <c r="C856" s="112"/>
      <c r="D856" s="112"/>
    </row>
    <row r="857" spans="2:4">
      <c r="B857" s="111"/>
      <c r="C857" s="112"/>
      <c r="D857" s="112"/>
    </row>
    <row r="858" spans="2:4">
      <c r="B858" s="111"/>
      <c r="C858" s="112"/>
      <c r="D858" s="112"/>
    </row>
    <row r="859" spans="2:4">
      <c r="B859" s="111"/>
      <c r="C859" s="112"/>
      <c r="D859" s="112"/>
    </row>
    <row r="860" spans="2:4">
      <c r="B860" s="111"/>
      <c r="C860" s="112"/>
      <c r="D860" s="112"/>
    </row>
    <row r="861" spans="2:4">
      <c r="B861" s="111"/>
      <c r="C861" s="112"/>
      <c r="D861" s="112"/>
    </row>
    <row r="862" spans="2:4">
      <c r="B862" s="111"/>
      <c r="C862" s="112"/>
      <c r="D862" s="112"/>
    </row>
    <row r="863" spans="2:4">
      <c r="B863" s="111"/>
      <c r="C863" s="112"/>
      <c r="D863" s="112"/>
    </row>
    <row r="864" spans="2:4">
      <c r="B864" s="111"/>
      <c r="C864" s="112"/>
      <c r="D864" s="112"/>
    </row>
    <row r="865" spans="2:4">
      <c r="B865" s="111"/>
      <c r="C865" s="112"/>
      <c r="D865" s="112"/>
    </row>
    <row r="866" spans="2:4">
      <c r="B866" s="111"/>
      <c r="C866" s="112"/>
      <c r="D866" s="112"/>
    </row>
    <row r="867" spans="2:4">
      <c r="B867" s="111"/>
      <c r="C867" s="112"/>
      <c r="D867" s="112"/>
    </row>
    <row r="868" spans="2:4">
      <c r="B868" s="111"/>
      <c r="C868" s="112"/>
      <c r="D868" s="112"/>
    </row>
    <row r="869" spans="2:4">
      <c r="B869" s="111"/>
      <c r="C869" s="112"/>
      <c r="D869" s="112"/>
    </row>
    <row r="870" spans="2:4">
      <c r="B870" s="111"/>
      <c r="C870" s="112"/>
      <c r="D870" s="112"/>
    </row>
    <row r="871" spans="2:4">
      <c r="B871" s="111"/>
      <c r="C871" s="112"/>
      <c r="D871" s="112"/>
    </row>
    <row r="872" spans="2:4">
      <c r="B872" s="111"/>
      <c r="C872" s="112"/>
      <c r="D872" s="112"/>
    </row>
    <row r="873" spans="2:4">
      <c r="B873" s="111"/>
      <c r="C873" s="112"/>
      <c r="D873" s="112"/>
    </row>
    <row r="874" spans="2:4">
      <c r="B874" s="111"/>
      <c r="C874" s="112"/>
      <c r="D874" s="112"/>
    </row>
    <row r="875" spans="2:4">
      <c r="B875" s="111"/>
      <c r="C875" s="112"/>
      <c r="D875" s="112"/>
    </row>
    <row r="876" spans="2:4">
      <c r="B876" s="111"/>
      <c r="C876" s="112"/>
      <c r="D876" s="112"/>
    </row>
    <row r="877" spans="2:4">
      <c r="B877" s="111"/>
      <c r="C877" s="112"/>
      <c r="D877" s="112"/>
    </row>
    <row r="878" spans="2:4">
      <c r="B878" s="111"/>
      <c r="C878" s="112"/>
      <c r="D878" s="112"/>
    </row>
    <row r="879" spans="2:4">
      <c r="B879" s="111"/>
      <c r="C879" s="112"/>
      <c r="D879" s="112"/>
    </row>
    <row r="880" spans="2:4">
      <c r="B880" s="111"/>
      <c r="C880" s="112"/>
      <c r="D880" s="112"/>
    </row>
    <row r="881" spans="2:4">
      <c r="B881" s="111"/>
      <c r="C881" s="112"/>
      <c r="D881" s="112"/>
    </row>
    <row r="882" spans="2:4">
      <c r="B882" s="111"/>
      <c r="C882" s="112"/>
      <c r="D882" s="112"/>
    </row>
    <row r="883" spans="2:4">
      <c r="B883" s="111"/>
      <c r="C883" s="112"/>
      <c r="D883" s="112"/>
    </row>
    <row r="884" spans="2:4">
      <c r="B884" s="111"/>
      <c r="C884" s="112"/>
      <c r="D884" s="112"/>
    </row>
    <row r="885" spans="2:4">
      <c r="B885" s="111"/>
      <c r="C885" s="112"/>
      <c r="D885" s="112"/>
    </row>
    <row r="886" spans="2:4">
      <c r="B886" s="111"/>
      <c r="C886" s="112"/>
      <c r="D886" s="112"/>
    </row>
    <row r="887" spans="2:4">
      <c r="B887" s="111"/>
      <c r="C887" s="112"/>
      <c r="D887" s="112"/>
    </row>
    <row r="888" spans="2:4">
      <c r="B888" s="111"/>
      <c r="C888" s="112"/>
      <c r="D888" s="112"/>
    </row>
    <row r="889" spans="2:4">
      <c r="B889" s="111"/>
      <c r="C889" s="112"/>
      <c r="D889" s="112"/>
    </row>
    <row r="890" spans="2:4">
      <c r="B890" s="111"/>
      <c r="C890" s="112"/>
      <c r="D890" s="112"/>
    </row>
    <row r="891" spans="2:4">
      <c r="B891" s="111"/>
      <c r="C891" s="112"/>
      <c r="D891" s="112"/>
    </row>
    <row r="892" spans="2:4">
      <c r="B892" s="111"/>
      <c r="C892" s="112"/>
      <c r="D892" s="112"/>
    </row>
    <row r="893" spans="2:4">
      <c r="B893" s="111"/>
      <c r="C893" s="112"/>
      <c r="D893" s="112"/>
    </row>
    <row r="894" spans="2:4">
      <c r="B894" s="111"/>
      <c r="C894" s="112"/>
      <c r="D894" s="112"/>
    </row>
    <row r="895" spans="2:4">
      <c r="B895" s="111"/>
      <c r="C895" s="112"/>
      <c r="D895" s="112"/>
    </row>
    <row r="896" spans="2:4">
      <c r="B896" s="111"/>
      <c r="C896" s="112"/>
      <c r="D896" s="112"/>
    </row>
    <row r="897" spans="2:4">
      <c r="B897" s="111"/>
      <c r="C897" s="112"/>
      <c r="D897" s="112"/>
    </row>
    <row r="898" spans="2:4">
      <c r="B898" s="111"/>
      <c r="C898" s="112"/>
      <c r="D898" s="112"/>
    </row>
    <row r="899" spans="2:4">
      <c r="B899" s="111"/>
      <c r="C899" s="112"/>
      <c r="D899" s="112"/>
    </row>
    <row r="900" spans="2:4">
      <c r="B900" s="111"/>
      <c r="C900" s="112"/>
      <c r="D900" s="112"/>
    </row>
    <row r="901" spans="2:4">
      <c r="B901" s="111"/>
      <c r="C901" s="112"/>
      <c r="D901" s="112"/>
    </row>
    <row r="902" spans="2:4">
      <c r="B902" s="111"/>
      <c r="C902" s="112"/>
      <c r="D902" s="112"/>
    </row>
    <row r="903" spans="2:4">
      <c r="B903" s="111"/>
      <c r="C903" s="112"/>
      <c r="D903" s="112"/>
    </row>
    <row r="904" spans="2:4">
      <c r="B904" s="111"/>
      <c r="C904" s="112"/>
      <c r="D904" s="112"/>
    </row>
    <row r="905" spans="2:4">
      <c r="B905" s="111"/>
      <c r="C905" s="112"/>
      <c r="D905" s="112"/>
    </row>
    <row r="906" spans="2:4">
      <c r="B906" s="111"/>
      <c r="C906" s="112"/>
      <c r="D906" s="112"/>
    </row>
    <row r="907" spans="2:4">
      <c r="B907" s="111"/>
      <c r="C907" s="112"/>
      <c r="D907" s="112"/>
    </row>
    <row r="908" spans="2:4">
      <c r="B908" s="111"/>
      <c r="C908" s="112"/>
      <c r="D908" s="112"/>
    </row>
    <row r="909" spans="2:4">
      <c r="B909" s="111"/>
      <c r="C909" s="112"/>
      <c r="D909" s="112"/>
    </row>
    <row r="910" spans="2:4">
      <c r="B910" s="111"/>
      <c r="C910" s="112"/>
      <c r="D910" s="112"/>
    </row>
    <row r="911" spans="2:4">
      <c r="B911" s="111"/>
      <c r="C911" s="112"/>
      <c r="D911" s="112"/>
    </row>
    <row r="912" spans="2:4">
      <c r="B912" s="111"/>
      <c r="C912" s="112"/>
      <c r="D912" s="112"/>
    </row>
    <row r="913" spans="2:4">
      <c r="B913" s="111"/>
      <c r="C913" s="112"/>
      <c r="D913" s="112"/>
    </row>
    <row r="914" spans="2:4">
      <c r="B914" s="111"/>
      <c r="C914" s="112"/>
      <c r="D914" s="112"/>
    </row>
    <row r="915" spans="2:4">
      <c r="B915" s="111"/>
      <c r="C915" s="112"/>
      <c r="D915" s="112"/>
    </row>
    <row r="916" spans="2:4">
      <c r="B916" s="111"/>
      <c r="C916" s="112"/>
      <c r="D916" s="112"/>
    </row>
    <row r="917" spans="2:4">
      <c r="B917" s="111"/>
      <c r="C917" s="112"/>
      <c r="D917" s="112"/>
    </row>
    <row r="918" spans="2:4">
      <c r="B918" s="111"/>
      <c r="C918" s="112"/>
      <c r="D918" s="112"/>
    </row>
    <row r="919" spans="2:4">
      <c r="B919" s="111"/>
      <c r="C919" s="112"/>
      <c r="D919" s="112"/>
    </row>
    <row r="920" spans="2:4">
      <c r="B920" s="111"/>
      <c r="C920" s="112"/>
      <c r="D920" s="112"/>
    </row>
    <row r="921" spans="2:4">
      <c r="B921" s="111"/>
      <c r="C921" s="112"/>
      <c r="D921" s="112"/>
    </row>
    <row r="922" spans="2:4">
      <c r="B922" s="111"/>
      <c r="C922" s="112"/>
      <c r="D922" s="112"/>
    </row>
    <row r="923" spans="2:4">
      <c r="B923" s="111"/>
      <c r="C923" s="112"/>
      <c r="D923" s="112"/>
    </row>
    <row r="924" spans="2:4">
      <c r="B924" s="111"/>
      <c r="C924" s="112"/>
      <c r="D924" s="112"/>
    </row>
    <row r="925" spans="2:4">
      <c r="B925" s="111"/>
      <c r="C925" s="112"/>
      <c r="D925" s="112"/>
    </row>
    <row r="926" spans="2:4">
      <c r="B926" s="111"/>
      <c r="C926" s="112"/>
      <c r="D926" s="112"/>
    </row>
    <row r="927" spans="2:4">
      <c r="B927" s="111"/>
      <c r="C927" s="112"/>
      <c r="D927" s="112"/>
    </row>
    <row r="928" spans="2:4">
      <c r="B928" s="111"/>
      <c r="C928" s="112"/>
      <c r="D928" s="112"/>
    </row>
    <row r="929" spans="2:4">
      <c r="B929" s="111"/>
      <c r="C929" s="112"/>
      <c r="D929" s="112"/>
    </row>
    <row r="930" spans="2:4">
      <c r="B930" s="111"/>
      <c r="C930" s="112"/>
      <c r="D930" s="112"/>
    </row>
    <row r="931" spans="2:4">
      <c r="B931" s="111"/>
      <c r="C931" s="112"/>
      <c r="D931" s="112"/>
    </row>
    <row r="932" spans="2:4">
      <c r="B932" s="111"/>
      <c r="C932" s="112"/>
      <c r="D932" s="112"/>
    </row>
    <row r="933" spans="2:4">
      <c r="B933" s="111"/>
      <c r="C933" s="112"/>
      <c r="D933" s="112"/>
    </row>
    <row r="934" spans="2:4">
      <c r="B934" s="111"/>
      <c r="C934" s="112"/>
      <c r="D934" s="112"/>
    </row>
    <row r="935" spans="2:4">
      <c r="B935" s="111"/>
      <c r="C935" s="112"/>
      <c r="D935" s="112"/>
    </row>
    <row r="936" spans="2:4">
      <c r="B936" s="111"/>
      <c r="C936" s="112"/>
      <c r="D936" s="112"/>
    </row>
    <row r="937" spans="2:4">
      <c r="B937" s="111"/>
      <c r="C937" s="112"/>
      <c r="D937" s="112"/>
    </row>
    <row r="938" spans="2:4">
      <c r="B938" s="111"/>
      <c r="C938" s="112"/>
      <c r="D938" s="112"/>
    </row>
    <row r="939" spans="2:4">
      <c r="B939" s="111"/>
      <c r="C939" s="112"/>
      <c r="D939" s="112"/>
    </row>
    <row r="940" spans="2:4">
      <c r="B940" s="111"/>
      <c r="C940" s="112"/>
      <c r="D940" s="112"/>
    </row>
    <row r="941" spans="2:4">
      <c r="B941" s="111"/>
      <c r="C941" s="112"/>
      <c r="D941" s="112"/>
    </row>
    <row r="942" spans="2:4">
      <c r="B942" s="111"/>
      <c r="C942" s="112"/>
      <c r="D942" s="112"/>
    </row>
    <row r="943" spans="2:4">
      <c r="B943" s="111"/>
      <c r="C943" s="112"/>
      <c r="D943" s="112"/>
    </row>
    <row r="944" spans="2:4">
      <c r="B944" s="111"/>
      <c r="C944" s="112"/>
      <c r="D944" s="112"/>
    </row>
    <row r="945" spans="2:4">
      <c r="B945" s="111"/>
      <c r="C945" s="112"/>
      <c r="D945" s="112"/>
    </row>
    <row r="946" spans="2:4">
      <c r="B946" s="111"/>
      <c r="C946" s="112"/>
      <c r="D946" s="112"/>
    </row>
    <row r="947" spans="2:4">
      <c r="B947" s="111"/>
      <c r="C947" s="112"/>
      <c r="D947" s="112"/>
    </row>
    <row r="948" spans="2:4">
      <c r="B948" s="111"/>
      <c r="C948" s="112"/>
      <c r="D948" s="112"/>
    </row>
    <row r="949" spans="2:4">
      <c r="B949" s="111"/>
      <c r="C949" s="112"/>
      <c r="D949" s="112"/>
    </row>
    <row r="950" spans="2:4">
      <c r="B950" s="111"/>
      <c r="C950" s="112"/>
      <c r="D950" s="112"/>
    </row>
    <row r="951" spans="2:4">
      <c r="B951" s="111"/>
      <c r="C951" s="112"/>
      <c r="D951" s="112"/>
    </row>
    <row r="952" spans="2:4">
      <c r="B952" s="111"/>
      <c r="C952" s="112"/>
      <c r="D952" s="112"/>
    </row>
    <row r="953" spans="2:4">
      <c r="B953" s="111"/>
      <c r="C953" s="112"/>
      <c r="D953" s="112"/>
    </row>
    <row r="954" spans="2:4">
      <c r="B954" s="111"/>
      <c r="C954" s="112"/>
      <c r="D954" s="112"/>
    </row>
    <row r="955" spans="2:4">
      <c r="B955" s="111"/>
      <c r="C955" s="112"/>
      <c r="D955" s="112"/>
    </row>
    <row r="956" spans="2:4">
      <c r="B956" s="111"/>
      <c r="C956" s="112"/>
      <c r="D956" s="112"/>
    </row>
    <row r="957" spans="2:4">
      <c r="B957" s="111"/>
      <c r="C957" s="112"/>
      <c r="D957" s="112"/>
    </row>
    <row r="958" spans="2:4">
      <c r="B958" s="111"/>
      <c r="C958" s="112"/>
      <c r="D958" s="112"/>
    </row>
    <row r="959" spans="2:4">
      <c r="B959" s="111"/>
      <c r="C959" s="112"/>
      <c r="D959" s="112"/>
    </row>
    <row r="960" spans="2:4">
      <c r="B960" s="111"/>
      <c r="C960" s="112"/>
      <c r="D960" s="112"/>
    </row>
    <row r="961" spans="2:4">
      <c r="B961" s="111"/>
      <c r="C961" s="112"/>
      <c r="D961" s="112"/>
    </row>
    <row r="962" spans="2:4">
      <c r="B962" s="111"/>
      <c r="C962" s="112"/>
      <c r="D962" s="112"/>
    </row>
    <row r="963" spans="2:4">
      <c r="B963" s="111"/>
      <c r="C963" s="112"/>
      <c r="D963" s="112"/>
    </row>
    <row r="964" spans="2:4">
      <c r="B964" s="111"/>
      <c r="C964" s="112"/>
      <c r="D964" s="112"/>
    </row>
    <row r="965" spans="2:4">
      <c r="B965" s="111"/>
      <c r="C965" s="112"/>
      <c r="D965" s="112"/>
    </row>
    <row r="966" spans="2:4">
      <c r="B966" s="111"/>
      <c r="C966" s="112"/>
      <c r="D966" s="112"/>
    </row>
    <row r="967" spans="2:4">
      <c r="B967" s="111"/>
      <c r="C967" s="112"/>
      <c r="D967" s="112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6" t="s">
        <v>162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1393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3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3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6" t="s">
        <v>163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1394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3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3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1.75" customHeight="1">
      <c r="B6" s="129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ht="27.75" customHeight="1">
      <c r="B7" s="132" t="s">
        <v>68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2:18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127</v>
      </c>
      <c r="R8" s="59" t="s">
        <v>129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8" s="4" customFormat="1" ht="18" customHeight="1">
      <c r="B11" s="68" t="s">
        <v>24</v>
      </c>
      <c r="C11" s="69"/>
      <c r="D11" s="69"/>
      <c r="E11" s="69"/>
      <c r="F11" s="69"/>
      <c r="G11" s="69"/>
      <c r="H11" s="76">
        <v>0.34335496216893474</v>
      </c>
      <c r="I11" s="69"/>
      <c r="J11" s="69"/>
      <c r="K11" s="77">
        <v>1.3271732054958255E-3</v>
      </c>
      <c r="L11" s="76"/>
      <c r="M11" s="78"/>
      <c r="N11" s="69"/>
      <c r="O11" s="76">
        <v>1307.9976050500002</v>
      </c>
      <c r="P11" s="69"/>
      <c r="Q11" s="77">
        <f>O11/$O$11</f>
        <v>1</v>
      </c>
      <c r="R11" s="77">
        <f>O11/'סכום נכסי הקרן'!$C$42</f>
        <v>4.8138245140426528E-2</v>
      </c>
    </row>
    <row r="12" spans="2:18" ht="22.5" customHeight="1">
      <c r="B12" s="70" t="s">
        <v>173</v>
      </c>
      <c r="C12" s="71"/>
      <c r="D12" s="71"/>
      <c r="E12" s="71"/>
      <c r="F12" s="71"/>
      <c r="G12" s="71"/>
      <c r="H12" s="79">
        <v>0.34335496216893469</v>
      </c>
      <c r="I12" s="71"/>
      <c r="J12" s="71"/>
      <c r="K12" s="80">
        <v>1.3271732054958255E-3</v>
      </c>
      <c r="L12" s="79"/>
      <c r="M12" s="81"/>
      <c r="N12" s="71"/>
      <c r="O12" s="79">
        <v>1307.9976050500004</v>
      </c>
      <c r="P12" s="71"/>
      <c r="Q12" s="80">
        <f t="shared" ref="Q12:Q21" si="0">O12/$O$11</f>
        <v>1.0000000000000002</v>
      </c>
      <c r="R12" s="80">
        <f>O12/'סכום נכסי הקרן'!$C$42</f>
        <v>4.8138245140426542E-2</v>
      </c>
    </row>
    <row r="13" spans="2:18">
      <c r="B13" s="72" t="s">
        <v>35</v>
      </c>
      <c r="C13" s="69"/>
      <c r="D13" s="69"/>
      <c r="E13" s="69"/>
      <c r="F13" s="69"/>
      <c r="G13" s="69"/>
      <c r="H13" s="76">
        <v>0.34335496216893469</v>
      </c>
      <c r="I13" s="69"/>
      <c r="J13" s="69"/>
      <c r="K13" s="77">
        <v>1.3271732054958255E-3</v>
      </c>
      <c r="L13" s="76"/>
      <c r="M13" s="78"/>
      <c r="N13" s="69"/>
      <c r="O13" s="76">
        <v>1307.9976050500004</v>
      </c>
      <c r="P13" s="69"/>
      <c r="Q13" s="77">
        <f t="shared" si="0"/>
        <v>1.0000000000000002</v>
      </c>
      <c r="R13" s="77">
        <f>O13/'סכום נכסי הקרן'!$C$42</f>
        <v>4.8138245140426542E-2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0.34335496216893469</v>
      </c>
      <c r="I14" s="71"/>
      <c r="J14" s="71"/>
      <c r="K14" s="80">
        <v>1.3271732054958255E-3</v>
      </c>
      <c r="L14" s="79"/>
      <c r="M14" s="81"/>
      <c r="N14" s="71"/>
      <c r="O14" s="79">
        <v>1307.9976050500004</v>
      </c>
      <c r="P14" s="71"/>
      <c r="Q14" s="80">
        <f t="shared" si="0"/>
        <v>1.0000000000000002</v>
      </c>
      <c r="R14" s="80">
        <f>O14/'סכום נכסי הקרן'!$C$42</f>
        <v>4.8138245140426542E-2</v>
      </c>
    </row>
    <row r="15" spans="2:18">
      <c r="B15" s="74" t="s">
        <v>204</v>
      </c>
      <c r="C15" s="69" t="s">
        <v>205</v>
      </c>
      <c r="D15" s="82" t="s">
        <v>99</v>
      </c>
      <c r="E15" s="69" t="s">
        <v>206</v>
      </c>
      <c r="F15" s="69"/>
      <c r="G15" s="69"/>
      <c r="H15" s="76">
        <v>4.0000000000851126E-2</v>
      </c>
      <c r="I15" s="82" t="s">
        <v>111</v>
      </c>
      <c r="J15" s="83">
        <v>0</v>
      </c>
      <c r="K15" s="77">
        <v>2.8000000000063833E-3</v>
      </c>
      <c r="L15" s="76">
        <v>376010.98534200003</v>
      </c>
      <c r="M15" s="78">
        <v>99.99</v>
      </c>
      <c r="N15" s="69"/>
      <c r="O15" s="76">
        <v>375.97338424200007</v>
      </c>
      <c r="P15" s="77">
        <v>3.4182816849272731E-5</v>
      </c>
      <c r="Q15" s="77">
        <f t="shared" si="0"/>
        <v>0.28744195156812075</v>
      </c>
      <c r="R15" s="77">
        <f>O15/'סכום נכסי הקרן'!$C$42</f>
        <v>1.3836951128228806E-2</v>
      </c>
    </row>
    <row r="16" spans="2:18">
      <c r="B16" s="74" t="s">
        <v>207</v>
      </c>
      <c r="C16" s="69" t="s">
        <v>208</v>
      </c>
      <c r="D16" s="82" t="s">
        <v>99</v>
      </c>
      <c r="E16" s="69" t="s">
        <v>206</v>
      </c>
      <c r="F16" s="69"/>
      <c r="G16" s="69"/>
      <c r="H16" s="76">
        <v>0.27000000000075181</v>
      </c>
      <c r="I16" s="82" t="s">
        <v>111</v>
      </c>
      <c r="J16" s="83">
        <v>0</v>
      </c>
      <c r="K16" s="77">
        <v>3.9999999998611936E-4</v>
      </c>
      <c r="L16" s="76">
        <v>172920.97548200004</v>
      </c>
      <c r="M16" s="78">
        <v>99.99</v>
      </c>
      <c r="N16" s="69"/>
      <c r="O16" s="76">
        <v>172.90368338100004</v>
      </c>
      <c r="P16" s="77">
        <v>2.1615121935250006E-5</v>
      </c>
      <c r="Q16" s="77">
        <f t="shared" si="0"/>
        <v>0.13218960242239169</v>
      </c>
      <c r="R16" s="77">
        <f>O16/'סכום נכסי הקרן'!$C$42</f>
        <v>6.3633754864246116E-3</v>
      </c>
    </row>
    <row r="17" spans="2:18">
      <c r="B17" s="74" t="s">
        <v>209</v>
      </c>
      <c r="C17" s="69" t="s">
        <v>210</v>
      </c>
      <c r="D17" s="82" t="s">
        <v>99</v>
      </c>
      <c r="E17" s="69" t="s">
        <v>206</v>
      </c>
      <c r="F17" s="69"/>
      <c r="G17" s="69"/>
      <c r="H17" s="76">
        <v>8.9999999997987967E-2</v>
      </c>
      <c r="I17" s="82" t="s">
        <v>111</v>
      </c>
      <c r="J17" s="83">
        <v>0</v>
      </c>
      <c r="K17" s="77">
        <v>0</v>
      </c>
      <c r="L17" s="76">
        <v>198803.36226000002</v>
      </c>
      <c r="M17" s="78">
        <v>100</v>
      </c>
      <c r="N17" s="69"/>
      <c r="O17" s="76">
        <v>198.80336226000003</v>
      </c>
      <c r="P17" s="77">
        <v>1.8073032932727276E-5</v>
      </c>
      <c r="Q17" s="77">
        <f t="shared" si="0"/>
        <v>0.1519906164143171</v>
      </c>
      <c r="R17" s="77">
        <f>O17/'סכום נכסי הקרן'!$C$42</f>
        <v>7.3165615519969335E-3</v>
      </c>
    </row>
    <row r="18" spans="2:18">
      <c r="B18" s="74" t="s">
        <v>211</v>
      </c>
      <c r="C18" s="69" t="s">
        <v>212</v>
      </c>
      <c r="D18" s="82" t="s">
        <v>99</v>
      </c>
      <c r="E18" s="69" t="s">
        <v>206</v>
      </c>
      <c r="F18" s="69"/>
      <c r="G18" s="69"/>
      <c r="H18" s="76">
        <v>0.17000000000261378</v>
      </c>
      <c r="I18" s="82" t="s">
        <v>111</v>
      </c>
      <c r="J18" s="83">
        <v>0</v>
      </c>
      <c r="K18" s="77">
        <v>6.0000000003485022E-4</v>
      </c>
      <c r="L18" s="76">
        <v>137746.01579600002</v>
      </c>
      <c r="M18" s="78">
        <v>99.99</v>
      </c>
      <c r="N18" s="69"/>
      <c r="O18" s="76">
        <v>137.732241192</v>
      </c>
      <c r="P18" s="77">
        <v>1.2522365072363639E-5</v>
      </c>
      <c r="Q18" s="77">
        <f t="shared" si="0"/>
        <v>0.10530007139174768</v>
      </c>
      <c r="R18" s="77">
        <f>O18/'סכום נכסי הקרן'!$C$42</f>
        <v>5.0689606499603641E-3</v>
      </c>
    </row>
    <row r="19" spans="2:18">
      <c r="B19" s="74" t="s">
        <v>213</v>
      </c>
      <c r="C19" s="69" t="s">
        <v>214</v>
      </c>
      <c r="D19" s="82" t="s">
        <v>99</v>
      </c>
      <c r="E19" s="69" t="s">
        <v>206</v>
      </c>
      <c r="F19" s="69"/>
      <c r="G19" s="69"/>
      <c r="H19" s="76">
        <v>0.33999999999911801</v>
      </c>
      <c r="I19" s="82" t="s">
        <v>111</v>
      </c>
      <c r="J19" s="83">
        <v>0</v>
      </c>
      <c r="K19" s="77">
        <v>0</v>
      </c>
      <c r="L19" s="76">
        <v>68031.843159000011</v>
      </c>
      <c r="M19" s="78">
        <v>100</v>
      </c>
      <c r="N19" s="69"/>
      <c r="O19" s="76">
        <v>68.031843159000005</v>
      </c>
      <c r="P19" s="77">
        <v>9.7188347370000018E-6</v>
      </c>
      <c r="Q19" s="77">
        <f t="shared" si="0"/>
        <v>5.2012207741312634E-2</v>
      </c>
      <c r="R19" s="77">
        <f>O19/'סכום נכסי הקרן'!$C$42</f>
        <v>2.5037764065460981E-3</v>
      </c>
    </row>
    <row r="20" spans="2:18">
      <c r="B20" s="74" t="s">
        <v>215</v>
      </c>
      <c r="C20" s="69" t="s">
        <v>216</v>
      </c>
      <c r="D20" s="82" t="s">
        <v>99</v>
      </c>
      <c r="E20" s="69" t="s">
        <v>206</v>
      </c>
      <c r="F20" s="69"/>
      <c r="G20" s="69"/>
      <c r="H20" s="76">
        <v>0.8399999999940776</v>
      </c>
      <c r="I20" s="82" t="s">
        <v>111</v>
      </c>
      <c r="J20" s="83">
        <v>0</v>
      </c>
      <c r="K20" s="77">
        <v>5.0000000004935344E-4</v>
      </c>
      <c r="L20" s="76">
        <v>40540.160000000011</v>
      </c>
      <c r="M20" s="78">
        <v>99.96</v>
      </c>
      <c r="N20" s="69"/>
      <c r="O20" s="76">
        <v>40.523943936000009</v>
      </c>
      <c r="P20" s="77">
        <v>5.7914514285714304E-6</v>
      </c>
      <c r="Q20" s="77">
        <f t="shared" si="0"/>
        <v>3.09816652412379E-2</v>
      </c>
      <c r="R20" s="77">
        <f>O20/'סכום נכסי הקרן'!$C$42</f>
        <v>1.491402996241342E-3</v>
      </c>
    </row>
    <row r="21" spans="2:18">
      <c r="B21" s="74" t="s">
        <v>217</v>
      </c>
      <c r="C21" s="69" t="s">
        <v>218</v>
      </c>
      <c r="D21" s="82" t="s">
        <v>99</v>
      </c>
      <c r="E21" s="69" t="s">
        <v>206</v>
      </c>
      <c r="F21" s="69"/>
      <c r="G21" s="69"/>
      <c r="H21" s="76">
        <v>0.9200000000012738</v>
      </c>
      <c r="I21" s="82" t="s">
        <v>111</v>
      </c>
      <c r="J21" s="83">
        <v>0</v>
      </c>
      <c r="K21" s="77">
        <v>5.0000000000000001E-4</v>
      </c>
      <c r="L21" s="76">
        <v>314186.24000000005</v>
      </c>
      <c r="M21" s="78">
        <v>99.95</v>
      </c>
      <c r="N21" s="69"/>
      <c r="O21" s="76">
        <v>314.0291468800001</v>
      </c>
      <c r="P21" s="77">
        <v>4.4883748571428575E-5</v>
      </c>
      <c r="Q21" s="77">
        <f t="shared" si="0"/>
        <v>0.24008388522087229</v>
      </c>
      <c r="R21" s="77">
        <f>O21/'סכום נכסי הקרן'!$C$42</f>
        <v>1.1557216921028377E-2</v>
      </c>
    </row>
    <row r="22" spans="2:18">
      <c r="B22" s="75"/>
      <c r="C22" s="69"/>
      <c r="D22" s="69"/>
      <c r="E22" s="69"/>
      <c r="F22" s="69"/>
      <c r="G22" s="69"/>
      <c r="H22" s="69"/>
      <c r="I22" s="69"/>
      <c r="J22" s="69"/>
      <c r="K22" s="77"/>
      <c r="L22" s="76"/>
      <c r="M22" s="78"/>
      <c r="N22" s="69"/>
      <c r="O22" s="69"/>
      <c r="P22" s="69"/>
      <c r="Q22" s="77"/>
      <c r="R22" s="69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113" t="s">
        <v>91</v>
      </c>
      <c r="C25" s="115"/>
      <c r="D25" s="11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13" t="s">
        <v>177</v>
      </c>
      <c r="C26" s="115"/>
      <c r="D26" s="115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35" t="s">
        <v>185</v>
      </c>
      <c r="C27" s="135"/>
      <c r="D27" s="135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7:D27"/>
  </mergeCells>
  <phoneticPr fontId="4" type="noConversion"/>
  <dataValidations count="1">
    <dataValidation allowBlank="1" showInputMessage="1" showErrorMessage="1" sqref="N10:Q10 N9 N1:N7 N32:N1048576 O1:Q9 O11:Q1048576 C32:I1048576 E1:I30 C28:D29 C25:D26 D1:D24 A1:B1048576 C5:C24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6" t="s">
        <v>165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1395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68"/>
      <c r="P10" s="68"/>
    </row>
    <row r="11" spans="2:16" ht="20.25" customHeight="1">
      <c r="B11" s="113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3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3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</row>
    <row r="383" spans="2:16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</row>
    <row r="384" spans="2:16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</row>
    <row r="385" spans="2:16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</row>
    <row r="386" spans="2:16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</row>
    <row r="387" spans="2:16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2:16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2:16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  <row r="390" spans="2:16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</row>
    <row r="391" spans="2:16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</row>
    <row r="392" spans="2:16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</row>
    <row r="393" spans="2:16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</row>
    <row r="394" spans="2:16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</row>
    <row r="395" spans="2:16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</row>
    <row r="396" spans="2:16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</row>
    <row r="397" spans="2:16">
      <c r="B397" s="118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</row>
    <row r="398" spans="2:16">
      <c r="B398" s="118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</row>
    <row r="399" spans="2:16">
      <c r="B399" s="119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</row>
    <row r="400" spans="2:16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</row>
    <row r="401" spans="2:16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</row>
    <row r="402" spans="2:16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</row>
    <row r="403" spans="2:16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</row>
    <row r="405" spans="2:16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</row>
    <row r="406" spans="2:16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</row>
    <row r="407" spans="2:16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</row>
    <row r="408" spans="2:16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</row>
    <row r="409" spans="2:16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</row>
    <row r="410" spans="2:16">
      <c r="B410" s="111"/>
      <c r="C410" s="111"/>
      <c r="D410" s="111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</row>
    <row r="411" spans="2:16">
      <c r="B411" s="111"/>
      <c r="C411" s="111"/>
      <c r="D411" s="111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</row>
    <row r="412" spans="2:16">
      <c r="B412" s="111"/>
      <c r="C412" s="111"/>
      <c r="D412" s="111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</row>
    <row r="413" spans="2:16">
      <c r="B413" s="111"/>
      <c r="C413" s="111"/>
      <c r="D413" s="111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</row>
    <row r="414" spans="2:16">
      <c r="B414" s="111"/>
      <c r="C414" s="111"/>
      <c r="D414" s="111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</row>
    <row r="415" spans="2:16">
      <c r="B415" s="111"/>
      <c r="C415" s="111"/>
      <c r="D415" s="111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</row>
    <row r="416" spans="2:16">
      <c r="B416" s="111"/>
      <c r="C416" s="111"/>
      <c r="D416" s="111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</row>
    <row r="417" spans="2:16">
      <c r="B417" s="111"/>
      <c r="C417" s="111"/>
      <c r="D417" s="111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</row>
    <row r="418" spans="2:16">
      <c r="B418" s="111"/>
      <c r="C418" s="111"/>
      <c r="D418" s="111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</row>
    <row r="419" spans="2:16">
      <c r="B419" s="111"/>
      <c r="C419" s="111"/>
      <c r="D419" s="111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</row>
    <row r="420" spans="2:16">
      <c r="B420" s="111"/>
      <c r="C420" s="111"/>
      <c r="D420" s="111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</row>
    <row r="421" spans="2:16">
      <c r="B421" s="111"/>
      <c r="C421" s="111"/>
      <c r="D421" s="111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</row>
    <row r="422" spans="2:16">
      <c r="B422" s="111"/>
      <c r="C422" s="111"/>
      <c r="D422" s="111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</row>
    <row r="423" spans="2:16">
      <c r="B423" s="111"/>
      <c r="C423" s="111"/>
      <c r="D423" s="111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</row>
    <row r="424" spans="2:16">
      <c r="B424" s="111"/>
      <c r="C424" s="111"/>
      <c r="D424" s="111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</row>
    <row r="425" spans="2:16">
      <c r="B425" s="111"/>
      <c r="C425" s="111"/>
      <c r="D425" s="111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</row>
    <row r="426" spans="2:16">
      <c r="B426" s="111"/>
      <c r="C426" s="111"/>
      <c r="D426" s="111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</row>
    <row r="427" spans="2:16">
      <c r="B427" s="111"/>
      <c r="C427" s="111"/>
      <c r="D427" s="111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</row>
    <row r="428" spans="2:16">
      <c r="B428" s="111"/>
      <c r="C428" s="111"/>
      <c r="D428" s="111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</row>
    <row r="429" spans="2:16">
      <c r="B429" s="111"/>
      <c r="C429" s="111"/>
      <c r="D429" s="111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</row>
    <row r="430" spans="2:16">
      <c r="B430" s="111"/>
      <c r="C430" s="111"/>
      <c r="D430" s="111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</row>
    <row r="431" spans="2:16">
      <c r="B431" s="111"/>
      <c r="C431" s="111"/>
      <c r="D431" s="111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</row>
    <row r="432" spans="2:16">
      <c r="B432" s="111"/>
      <c r="C432" s="111"/>
      <c r="D432" s="111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</row>
    <row r="433" spans="2:16">
      <c r="B433" s="111"/>
      <c r="C433" s="111"/>
      <c r="D433" s="111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</row>
    <row r="434" spans="2:16">
      <c r="B434" s="111"/>
      <c r="C434" s="111"/>
      <c r="D434" s="111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</row>
    <row r="435" spans="2:16">
      <c r="B435" s="111"/>
      <c r="C435" s="111"/>
      <c r="D435" s="111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</row>
    <row r="436" spans="2:16">
      <c r="B436" s="111"/>
      <c r="C436" s="111"/>
      <c r="D436" s="111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>
      <c r="B437" s="111"/>
      <c r="C437" s="111"/>
      <c r="D437" s="111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</row>
    <row r="438" spans="2:16">
      <c r="B438" s="111"/>
      <c r="C438" s="111"/>
      <c r="D438" s="111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</row>
    <row r="439" spans="2:16">
      <c r="B439" s="111"/>
      <c r="C439" s="111"/>
      <c r="D439" s="111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</row>
    <row r="440" spans="2:16">
      <c r="B440" s="111"/>
      <c r="C440" s="111"/>
      <c r="D440" s="111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</row>
    <row r="441" spans="2:16">
      <c r="B441" s="111"/>
      <c r="C441" s="111"/>
      <c r="D441" s="111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</row>
    <row r="442" spans="2:16">
      <c r="B442" s="111"/>
      <c r="C442" s="111"/>
      <c r="D442" s="111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</row>
    <row r="443" spans="2:16">
      <c r="B443" s="111"/>
      <c r="C443" s="111"/>
      <c r="D443" s="111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</row>
    <row r="444" spans="2:16">
      <c r="B444" s="111"/>
      <c r="C444" s="111"/>
      <c r="D444" s="111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</row>
    <row r="445" spans="2:16">
      <c r="B445" s="111"/>
      <c r="C445" s="111"/>
      <c r="D445" s="111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</row>
    <row r="446" spans="2:16">
      <c r="B446" s="111"/>
      <c r="C446" s="111"/>
      <c r="D446" s="111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</row>
    <row r="447" spans="2:16">
      <c r="B447" s="111"/>
      <c r="C447" s="111"/>
      <c r="D447" s="111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</row>
    <row r="448" spans="2:16">
      <c r="B448" s="111"/>
      <c r="C448" s="111"/>
      <c r="D448" s="111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</row>
    <row r="449" spans="2:16">
      <c r="B449" s="111"/>
      <c r="C449" s="111"/>
      <c r="D449" s="111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</row>
    <row r="450" spans="2:16">
      <c r="B450" s="111"/>
      <c r="C450" s="111"/>
      <c r="D450" s="111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</row>
    <row r="451" spans="2:16">
      <c r="B451" s="111"/>
      <c r="C451" s="111"/>
      <c r="D451" s="111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</row>
    <row r="452" spans="2:16">
      <c r="B452" s="111"/>
      <c r="C452" s="111"/>
      <c r="D452" s="111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</row>
    <row r="453" spans="2:16">
      <c r="B453" s="111"/>
      <c r="C453" s="111"/>
      <c r="D453" s="111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</row>
    <row r="454" spans="2:16">
      <c r="B454" s="111"/>
      <c r="C454" s="111"/>
      <c r="D454" s="111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</row>
    <row r="455" spans="2:16">
      <c r="B455" s="111"/>
      <c r="C455" s="111"/>
      <c r="D455" s="111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</row>
    <row r="456" spans="2:16">
      <c r="B456" s="111"/>
      <c r="C456" s="111"/>
      <c r="D456" s="111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</row>
    <row r="457" spans="2:16">
      <c r="B457" s="111"/>
      <c r="C457" s="111"/>
      <c r="D457" s="111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</row>
    <row r="458" spans="2:16">
      <c r="B458" s="111"/>
      <c r="C458" s="111"/>
      <c r="D458" s="111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</row>
    <row r="459" spans="2:16">
      <c r="B459" s="111"/>
      <c r="C459" s="111"/>
      <c r="D459" s="111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</row>
    <row r="460" spans="2:16">
      <c r="B460" s="111"/>
      <c r="C460" s="111"/>
      <c r="D460" s="111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</row>
    <row r="461" spans="2:16">
      <c r="B461" s="111"/>
      <c r="C461" s="111"/>
      <c r="D461" s="111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</row>
    <row r="462" spans="2:16">
      <c r="B462" s="111"/>
      <c r="C462" s="111"/>
      <c r="D462" s="111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</row>
    <row r="463" spans="2:16">
      <c r="B463" s="111"/>
      <c r="C463" s="111"/>
      <c r="D463" s="111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124</v>
      </c>
      <c r="C1" s="67" t="s" vm="1">
        <v>201</v>
      </c>
    </row>
    <row r="2" spans="2:20">
      <c r="B2" s="46" t="s">
        <v>123</v>
      </c>
      <c r="C2" s="67" t="s">
        <v>202</v>
      </c>
    </row>
    <row r="3" spans="2:20">
      <c r="B3" s="46" t="s">
        <v>125</v>
      </c>
      <c r="C3" s="67" t="s">
        <v>203</v>
      </c>
    </row>
    <row r="4" spans="2:20">
      <c r="B4" s="46" t="s">
        <v>126</v>
      </c>
      <c r="C4" s="67">
        <v>2146</v>
      </c>
    </row>
    <row r="6" spans="2:20" ht="26.25" customHeight="1">
      <c r="B6" s="132" t="s">
        <v>152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</row>
    <row r="7" spans="2:20" ht="26.25" customHeight="1">
      <c r="B7" s="132" t="s">
        <v>69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</row>
    <row r="8" spans="2:20" s="3" customFormat="1" ht="78.75">
      <c r="B8" s="36" t="s">
        <v>94</v>
      </c>
      <c r="C8" s="12" t="s">
        <v>34</v>
      </c>
      <c r="D8" s="12" t="s">
        <v>98</v>
      </c>
      <c r="E8" s="12" t="s">
        <v>168</v>
      </c>
      <c r="F8" s="12" t="s">
        <v>96</v>
      </c>
      <c r="G8" s="12" t="s">
        <v>49</v>
      </c>
      <c r="H8" s="12" t="s">
        <v>14</v>
      </c>
      <c r="I8" s="12" t="s">
        <v>50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127</v>
      </c>
      <c r="T8" s="37" t="s">
        <v>129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169</v>
      </c>
    </row>
    <row r="11" spans="2:20" s="4" customFormat="1" ht="18" customHeight="1">
      <c r="B11" s="116" t="s">
        <v>1382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7">
        <v>0</v>
      </c>
      <c r="R11" s="68"/>
      <c r="S11" s="68"/>
      <c r="T11" s="68"/>
    </row>
    <row r="12" spans="2:20">
      <c r="B12" s="113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3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3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3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124</v>
      </c>
      <c r="C1" s="67" t="s" vm="1">
        <v>201</v>
      </c>
    </row>
    <row r="2" spans="2:21">
      <c r="B2" s="46" t="s">
        <v>123</v>
      </c>
      <c r="C2" s="67" t="s">
        <v>202</v>
      </c>
    </row>
    <row r="3" spans="2:21">
      <c r="B3" s="46" t="s">
        <v>125</v>
      </c>
      <c r="C3" s="67" t="s">
        <v>203</v>
      </c>
    </row>
    <row r="4" spans="2:21">
      <c r="B4" s="46" t="s">
        <v>126</v>
      </c>
      <c r="C4" s="67">
        <v>2146</v>
      </c>
    </row>
    <row r="6" spans="2:21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2:21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14</v>
      </c>
      <c r="I8" s="29" t="s">
        <v>50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127</v>
      </c>
      <c r="U8" s="13" t="s">
        <v>129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169</v>
      </c>
      <c r="U10" s="19" t="s">
        <v>188</v>
      </c>
    </row>
    <row r="11" spans="2:21" s="4" customFormat="1" ht="18" customHeight="1">
      <c r="B11" s="116" t="s">
        <v>1383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7">
        <v>0</v>
      </c>
      <c r="S11" s="68"/>
      <c r="T11" s="68"/>
      <c r="U11" s="68"/>
    </row>
    <row r="12" spans="2:21">
      <c r="B12" s="113" t="s">
        <v>194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13" t="s">
        <v>91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13" t="s">
        <v>177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13" t="s">
        <v>185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5" t="s">
        <v>190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2:2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2:2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2:2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2:2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2:2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2:2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2:2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2:2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2:2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2:2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2:2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2:2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2:2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2:2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2:2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2:2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2:2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2:2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2:2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2:2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2:2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2:2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2:2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2:2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2:2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2:2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2:2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2:2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2:2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2:2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2:2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2:2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2:2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2:2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2:2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2:2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2:2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2:2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2:2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2:2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2:2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2:2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2:2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2:2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2:2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2:2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2:2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2:2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2:2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2:2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2:2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2:2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2:2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2:2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2:2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2:2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2:2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2:2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2:2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2:2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2:2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2:2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2:2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2:2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2:2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2:2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2:2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2:2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2:2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2:2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2:2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2:2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2:2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2:2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2:2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2:2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2:2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2:2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2:2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2:2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2:2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2:2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2:2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2:2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2:2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2:2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2:2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2:2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2:2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2:2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2:2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2:2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2:2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2:2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2:2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2:2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2:2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2:2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2:2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2:2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2:2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2:2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2:2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2:2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2:2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2:2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2:2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2:2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2:2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2:2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2:2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2:2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2:2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2:2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2:2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2:2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2:2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2:2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2:2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2:2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2:2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2:2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2:2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2:2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2:2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2:2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2:2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2:2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2:2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2:2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2:2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2:2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2:2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2:2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2:2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2:2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2:2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2:2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2:2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2:2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2:2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2:2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2:2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2:2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2:2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2:2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2:2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2:2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2:2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2:2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2:2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2:2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2:2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2:2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2:2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2:2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2:2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2:2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2:2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2:2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2:2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2:2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2:2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2:2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2:2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2:2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2:2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2:2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2:2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2:2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2:2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2:2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2:2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2:2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2:2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2:2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2:2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2:2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2:2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2:2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2:2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2:2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2:2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2:2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2:2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2:2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2:2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2:2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2:2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2:2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2:2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2:2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2:2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2:2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2:2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2:2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2:2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2:2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2:2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2:2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2:2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2:2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2:2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2:2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2:2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2:2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2:2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2:2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2:2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2:2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2:2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2:2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2:2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2:2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2:2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2:2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2:2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2:2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2:2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2:2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2:2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2:2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2:2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2:2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2:2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2:2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2:2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2:2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2:2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2:2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2:2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2:2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2:2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2:2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2:2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2:2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2:2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2:2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</row>
    <row r="452" spans="2:2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</row>
    <row r="453" spans="2:2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</row>
    <row r="454" spans="2:2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</row>
    <row r="455" spans="2:2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</row>
    <row r="456" spans="2:2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</row>
    <row r="457" spans="2:2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</row>
    <row r="458" spans="2:2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</row>
    <row r="459" spans="2:2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</row>
    <row r="460" spans="2:2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</row>
    <row r="461" spans="2:2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</row>
    <row r="462" spans="2:2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</row>
    <row r="463" spans="2:2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</row>
    <row r="464" spans="2:2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</row>
    <row r="465" spans="2:2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</row>
    <row r="466" spans="2:2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</row>
    <row r="467" spans="2:2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</row>
    <row r="468" spans="2:2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</row>
    <row r="469" spans="2:2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</row>
    <row r="470" spans="2:2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</row>
    <row r="471" spans="2:2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</row>
    <row r="472" spans="2:2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</row>
    <row r="473" spans="2:2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</row>
    <row r="474" spans="2:2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</row>
    <row r="475" spans="2:2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</row>
    <row r="476" spans="2:2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</row>
    <row r="477" spans="2:2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</row>
    <row r="478" spans="2:2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</row>
    <row r="479" spans="2:2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</row>
    <row r="480" spans="2:2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</row>
    <row r="481" spans="2:2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</row>
    <row r="482" spans="2:2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</row>
    <row r="483" spans="2:2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</row>
    <row r="484" spans="2:2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</row>
    <row r="485" spans="2:2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</row>
    <row r="486" spans="2:2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</row>
    <row r="487" spans="2:2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</row>
    <row r="488" spans="2:2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</row>
    <row r="489" spans="2:2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</row>
    <row r="490" spans="2:2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</row>
    <row r="491" spans="2:2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</row>
    <row r="492" spans="2:2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</row>
    <row r="493" spans="2:2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</row>
    <row r="494" spans="2:2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</row>
    <row r="495" spans="2:2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</row>
    <row r="496" spans="2:2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</row>
    <row r="497" spans="2:2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</row>
    <row r="498" spans="2:2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</row>
    <row r="499" spans="2:2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</row>
    <row r="500" spans="2:2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</row>
    <row r="501" spans="2:2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</row>
    <row r="502" spans="2:2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</row>
    <row r="503" spans="2:2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</row>
    <row r="504" spans="2:2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</row>
    <row r="505" spans="2:2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</row>
    <row r="506" spans="2:2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</row>
    <row r="507" spans="2:2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</row>
    <row r="508" spans="2:2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</row>
    <row r="509" spans="2:2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</row>
    <row r="510" spans="2:2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</row>
    <row r="511" spans="2:2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</row>
    <row r="512" spans="2:2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</row>
    <row r="513" spans="2:2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</row>
    <row r="514" spans="2:2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</row>
    <row r="515" spans="2:2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</row>
    <row r="516" spans="2:2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</row>
    <row r="517" spans="2:2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</row>
    <row r="518" spans="2:2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</row>
    <row r="519" spans="2:2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</row>
    <row r="520" spans="2:2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</row>
    <row r="521" spans="2:2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</row>
    <row r="522" spans="2:2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</row>
    <row r="523" spans="2:2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</row>
    <row r="524" spans="2:2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</row>
    <row r="525" spans="2:2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</row>
    <row r="526" spans="2:2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</row>
    <row r="527" spans="2:2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</row>
    <row r="528" spans="2:2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</row>
    <row r="529" spans="2:2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</row>
    <row r="530" spans="2:2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</row>
    <row r="531" spans="2:2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</row>
    <row r="532" spans="2:2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</row>
    <row r="533" spans="2:2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</row>
    <row r="534" spans="2:2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</row>
    <row r="535" spans="2:2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</row>
    <row r="536" spans="2:2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</row>
    <row r="537" spans="2:2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</row>
    <row r="538" spans="2:2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</row>
    <row r="539" spans="2:2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</row>
    <row r="540" spans="2:2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</row>
    <row r="541" spans="2:2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</row>
    <row r="542" spans="2:2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</row>
    <row r="543" spans="2:2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</row>
    <row r="544" spans="2:2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</row>
    <row r="545" spans="2:2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</row>
    <row r="546" spans="2:2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</row>
    <row r="547" spans="2:2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</row>
    <row r="548" spans="2:2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</row>
    <row r="549" spans="2:2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</row>
    <row r="550" spans="2:2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</row>
    <row r="551" spans="2:2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</row>
    <row r="552" spans="2:2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</row>
    <row r="553" spans="2:2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</row>
    <row r="554" spans="2:2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</row>
    <row r="555" spans="2:2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</row>
    <row r="556" spans="2:2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</row>
    <row r="557" spans="2:2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</row>
    <row r="558" spans="2:2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</row>
    <row r="559" spans="2:2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</row>
    <row r="560" spans="2:2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</row>
    <row r="561" spans="2:2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</row>
    <row r="562" spans="2:2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</row>
    <row r="563" spans="2:2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</row>
    <row r="564" spans="2:2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</row>
    <row r="565" spans="2:21">
      <c r="B565" s="111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</row>
    <row r="566" spans="2:21">
      <c r="B566" s="111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</row>
    <row r="567" spans="2:21">
      <c r="B567" s="111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</row>
    <row r="568" spans="2:21">
      <c r="B568" s="111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</row>
    <row r="569" spans="2:21">
      <c r="B569" s="111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</row>
    <row r="570" spans="2:21">
      <c r="B570" s="111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</row>
    <row r="571" spans="2:21">
      <c r="B571" s="111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</row>
    <row r="572" spans="2:21">
      <c r="B572" s="111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</row>
    <row r="573" spans="2:21">
      <c r="B573" s="111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</row>
    <row r="574" spans="2:21">
      <c r="B574" s="111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5" spans="2:21">
      <c r="B575" s="111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2:21">
      <c r="B576" s="111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</row>
    <row r="577" spans="2:21">
      <c r="B577" s="111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</row>
    <row r="578" spans="2:21">
      <c r="B578" s="111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</row>
    <row r="579" spans="2:21">
      <c r="B579" s="111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</row>
    <row r="580" spans="2:21">
      <c r="B580" s="111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</row>
    <row r="581" spans="2:21">
      <c r="B581" s="111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</row>
    <row r="582" spans="2:21">
      <c r="B582" s="111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</row>
    <row r="583" spans="2:21">
      <c r="B583" s="111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</row>
    <row r="584" spans="2:21">
      <c r="B584" s="111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</row>
    <row r="585" spans="2:21">
      <c r="B585" s="111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</row>
    <row r="586" spans="2:21">
      <c r="B586" s="111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</row>
    <row r="587" spans="2:21">
      <c r="B587" s="111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</row>
    <row r="588" spans="2:21">
      <c r="B588" s="111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</row>
    <row r="589" spans="2:21">
      <c r="B589" s="111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</row>
    <row r="590" spans="2:21">
      <c r="B590" s="111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</row>
    <row r="591" spans="2:21">
      <c r="B591" s="111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</row>
    <row r="592" spans="2:21">
      <c r="B592" s="111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</row>
    <row r="593" spans="2:21">
      <c r="B593" s="111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</row>
    <row r="594" spans="2:21">
      <c r="B594" s="111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</row>
    <row r="595" spans="2:21">
      <c r="B595" s="111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</row>
    <row r="596" spans="2:21">
      <c r="B596" s="111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</row>
    <row r="597" spans="2:21">
      <c r="B597" s="111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</row>
    <row r="598" spans="2:21">
      <c r="B598" s="111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</row>
    <row r="599" spans="2:21">
      <c r="B599" s="111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</row>
    <row r="600" spans="2:21">
      <c r="B600" s="111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</row>
    <row r="601" spans="2:21">
      <c r="B601" s="111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</row>
    <row r="602" spans="2:21">
      <c r="B602" s="111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</row>
    <row r="603" spans="2:21">
      <c r="B603" s="111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</row>
    <row r="604" spans="2:21">
      <c r="B604" s="111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</row>
    <row r="605" spans="2:21">
      <c r="B605" s="111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</row>
    <row r="606" spans="2:21">
      <c r="B606" s="111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</row>
    <row r="607" spans="2:21">
      <c r="B607" s="111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</row>
    <row r="608" spans="2:21">
      <c r="B608" s="111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</row>
    <row r="609" spans="2:21">
      <c r="B609" s="111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</row>
    <row r="610" spans="2:21">
      <c r="B610" s="111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</row>
    <row r="611" spans="2:21">
      <c r="B611" s="111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</row>
    <row r="612" spans="2:21">
      <c r="B612" s="111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</row>
    <row r="613" spans="2:21">
      <c r="B613" s="111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</row>
    <row r="614" spans="2:21">
      <c r="B614" s="111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</row>
    <row r="615" spans="2:21">
      <c r="B615" s="111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</row>
    <row r="616" spans="2:21">
      <c r="B616" s="111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</row>
    <row r="617" spans="2:21">
      <c r="B617" s="111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</row>
    <row r="618" spans="2:21">
      <c r="B618" s="111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</row>
    <row r="619" spans="2:21">
      <c r="B619" s="111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</row>
    <row r="620" spans="2:21">
      <c r="B620" s="111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</row>
    <row r="621" spans="2:21">
      <c r="B621" s="111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</row>
    <row r="622" spans="2:21">
      <c r="B622" s="111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</row>
    <row r="623" spans="2:21">
      <c r="B623" s="111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</row>
    <row r="624" spans="2:21">
      <c r="B624" s="111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</row>
    <row r="625" spans="2:21">
      <c r="B625" s="111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</row>
    <row r="626" spans="2:21">
      <c r="B626" s="111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</row>
    <row r="627" spans="2:21">
      <c r="B627" s="111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</row>
    <row r="628" spans="2:21">
      <c r="B628" s="111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</row>
    <row r="629" spans="2:21">
      <c r="B629" s="111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</row>
    <row r="630" spans="2:21">
      <c r="B630" s="111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</row>
    <row r="631" spans="2:21">
      <c r="B631" s="111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</row>
    <row r="632" spans="2:21">
      <c r="B632" s="111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</row>
    <row r="633" spans="2:21">
      <c r="B633" s="111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</row>
    <row r="634" spans="2:21">
      <c r="B634" s="111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2:21">
      <c r="B635" s="111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</row>
    <row r="636" spans="2:21">
      <c r="B636" s="111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</row>
    <row r="637" spans="2:21">
      <c r="B637" s="111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</row>
    <row r="638" spans="2:21">
      <c r="B638" s="111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</row>
    <row r="639" spans="2:21">
      <c r="B639" s="111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  <row r="640" spans="2:21">
      <c r="B640" s="111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</row>
    <row r="641" spans="2:21">
      <c r="B641" s="111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2:21">
      <c r="B642" s="111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</row>
    <row r="643" spans="2:21">
      <c r="B643" s="111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</row>
    <row r="644" spans="2:21">
      <c r="B644" s="111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</row>
    <row r="645" spans="2:21">
      <c r="B645" s="111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</row>
    <row r="646" spans="2:21">
      <c r="B646" s="111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</row>
    <row r="647" spans="2:21">
      <c r="B647" s="111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</row>
    <row r="648" spans="2:21">
      <c r="B648" s="111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</row>
    <row r="649" spans="2:21">
      <c r="B649" s="111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</row>
    <row r="650" spans="2:21">
      <c r="B650" s="111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</row>
    <row r="651" spans="2:21">
      <c r="B651" s="111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</row>
    <row r="652" spans="2:21">
      <c r="B652" s="111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</row>
    <row r="653" spans="2:21">
      <c r="B653" s="111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</row>
    <row r="654" spans="2:21">
      <c r="B654" s="111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2:21">
      <c r="B655" s="111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</row>
    <row r="656" spans="2:21">
      <c r="B656" s="111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</row>
    <row r="657" spans="2:21">
      <c r="B657" s="111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</row>
    <row r="658" spans="2:21">
      <c r="B658" s="111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</row>
    <row r="659" spans="2:21">
      <c r="B659" s="111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</row>
    <row r="660" spans="2:21">
      <c r="B660" s="111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</row>
    <row r="661" spans="2:21">
      <c r="B661" s="111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</row>
    <row r="662" spans="2:21">
      <c r="B662" s="111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</row>
    <row r="663" spans="2:21">
      <c r="B663" s="111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</row>
    <row r="664" spans="2:21">
      <c r="B664" s="111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</row>
    <row r="665" spans="2:21">
      <c r="B665" s="111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</row>
    <row r="666" spans="2:21">
      <c r="B666" s="111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</row>
    <row r="667" spans="2:21">
      <c r="B667" s="111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</row>
    <row r="668" spans="2:21">
      <c r="B668" s="111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</row>
    <row r="669" spans="2:21">
      <c r="B669" s="111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</row>
    <row r="670" spans="2:21">
      <c r="B670" s="111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</row>
    <row r="671" spans="2:21">
      <c r="B671" s="111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</row>
    <row r="672" spans="2:21">
      <c r="B672" s="111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</row>
    <row r="673" spans="2:21">
      <c r="B673" s="111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</row>
    <row r="674" spans="2:21">
      <c r="B674" s="111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</row>
    <row r="675" spans="2:21">
      <c r="B675" s="111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</row>
    <row r="676" spans="2:21">
      <c r="B676" s="111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</row>
    <row r="677" spans="2:21">
      <c r="B677" s="111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</row>
    <row r="678" spans="2:21">
      <c r="B678" s="111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</row>
    <row r="679" spans="2:21">
      <c r="B679" s="111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</row>
    <row r="680" spans="2:21">
      <c r="B680" s="111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</row>
    <row r="681" spans="2:21">
      <c r="B681" s="111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</row>
    <row r="682" spans="2:21">
      <c r="B682" s="111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</row>
    <row r="683" spans="2:21">
      <c r="B683" s="111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</row>
    <row r="684" spans="2:21">
      <c r="B684" s="111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</row>
    <row r="685" spans="2:21">
      <c r="B685" s="111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</row>
    <row r="686" spans="2:21">
      <c r="B686" s="111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</row>
    <row r="687" spans="2:21">
      <c r="B687" s="111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</row>
    <row r="688" spans="2:21">
      <c r="B688" s="111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</row>
    <row r="689" spans="2:21">
      <c r="B689" s="111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</row>
    <row r="690" spans="2:21">
      <c r="B690" s="111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</row>
    <row r="691" spans="2:21">
      <c r="B691" s="111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</row>
    <row r="692" spans="2:21">
      <c r="B692" s="111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</row>
    <row r="693" spans="2:21">
      <c r="B693" s="111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</row>
    <row r="694" spans="2:21">
      <c r="B694" s="111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</row>
    <row r="695" spans="2:21">
      <c r="B695" s="111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</row>
    <row r="696" spans="2:21">
      <c r="B696" s="111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</row>
    <row r="697" spans="2:21">
      <c r="B697" s="1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</row>
    <row r="698" spans="2:21">
      <c r="B698" s="111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</row>
    <row r="699" spans="2:21">
      <c r="B699" s="1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</row>
    <row r="700" spans="2:21">
      <c r="B700" s="111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</row>
    <row r="701" spans="2:21">
      <c r="B701" s="111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</row>
    <row r="702" spans="2:21">
      <c r="B702" s="111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</row>
    <row r="703" spans="2:21">
      <c r="B703" s="111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</row>
    <row r="704" spans="2:21">
      <c r="B704" s="111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</row>
    <row r="705" spans="2:21">
      <c r="B705" s="111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</row>
    <row r="706" spans="2:21">
      <c r="B706" s="111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</row>
    <row r="707" spans="2:21">
      <c r="B707" s="111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</row>
    <row r="708" spans="2:21">
      <c r="B708" s="111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</row>
    <row r="709" spans="2:21">
      <c r="B709" s="111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</row>
    <row r="710" spans="2:21">
      <c r="B710" s="111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</row>
    <row r="711" spans="2:21">
      <c r="B711" s="111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</row>
    <row r="712" spans="2:21">
      <c r="B712" s="111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</row>
    <row r="713" spans="2:21">
      <c r="B713" s="111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</row>
    <row r="714" spans="2:21">
      <c r="B714" s="111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</row>
    <row r="715" spans="2:21">
      <c r="B715" s="111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</row>
    <row r="716" spans="2:21">
      <c r="B716" s="111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</row>
    <row r="717" spans="2:21">
      <c r="B717" s="111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</row>
    <row r="718" spans="2:21">
      <c r="B718" s="111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</row>
    <row r="719" spans="2:21">
      <c r="B719" s="111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</row>
    <row r="720" spans="2:21">
      <c r="B720" s="111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</row>
    <row r="721" spans="2:21">
      <c r="B721" s="111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</row>
    <row r="722" spans="2:21">
      <c r="B722" s="111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</row>
    <row r="723" spans="2:21">
      <c r="B723" s="111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</row>
    <row r="724" spans="2:21">
      <c r="B724" s="111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</row>
    <row r="725" spans="2:21">
      <c r="B725" s="111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</row>
    <row r="726" spans="2:21">
      <c r="B726" s="111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</row>
    <row r="727" spans="2:21">
      <c r="B727" s="111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</row>
    <row r="728" spans="2:21">
      <c r="B728" s="111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</row>
    <row r="729" spans="2:21">
      <c r="B729" s="111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</row>
    <row r="730" spans="2:21">
      <c r="B730" s="111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</row>
    <row r="731" spans="2:21">
      <c r="B731" s="111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</row>
    <row r="732" spans="2:21">
      <c r="B732" s="111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</row>
    <row r="733" spans="2:21">
      <c r="B733" s="111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4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51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15" ht="26.25" customHeight="1">
      <c r="B7" s="126" t="s">
        <v>71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127</v>
      </c>
      <c r="O8" s="13" t="s">
        <v>129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27</v>
      </c>
      <c r="C11" s="86"/>
      <c r="D11" s="86"/>
      <c r="E11" s="86"/>
      <c r="F11" s="86"/>
      <c r="G11" s="86"/>
      <c r="H11" s="86"/>
      <c r="I11" s="87"/>
      <c r="J11" s="88"/>
      <c r="K11" s="87">
        <v>0.8514807550000002</v>
      </c>
      <c r="L11" s="87">
        <f>L12+L136</f>
        <v>12540.862662477004</v>
      </c>
      <c r="M11" s="86"/>
      <c r="N11" s="89">
        <f t="shared" ref="N11:N44" si="0">L11/$L$11</f>
        <v>1</v>
      </c>
      <c r="O11" s="89">
        <f>L11/'סכום נכסי הקרן'!$C$42</f>
        <v>0.4615414575592155</v>
      </c>
    </row>
    <row r="12" spans="2:15">
      <c r="B12" s="70" t="s">
        <v>173</v>
      </c>
      <c r="C12" s="71"/>
      <c r="D12" s="71"/>
      <c r="E12" s="71"/>
      <c r="F12" s="71"/>
      <c r="G12" s="71"/>
      <c r="H12" s="71"/>
      <c r="I12" s="79"/>
      <c r="J12" s="81"/>
      <c r="K12" s="79">
        <v>0.126709775</v>
      </c>
      <c r="L12" s="79">
        <f>L13+L46+L94</f>
        <v>7313.4031293420021</v>
      </c>
      <c r="M12" s="71"/>
      <c r="N12" s="80">
        <f t="shared" si="0"/>
        <v>0.58316587352671778</v>
      </c>
      <c r="O12" s="80">
        <f>L12/'סכום נכסי הקרן'!$C$42</f>
        <v>0.26915522726631447</v>
      </c>
    </row>
    <row r="13" spans="2:15">
      <c r="B13" s="85" t="s">
        <v>219</v>
      </c>
      <c r="C13" s="71"/>
      <c r="D13" s="71"/>
      <c r="E13" s="71"/>
      <c r="F13" s="71"/>
      <c r="G13" s="71"/>
      <c r="H13" s="71"/>
      <c r="I13" s="79"/>
      <c r="J13" s="81"/>
      <c r="K13" s="79">
        <v>0.126709775</v>
      </c>
      <c r="L13" s="79">
        <f>SUM(L14:L44)</f>
        <v>4707.2817667070012</v>
      </c>
      <c r="M13" s="71"/>
      <c r="N13" s="80">
        <f t="shared" si="0"/>
        <v>0.37535549933031831</v>
      </c>
      <c r="O13" s="80">
        <f>L13/'סכום נכסי הקרן'!$C$42</f>
        <v>0.17324212426378224</v>
      </c>
    </row>
    <row r="14" spans="2:15">
      <c r="B14" s="75" t="s">
        <v>220</v>
      </c>
      <c r="C14" s="69" t="s">
        <v>221</v>
      </c>
      <c r="D14" s="82" t="s">
        <v>99</v>
      </c>
      <c r="E14" s="82" t="s">
        <v>222</v>
      </c>
      <c r="F14" s="69" t="s">
        <v>223</v>
      </c>
      <c r="G14" s="82" t="s">
        <v>134</v>
      </c>
      <c r="H14" s="82" t="s">
        <v>111</v>
      </c>
      <c r="I14" s="76">
        <v>859.84142400000007</v>
      </c>
      <c r="J14" s="78">
        <v>20100</v>
      </c>
      <c r="K14" s="69"/>
      <c r="L14" s="76">
        <v>172.82812648500001</v>
      </c>
      <c r="M14" s="77">
        <v>1.6837462147642703E-5</v>
      </c>
      <c r="N14" s="77">
        <f t="shared" si="0"/>
        <v>1.3781199199486642E-2</v>
      </c>
      <c r="O14" s="77">
        <f>L14/'סכום נכסי הקרן'!$C$42</f>
        <v>6.3605947654449589E-3</v>
      </c>
    </row>
    <row r="15" spans="2:15">
      <c r="B15" s="75" t="s">
        <v>224</v>
      </c>
      <c r="C15" s="69" t="s">
        <v>225</v>
      </c>
      <c r="D15" s="82" t="s">
        <v>99</v>
      </c>
      <c r="E15" s="82" t="s">
        <v>222</v>
      </c>
      <c r="F15" s="69" t="s">
        <v>226</v>
      </c>
      <c r="G15" s="82" t="s">
        <v>227</v>
      </c>
      <c r="H15" s="82" t="s">
        <v>111</v>
      </c>
      <c r="I15" s="76">
        <v>25058.918109000006</v>
      </c>
      <c r="J15" s="78">
        <v>1212</v>
      </c>
      <c r="K15" s="69"/>
      <c r="L15" s="76">
        <v>303.71408748300007</v>
      </c>
      <c r="M15" s="77">
        <v>1.9568853745285042E-5</v>
      </c>
      <c r="N15" s="77">
        <f t="shared" si="0"/>
        <v>2.4217958178565372E-2</v>
      </c>
      <c r="O15" s="77">
        <f>L15/'סכום נכסי הקרן'!$C$42</f>
        <v>1.1177591716843186E-2</v>
      </c>
    </row>
    <row r="16" spans="2:15">
      <c r="B16" s="75" t="s">
        <v>228</v>
      </c>
      <c r="C16" s="69" t="s">
        <v>229</v>
      </c>
      <c r="D16" s="82" t="s">
        <v>99</v>
      </c>
      <c r="E16" s="82" t="s">
        <v>222</v>
      </c>
      <c r="F16" s="69">
        <v>1760</v>
      </c>
      <c r="G16" s="82" t="s">
        <v>230</v>
      </c>
      <c r="H16" s="82" t="s">
        <v>111</v>
      </c>
      <c r="I16" s="76">
        <v>47.962153000000008</v>
      </c>
      <c r="J16" s="78">
        <v>42300</v>
      </c>
      <c r="K16" s="76">
        <v>0.126709775</v>
      </c>
      <c r="L16" s="76">
        <v>20.414700606000004</v>
      </c>
      <c r="M16" s="77">
        <v>4.4852991614017354E-7</v>
      </c>
      <c r="N16" s="77">
        <f t="shared" si="0"/>
        <v>1.627854570729172E-3</v>
      </c>
      <c r="O16" s="77">
        <f>L16/'סכום נכסי הקרן'!$C$42</f>
        <v>7.5132237126877312E-4</v>
      </c>
    </row>
    <row r="17" spans="2:15">
      <c r="B17" s="75" t="s">
        <v>231</v>
      </c>
      <c r="C17" s="69" t="s">
        <v>232</v>
      </c>
      <c r="D17" s="82" t="s">
        <v>99</v>
      </c>
      <c r="E17" s="82" t="s">
        <v>222</v>
      </c>
      <c r="F17" s="69" t="s">
        <v>233</v>
      </c>
      <c r="G17" s="82" t="s">
        <v>234</v>
      </c>
      <c r="H17" s="82" t="s">
        <v>111</v>
      </c>
      <c r="I17" s="76">
        <v>1855.5304010000002</v>
      </c>
      <c r="J17" s="78">
        <v>3579</v>
      </c>
      <c r="K17" s="69"/>
      <c r="L17" s="76">
        <v>66.409433045000014</v>
      </c>
      <c r="M17" s="77">
        <v>1.4905237706290273E-5</v>
      </c>
      <c r="N17" s="77">
        <f t="shared" si="0"/>
        <v>5.2954437690878259E-3</v>
      </c>
      <c r="O17" s="77">
        <f>L17/'סכום נכסי הקרן'!$C$42</f>
        <v>2.4440668356076611E-3</v>
      </c>
    </row>
    <row r="18" spans="2:15">
      <c r="B18" s="75" t="s">
        <v>235</v>
      </c>
      <c r="C18" s="69" t="s">
        <v>236</v>
      </c>
      <c r="D18" s="82" t="s">
        <v>99</v>
      </c>
      <c r="E18" s="82" t="s">
        <v>222</v>
      </c>
      <c r="F18" s="69" t="s">
        <v>237</v>
      </c>
      <c r="G18" s="82" t="s">
        <v>238</v>
      </c>
      <c r="H18" s="82" t="s">
        <v>111</v>
      </c>
      <c r="I18" s="76">
        <v>569.57197100000008</v>
      </c>
      <c r="J18" s="78">
        <v>41690</v>
      </c>
      <c r="K18" s="69"/>
      <c r="L18" s="76">
        <v>237.45455451000001</v>
      </c>
      <c r="M18" s="77">
        <v>1.2886730584617112E-5</v>
      </c>
      <c r="N18" s="77">
        <f t="shared" si="0"/>
        <v>1.8934467340949196E-2</v>
      </c>
      <c r="O18" s="77">
        <f>L18/'סכום נכסי הקרן'!$C$42</f>
        <v>8.7390416546490549E-3</v>
      </c>
    </row>
    <row r="19" spans="2:15">
      <c r="B19" s="75" t="s">
        <v>239</v>
      </c>
      <c r="C19" s="69" t="s">
        <v>240</v>
      </c>
      <c r="D19" s="82" t="s">
        <v>99</v>
      </c>
      <c r="E19" s="82" t="s">
        <v>222</v>
      </c>
      <c r="F19" s="69" t="s">
        <v>241</v>
      </c>
      <c r="G19" s="82" t="s">
        <v>242</v>
      </c>
      <c r="H19" s="82" t="s">
        <v>111</v>
      </c>
      <c r="I19" s="76">
        <v>143.79640900000004</v>
      </c>
      <c r="J19" s="78">
        <v>154500</v>
      </c>
      <c r="K19" s="69"/>
      <c r="L19" s="76">
        <v>222.16545113300003</v>
      </c>
      <c r="M19" s="77">
        <v>3.8087738276139831E-5</v>
      </c>
      <c r="N19" s="77">
        <f t="shared" si="0"/>
        <v>1.7715324464698277E-2</v>
      </c>
      <c r="O19" s="77">
        <f>L19/'סכום נכסי הקרן'!$C$42</f>
        <v>8.1763566745712713E-3</v>
      </c>
    </row>
    <row r="20" spans="2:15">
      <c r="B20" s="75" t="s">
        <v>243</v>
      </c>
      <c r="C20" s="69" t="s">
        <v>244</v>
      </c>
      <c r="D20" s="82" t="s">
        <v>99</v>
      </c>
      <c r="E20" s="82" t="s">
        <v>222</v>
      </c>
      <c r="F20" s="69" t="s">
        <v>245</v>
      </c>
      <c r="G20" s="82" t="s">
        <v>234</v>
      </c>
      <c r="H20" s="82" t="s">
        <v>111</v>
      </c>
      <c r="I20" s="76">
        <v>4472.1322300000002</v>
      </c>
      <c r="J20" s="78">
        <v>1568</v>
      </c>
      <c r="K20" s="69"/>
      <c r="L20" s="76">
        <v>70.123033368000023</v>
      </c>
      <c r="M20" s="77">
        <v>1.1722800286155789E-5</v>
      </c>
      <c r="N20" s="77">
        <f t="shared" si="0"/>
        <v>5.5915637747802026E-3</v>
      </c>
      <c r="O20" s="77">
        <f>L20/'סכום נכסי הקרן'!$C$42</f>
        <v>2.5807384946473638E-3</v>
      </c>
    </row>
    <row r="21" spans="2:15">
      <c r="B21" s="75" t="s">
        <v>246</v>
      </c>
      <c r="C21" s="69" t="s">
        <v>247</v>
      </c>
      <c r="D21" s="82" t="s">
        <v>99</v>
      </c>
      <c r="E21" s="82" t="s">
        <v>222</v>
      </c>
      <c r="F21" s="69" t="s">
        <v>248</v>
      </c>
      <c r="G21" s="82" t="s">
        <v>106</v>
      </c>
      <c r="H21" s="82" t="s">
        <v>111</v>
      </c>
      <c r="I21" s="76">
        <v>437.53632600000003</v>
      </c>
      <c r="J21" s="78">
        <v>2557</v>
      </c>
      <c r="K21" s="69"/>
      <c r="L21" s="76">
        <v>11.187803846000003</v>
      </c>
      <c r="M21" s="77">
        <v>2.4707086430681235E-6</v>
      </c>
      <c r="N21" s="77">
        <f t="shared" si="0"/>
        <v>8.9210799504842425E-4</v>
      </c>
      <c r="O21" s="77">
        <f>L21/'סכום נכסי הקרן'!$C$42</f>
        <v>4.1174482433487908E-4</v>
      </c>
    </row>
    <row r="22" spans="2:15">
      <c r="B22" s="75" t="s">
        <v>249</v>
      </c>
      <c r="C22" s="69" t="s">
        <v>250</v>
      </c>
      <c r="D22" s="82" t="s">
        <v>99</v>
      </c>
      <c r="E22" s="82" t="s">
        <v>222</v>
      </c>
      <c r="F22" s="69" t="s">
        <v>251</v>
      </c>
      <c r="G22" s="82" t="s">
        <v>134</v>
      </c>
      <c r="H22" s="82" t="s">
        <v>111</v>
      </c>
      <c r="I22" s="76">
        <v>13736.142702000001</v>
      </c>
      <c r="J22" s="78">
        <v>1365</v>
      </c>
      <c r="K22" s="69"/>
      <c r="L22" s="76">
        <v>187.49834788400003</v>
      </c>
      <c r="M22" s="77">
        <v>2.8999905785064729E-5</v>
      </c>
      <c r="N22" s="77">
        <f t="shared" si="0"/>
        <v>1.4950992840788064E-2</v>
      </c>
      <c r="O22" s="77">
        <f>L22/'סכום נכסי הקרן'!$C$42</f>
        <v>6.9005030276947186E-3</v>
      </c>
    </row>
    <row r="23" spans="2:15">
      <c r="B23" s="75" t="s">
        <v>252</v>
      </c>
      <c r="C23" s="69" t="s">
        <v>253</v>
      </c>
      <c r="D23" s="82" t="s">
        <v>99</v>
      </c>
      <c r="E23" s="82" t="s">
        <v>222</v>
      </c>
      <c r="F23" s="69" t="s">
        <v>254</v>
      </c>
      <c r="G23" s="82" t="s">
        <v>135</v>
      </c>
      <c r="H23" s="82" t="s">
        <v>111</v>
      </c>
      <c r="I23" s="76">
        <v>45403.681460000007</v>
      </c>
      <c r="J23" s="78">
        <v>398</v>
      </c>
      <c r="K23" s="69"/>
      <c r="L23" s="76">
        <v>180.70665221200002</v>
      </c>
      <c r="M23" s="77">
        <v>1.6417976990388065E-5</v>
      </c>
      <c r="N23" s="77">
        <f t="shared" si="0"/>
        <v>1.4409427570934568E-2</v>
      </c>
      <c r="O23" s="77">
        <f>L23/'סכום נכסי הקרן'!$C$42</f>
        <v>6.6505482036830861E-3</v>
      </c>
    </row>
    <row r="24" spans="2:15">
      <c r="B24" s="75" t="s">
        <v>255</v>
      </c>
      <c r="C24" s="69" t="s">
        <v>256</v>
      </c>
      <c r="D24" s="82" t="s">
        <v>99</v>
      </c>
      <c r="E24" s="82" t="s">
        <v>222</v>
      </c>
      <c r="F24" s="69" t="s">
        <v>257</v>
      </c>
      <c r="G24" s="82" t="s">
        <v>258</v>
      </c>
      <c r="H24" s="82" t="s">
        <v>111</v>
      </c>
      <c r="I24" s="76">
        <v>1115.6442440000001</v>
      </c>
      <c r="J24" s="78">
        <v>7108</v>
      </c>
      <c r="K24" s="69"/>
      <c r="L24" s="76">
        <v>79.299992833000005</v>
      </c>
      <c r="M24" s="77">
        <v>1.111974284072846E-5</v>
      </c>
      <c r="N24" s="77">
        <f t="shared" si="0"/>
        <v>6.3233283839611949E-3</v>
      </c>
      <c r="O24" s="77">
        <f>L24/'סכום נכסי הקרן'!$C$42</f>
        <v>2.9184781989590085E-3</v>
      </c>
    </row>
    <row r="25" spans="2:15">
      <c r="B25" s="75" t="s">
        <v>259</v>
      </c>
      <c r="C25" s="69" t="s">
        <v>260</v>
      </c>
      <c r="D25" s="82" t="s">
        <v>99</v>
      </c>
      <c r="E25" s="82" t="s">
        <v>222</v>
      </c>
      <c r="F25" s="69" t="s">
        <v>261</v>
      </c>
      <c r="G25" s="82" t="s">
        <v>258</v>
      </c>
      <c r="H25" s="82" t="s">
        <v>111</v>
      </c>
      <c r="I25" s="76">
        <v>16769.074322000004</v>
      </c>
      <c r="J25" s="78">
        <v>924</v>
      </c>
      <c r="K25" s="69"/>
      <c r="L25" s="76">
        <v>154.94624673700002</v>
      </c>
      <c r="M25" s="77">
        <v>1.4406210925479164E-5</v>
      </c>
      <c r="N25" s="77">
        <f t="shared" si="0"/>
        <v>1.2355310069745702E-2</v>
      </c>
      <c r="O25" s="77">
        <f>L25/'סכום נכסי הקרן'!$C$42</f>
        <v>5.7024878181864838E-3</v>
      </c>
    </row>
    <row r="26" spans="2:15">
      <c r="B26" s="75" t="s">
        <v>262</v>
      </c>
      <c r="C26" s="69" t="s">
        <v>263</v>
      </c>
      <c r="D26" s="82" t="s">
        <v>99</v>
      </c>
      <c r="E26" s="82" t="s">
        <v>222</v>
      </c>
      <c r="F26" s="69" t="s">
        <v>264</v>
      </c>
      <c r="G26" s="82" t="s">
        <v>265</v>
      </c>
      <c r="H26" s="82" t="s">
        <v>111</v>
      </c>
      <c r="I26" s="76">
        <v>3910.0669070000004</v>
      </c>
      <c r="J26" s="78">
        <v>1589</v>
      </c>
      <c r="K26" s="69"/>
      <c r="L26" s="76">
        <v>62.13096315100001</v>
      </c>
      <c r="M26" s="77">
        <v>1.526456080961814E-5</v>
      </c>
      <c r="N26" s="77">
        <f t="shared" si="0"/>
        <v>4.9542814416507E-3</v>
      </c>
      <c r="O26" s="77">
        <f>L26/'סכום נכסי הקרן'!$C$42</f>
        <v>2.2866062777380358E-3</v>
      </c>
    </row>
    <row r="27" spans="2:15">
      <c r="B27" s="75" t="s">
        <v>266</v>
      </c>
      <c r="C27" s="69" t="s">
        <v>267</v>
      </c>
      <c r="D27" s="82" t="s">
        <v>99</v>
      </c>
      <c r="E27" s="82" t="s">
        <v>222</v>
      </c>
      <c r="F27" s="69" t="s">
        <v>268</v>
      </c>
      <c r="G27" s="82" t="s">
        <v>265</v>
      </c>
      <c r="H27" s="82" t="s">
        <v>111</v>
      </c>
      <c r="I27" s="76">
        <v>2947.8402550000005</v>
      </c>
      <c r="J27" s="78">
        <v>2145</v>
      </c>
      <c r="K27" s="69"/>
      <c r="L27" s="76">
        <v>63.231173476000009</v>
      </c>
      <c r="M27" s="77">
        <v>1.3750616321514259E-5</v>
      </c>
      <c r="N27" s="77">
        <f t="shared" si="0"/>
        <v>5.042011477024733E-3</v>
      </c>
      <c r="O27" s="77">
        <f>L27/'סכום נכסי הקרן'!$C$42</f>
        <v>2.3270973261362883E-3</v>
      </c>
    </row>
    <row r="28" spans="2:15">
      <c r="B28" s="75" t="s">
        <v>269</v>
      </c>
      <c r="C28" s="69" t="s">
        <v>270</v>
      </c>
      <c r="D28" s="82" t="s">
        <v>99</v>
      </c>
      <c r="E28" s="82" t="s">
        <v>222</v>
      </c>
      <c r="F28" s="69" t="s">
        <v>271</v>
      </c>
      <c r="G28" s="82" t="s">
        <v>272</v>
      </c>
      <c r="H28" s="82" t="s">
        <v>111</v>
      </c>
      <c r="I28" s="76">
        <v>961.04218800000012</v>
      </c>
      <c r="J28" s="78">
        <v>6375</v>
      </c>
      <c r="K28" s="69"/>
      <c r="L28" s="76">
        <v>61.266439450000007</v>
      </c>
      <c r="M28" s="77">
        <v>8.9597287474960946E-6</v>
      </c>
      <c r="N28" s="77">
        <f t="shared" si="0"/>
        <v>4.8853449000213342E-3</v>
      </c>
      <c r="O28" s="77">
        <f>L28/'סכום נכסי הקרן'!$C$42</f>
        <v>2.2547892058353267E-3</v>
      </c>
    </row>
    <row r="29" spans="2:15">
      <c r="B29" s="75" t="s">
        <v>273</v>
      </c>
      <c r="C29" s="69" t="s">
        <v>274</v>
      </c>
      <c r="D29" s="82" t="s">
        <v>99</v>
      </c>
      <c r="E29" s="82" t="s">
        <v>222</v>
      </c>
      <c r="F29" s="69" t="s">
        <v>275</v>
      </c>
      <c r="G29" s="82" t="s">
        <v>276</v>
      </c>
      <c r="H29" s="82" t="s">
        <v>111</v>
      </c>
      <c r="I29" s="76">
        <v>1654.3476350000003</v>
      </c>
      <c r="J29" s="78">
        <v>3100</v>
      </c>
      <c r="K29" s="69"/>
      <c r="L29" s="76">
        <v>51.284776675000003</v>
      </c>
      <c r="M29" s="77">
        <v>1.5097497053079536E-6</v>
      </c>
      <c r="N29" s="77">
        <f t="shared" si="0"/>
        <v>4.0894137871748696E-3</v>
      </c>
      <c r="O29" s="77">
        <f>L29/'סכום נכסי הקרן'!$C$42</f>
        <v>1.8874339998954407E-3</v>
      </c>
    </row>
    <row r="30" spans="2:15">
      <c r="B30" s="75" t="s">
        <v>277</v>
      </c>
      <c r="C30" s="69" t="s">
        <v>278</v>
      </c>
      <c r="D30" s="82" t="s">
        <v>99</v>
      </c>
      <c r="E30" s="82" t="s">
        <v>222</v>
      </c>
      <c r="F30" s="69" t="s">
        <v>279</v>
      </c>
      <c r="G30" s="82" t="s">
        <v>258</v>
      </c>
      <c r="H30" s="82" t="s">
        <v>111</v>
      </c>
      <c r="I30" s="76">
        <v>23869.198533000002</v>
      </c>
      <c r="J30" s="78">
        <v>1508</v>
      </c>
      <c r="K30" s="69"/>
      <c r="L30" s="76">
        <v>359.94751387600007</v>
      </c>
      <c r="M30" s="77">
        <v>1.6428704074089113E-5</v>
      </c>
      <c r="N30" s="77">
        <f t="shared" si="0"/>
        <v>2.8701973984053275E-2</v>
      </c>
      <c r="O30" s="77">
        <f>L30/'סכום נכסי הקרן'!$C$42</f>
        <v>1.3247150907426633E-2</v>
      </c>
    </row>
    <row r="31" spans="2:15">
      <c r="B31" s="75" t="s">
        <v>280</v>
      </c>
      <c r="C31" s="69" t="s">
        <v>281</v>
      </c>
      <c r="D31" s="82" t="s">
        <v>99</v>
      </c>
      <c r="E31" s="82" t="s">
        <v>222</v>
      </c>
      <c r="F31" s="69" t="s">
        <v>282</v>
      </c>
      <c r="G31" s="82" t="s">
        <v>234</v>
      </c>
      <c r="H31" s="82" t="s">
        <v>111</v>
      </c>
      <c r="I31" s="76">
        <v>11157.128085000002</v>
      </c>
      <c r="J31" s="78">
        <v>638.5</v>
      </c>
      <c r="K31" s="69"/>
      <c r="L31" s="76">
        <v>71.238262825000007</v>
      </c>
      <c r="M31" s="77">
        <v>1.3724575165801042E-5</v>
      </c>
      <c r="N31" s="77">
        <f t="shared" si="0"/>
        <v>5.6804914256934702E-3</v>
      </c>
      <c r="O31" s="77">
        <f>L31/'סכום נכסי הקרן'!$C$42</f>
        <v>2.6217822922671905E-3</v>
      </c>
    </row>
    <row r="32" spans="2:15">
      <c r="B32" s="75" t="s">
        <v>283</v>
      </c>
      <c r="C32" s="69" t="s">
        <v>284</v>
      </c>
      <c r="D32" s="82" t="s">
        <v>99</v>
      </c>
      <c r="E32" s="82" t="s">
        <v>222</v>
      </c>
      <c r="F32" s="69" t="s">
        <v>285</v>
      </c>
      <c r="G32" s="82" t="s">
        <v>258</v>
      </c>
      <c r="H32" s="82" t="s">
        <v>111</v>
      </c>
      <c r="I32" s="76">
        <v>3938.1191630000003</v>
      </c>
      <c r="J32" s="78">
        <v>6074</v>
      </c>
      <c r="K32" s="69"/>
      <c r="L32" s="76">
        <v>239.20135793500003</v>
      </c>
      <c r="M32" s="77">
        <v>1.550756322478092E-5</v>
      </c>
      <c r="N32" s="77">
        <f t="shared" si="0"/>
        <v>1.907375627760477E-2</v>
      </c>
      <c r="O32" s="77">
        <f>L32/'סכום נכסי הקרן'!$C$42</f>
        <v>8.8033292734949423E-3</v>
      </c>
    </row>
    <row r="33" spans="2:15">
      <c r="B33" s="75" t="s">
        <v>286</v>
      </c>
      <c r="C33" s="69" t="s">
        <v>287</v>
      </c>
      <c r="D33" s="82" t="s">
        <v>99</v>
      </c>
      <c r="E33" s="82" t="s">
        <v>222</v>
      </c>
      <c r="F33" s="69" t="s">
        <v>288</v>
      </c>
      <c r="G33" s="82" t="s">
        <v>289</v>
      </c>
      <c r="H33" s="82" t="s">
        <v>111</v>
      </c>
      <c r="I33" s="76">
        <v>2045.9509350000005</v>
      </c>
      <c r="J33" s="78">
        <v>8060</v>
      </c>
      <c r="K33" s="69"/>
      <c r="L33" s="76">
        <v>164.90364532500001</v>
      </c>
      <c r="M33" s="77">
        <v>3.2926497893450233E-5</v>
      </c>
      <c r="N33" s="77">
        <f t="shared" si="0"/>
        <v>1.3149306372551338E-2</v>
      </c>
      <c r="O33" s="77">
        <f>L33/'סכום נכסי הקרן'!$C$42</f>
        <v>6.0689500290800258E-3</v>
      </c>
    </row>
    <row r="34" spans="2:15">
      <c r="B34" s="75" t="s">
        <v>290</v>
      </c>
      <c r="C34" s="69" t="s">
        <v>291</v>
      </c>
      <c r="D34" s="82" t="s">
        <v>99</v>
      </c>
      <c r="E34" s="82" t="s">
        <v>222</v>
      </c>
      <c r="F34" s="69" t="s">
        <v>292</v>
      </c>
      <c r="G34" s="82" t="s">
        <v>293</v>
      </c>
      <c r="H34" s="82" t="s">
        <v>111</v>
      </c>
      <c r="I34" s="76">
        <v>3434.4663080000005</v>
      </c>
      <c r="J34" s="78">
        <v>5272</v>
      </c>
      <c r="K34" s="69"/>
      <c r="L34" s="76">
        <v>181.06506373900004</v>
      </c>
      <c r="M34" s="77">
        <v>3.1737582243028806E-5</v>
      </c>
      <c r="N34" s="77">
        <f t="shared" si="0"/>
        <v>1.4438007066352567E-2</v>
      </c>
      <c r="O34" s="77">
        <f>L34/'סכום נכסי הקרן'!$C$42</f>
        <v>6.6637388256546165E-3</v>
      </c>
    </row>
    <row r="35" spans="2:15">
      <c r="B35" s="75" t="s">
        <v>294</v>
      </c>
      <c r="C35" s="69" t="s">
        <v>295</v>
      </c>
      <c r="D35" s="82" t="s">
        <v>99</v>
      </c>
      <c r="E35" s="82" t="s">
        <v>222</v>
      </c>
      <c r="F35" s="69" t="s">
        <v>296</v>
      </c>
      <c r="G35" s="82" t="s">
        <v>234</v>
      </c>
      <c r="H35" s="82" t="s">
        <v>111</v>
      </c>
      <c r="I35" s="76">
        <v>951.79834900000014</v>
      </c>
      <c r="J35" s="78">
        <v>11050</v>
      </c>
      <c r="K35" s="69"/>
      <c r="L35" s="76">
        <v>105.17371758200001</v>
      </c>
      <c r="M35" s="77">
        <v>2.0063829755389917E-5</v>
      </c>
      <c r="N35" s="77">
        <f t="shared" si="0"/>
        <v>8.3864818882584471E-3</v>
      </c>
      <c r="O35" s="77">
        <f>L35/'סכום נכסי הקרן'!$C$42</f>
        <v>3.8707090745007658E-3</v>
      </c>
    </row>
    <row r="36" spans="2:15">
      <c r="B36" s="75" t="s">
        <v>297</v>
      </c>
      <c r="C36" s="69" t="s">
        <v>298</v>
      </c>
      <c r="D36" s="82" t="s">
        <v>99</v>
      </c>
      <c r="E36" s="82" t="s">
        <v>222</v>
      </c>
      <c r="F36" s="69" t="s">
        <v>299</v>
      </c>
      <c r="G36" s="82" t="s">
        <v>272</v>
      </c>
      <c r="H36" s="82" t="s">
        <v>111</v>
      </c>
      <c r="I36" s="76">
        <v>205.37845800000002</v>
      </c>
      <c r="J36" s="78">
        <v>18040</v>
      </c>
      <c r="K36" s="69"/>
      <c r="L36" s="76">
        <v>37.050273798000006</v>
      </c>
      <c r="M36" s="77">
        <v>7.311035232277869E-6</v>
      </c>
      <c r="N36" s="77">
        <f t="shared" si="0"/>
        <v>2.9543640493613407E-3</v>
      </c>
      <c r="O36" s="77">
        <f>L36/'סכום נכסי הקרן'!$C$42</f>
        <v>1.3635614895027794E-3</v>
      </c>
    </row>
    <row r="37" spans="2:15">
      <c r="B37" s="75" t="s">
        <v>300</v>
      </c>
      <c r="C37" s="69" t="s">
        <v>301</v>
      </c>
      <c r="D37" s="82" t="s">
        <v>99</v>
      </c>
      <c r="E37" s="82" t="s">
        <v>222</v>
      </c>
      <c r="F37" s="69" t="s">
        <v>302</v>
      </c>
      <c r="G37" s="82" t="s">
        <v>136</v>
      </c>
      <c r="H37" s="82" t="s">
        <v>111</v>
      </c>
      <c r="I37" s="76">
        <v>175.58686700000001</v>
      </c>
      <c r="J37" s="78">
        <v>77390</v>
      </c>
      <c r="K37" s="69"/>
      <c r="L37" s="76">
        <v>135.88667607700003</v>
      </c>
      <c r="M37" s="77">
        <v>2.7989866878461875E-6</v>
      </c>
      <c r="N37" s="77">
        <f t="shared" si="0"/>
        <v>1.0835512654450872E-2</v>
      </c>
      <c r="O37" s="77">
        <f>L37/'סכום נכסי הקרן'!$C$42</f>
        <v>5.0010383039365792E-3</v>
      </c>
    </row>
    <row r="38" spans="2:15">
      <c r="B38" s="75" t="s">
        <v>303</v>
      </c>
      <c r="C38" s="69" t="s">
        <v>304</v>
      </c>
      <c r="D38" s="82" t="s">
        <v>99</v>
      </c>
      <c r="E38" s="82" t="s">
        <v>222</v>
      </c>
      <c r="F38" s="69" t="s">
        <v>305</v>
      </c>
      <c r="G38" s="82" t="s">
        <v>258</v>
      </c>
      <c r="H38" s="82" t="s">
        <v>111</v>
      </c>
      <c r="I38" s="76">
        <v>22164.262032000002</v>
      </c>
      <c r="J38" s="78">
        <v>1830</v>
      </c>
      <c r="K38" s="69"/>
      <c r="L38" s="76">
        <v>405.60599518999999</v>
      </c>
      <c r="M38" s="77">
        <v>1.6591281911566574E-5</v>
      </c>
      <c r="N38" s="77">
        <f t="shared" si="0"/>
        <v>3.2342750742626096E-2</v>
      </c>
      <c r="O38" s="77">
        <f>L38/'סכום נכסי הקרן'!$C$42</f>
        <v>1.4927520319226046E-2</v>
      </c>
    </row>
    <row r="39" spans="2:15">
      <c r="B39" s="75" t="s">
        <v>306</v>
      </c>
      <c r="C39" s="69" t="s">
        <v>307</v>
      </c>
      <c r="D39" s="82" t="s">
        <v>99</v>
      </c>
      <c r="E39" s="82" t="s">
        <v>222</v>
      </c>
      <c r="F39" s="69" t="s">
        <v>308</v>
      </c>
      <c r="G39" s="82" t="s">
        <v>276</v>
      </c>
      <c r="H39" s="82" t="s">
        <v>111</v>
      </c>
      <c r="I39" s="76">
        <v>588.00183400000014</v>
      </c>
      <c r="J39" s="78">
        <v>15800</v>
      </c>
      <c r="K39" s="69"/>
      <c r="L39" s="76">
        <v>92.904289717000026</v>
      </c>
      <c r="M39" s="77">
        <v>4.3132542316761495E-6</v>
      </c>
      <c r="N39" s="77">
        <f t="shared" si="0"/>
        <v>7.4081259174438698E-3</v>
      </c>
      <c r="O39" s="77">
        <f>L39/'סכום נכסי הקרן'!$C$42</f>
        <v>3.419157233719244E-3</v>
      </c>
    </row>
    <row r="40" spans="2:15">
      <c r="B40" s="75" t="s">
        <v>309</v>
      </c>
      <c r="C40" s="69" t="s">
        <v>310</v>
      </c>
      <c r="D40" s="82" t="s">
        <v>99</v>
      </c>
      <c r="E40" s="82" t="s">
        <v>222</v>
      </c>
      <c r="F40" s="69" t="s">
        <v>311</v>
      </c>
      <c r="G40" s="82" t="s">
        <v>234</v>
      </c>
      <c r="H40" s="82" t="s">
        <v>111</v>
      </c>
      <c r="I40" s="76">
        <v>1980.9943360000002</v>
      </c>
      <c r="J40" s="78">
        <v>15300</v>
      </c>
      <c r="K40" s="69"/>
      <c r="L40" s="76">
        <v>303.09213343400006</v>
      </c>
      <c r="M40" s="77">
        <v>1.6335031345868604E-5</v>
      </c>
      <c r="N40" s="77">
        <f t="shared" si="0"/>
        <v>2.416836397872927E-2</v>
      </c>
      <c r="O40" s="77">
        <f>L40/'סכום נכסי הקרן'!$C$42</f>
        <v>1.1154701937564347E-2</v>
      </c>
    </row>
    <row r="41" spans="2:15">
      <c r="B41" s="75" t="s">
        <v>312</v>
      </c>
      <c r="C41" s="69" t="s">
        <v>313</v>
      </c>
      <c r="D41" s="82" t="s">
        <v>99</v>
      </c>
      <c r="E41" s="82" t="s">
        <v>222</v>
      </c>
      <c r="F41" s="69" t="s">
        <v>314</v>
      </c>
      <c r="G41" s="82" t="s">
        <v>107</v>
      </c>
      <c r="H41" s="82" t="s">
        <v>111</v>
      </c>
      <c r="I41" s="76">
        <v>7753.4152470000008</v>
      </c>
      <c r="J41" s="78">
        <v>2680</v>
      </c>
      <c r="K41" s="69"/>
      <c r="L41" s="76">
        <v>207.79152860900004</v>
      </c>
      <c r="M41" s="77">
        <v>3.2545379870585719E-5</v>
      </c>
      <c r="N41" s="77">
        <f t="shared" si="0"/>
        <v>1.6569157497492135E-2</v>
      </c>
      <c r="O41" s="77">
        <f>L41/'סכום נכסי הקרן'!$C$42</f>
        <v>7.6473531019207236E-3</v>
      </c>
    </row>
    <row r="42" spans="2:15">
      <c r="B42" s="75" t="s">
        <v>315</v>
      </c>
      <c r="C42" s="69" t="s">
        <v>316</v>
      </c>
      <c r="D42" s="82" t="s">
        <v>99</v>
      </c>
      <c r="E42" s="82" t="s">
        <v>222</v>
      </c>
      <c r="F42" s="69" t="s">
        <v>317</v>
      </c>
      <c r="G42" s="82" t="s">
        <v>230</v>
      </c>
      <c r="H42" s="82" t="s">
        <v>111</v>
      </c>
      <c r="I42" s="76">
        <v>2029.9116720000002</v>
      </c>
      <c r="J42" s="78">
        <v>9838</v>
      </c>
      <c r="K42" s="69"/>
      <c r="L42" s="76">
        <v>199.70271025800002</v>
      </c>
      <c r="M42" s="77">
        <v>1.7492917425691962E-5</v>
      </c>
      <c r="N42" s="77">
        <f t="shared" si="0"/>
        <v>1.5924160532873249E-2</v>
      </c>
      <c r="O42" s="77">
        <f>L42/'סכום נכסי הקרן'!$C$42</f>
        <v>7.3496602627492521E-3</v>
      </c>
    </row>
    <row r="43" spans="2:15">
      <c r="B43" s="75" t="s">
        <v>318</v>
      </c>
      <c r="C43" s="69" t="s">
        <v>319</v>
      </c>
      <c r="D43" s="82" t="s">
        <v>99</v>
      </c>
      <c r="E43" s="82" t="s">
        <v>222</v>
      </c>
      <c r="F43" s="69" t="s">
        <v>320</v>
      </c>
      <c r="G43" s="82" t="s">
        <v>321</v>
      </c>
      <c r="H43" s="82" t="s">
        <v>111</v>
      </c>
      <c r="I43" s="76">
        <v>4702.6484850000006</v>
      </c>
      <c r="J43" s="78">
        <v>1540</v>
      </c>
      <c r="K43" s="69"/>
      <c r="L43" s="76">
        <v>72.420786663000015</v>
      </c>
      <c r="M43" s="77">
        <v>1.157258548125817E-5</v>
      </c>
      <c r="N43" s="77">
        <f t="shared" si="0"/>
        <v>5.7747850855338085E-3</v>
      </c>
      <c r="O43" s="77">
        <f>L43/'סכום נכסי הקרן'!$C$42</f>
        <v>2.665302725468493E-3</v>
      </c>
    </row>
    <row r="44" spans="2:15">
      <c r="B44" s="75" t="s">
        <v>322</v>
      </c>
      <c r="C44" s="69" t="s">
        <v>323</v>
      </c>
      <c r="D44" s="82" t="s">
        <v>99</v>
      </c>
      <c r="E44" s="82" t="s">
        <v>222</v>
      </c>
      <c r="F44" s="69" t="s">
        <v>324</v>
      </c>
      <c r="G44" s="82" t="s">
        <v>325</v>
      </c>
      <c r="H44" s="82" t="s">
        <v>111</v>
      </c>
      <c r="I44" s="76">
        <v>8118.1395730000013</v>
      </c>
      <c r="J44" s="78">
        <v>2299</v>
      </c>
      <c r="K44" s="69"/>
      <c r="L44" s="76">
        <v>186.63602878500004</v>
      </c>
      <c r="M44" s="77">
        <v>2.2784737014080232E-5</v>
      </c>
      <c r="N44" s="77">
        <f t="shared" si="0"/>
        <v>1.4882232092647499E-2</v>
      </c>
      <c r="O44" s="77">
        <f>L44/'סכום נכסי הקרן'!$C$42</f>
        <v>6.8687670917750602E-3</v>
      </c>
    </row>
    <row r="45" spans="2:15">
      <c r="B45" s="72"/>
      <c r="C45" s="69"/>
      <c r="D45" s="69"/>
      <c r="E45" s="69"/>
      <c r="F45" s="69"/>
      <c r="G45" s="69"/>
      <c r="H45" s="69"/>
      <c r="I45" s="76"/>
      <c r="J45" s="78"/>
      <c r="K45" s="69"/>
      <c r="L45" s="69"/>
      <c r="M45" s="69"/>
      <c r="N45" s="77"/>
      <c r="O45" s="69"/>
    </row>
    <row r="46" spans="2:15">
      <c r="B46" s="85" t="s">
        <v>326</v>
      </c>
      <c r="C46" s="71"/>
      <c r="D46" s="71"/>
      <c r="E46" s="71"/>
      <c r="F46" s="71"/>
      <c r="G46" s="71"/>
      <c r="H46" s="71"/>
      <c r="I46" s="79"/>
      <c r="J46" s="81"/>
      <c r="K46" s="71"/>
      <c r="L46" s="79">
        <v>2193.1375530740006</v>
      </c>
      <c r="M46" s="71"/>
      <c r="N46" s="80">
        <f t="shared" ref="N46:N92" si="1">L46/$L$11</f>
        <v>0.17487932147092214</v>
      </c>
      <c r="O46" s="80">
        <f>L46/'סכום נכסי הקרן'!$C$42</f>
        <v>8.0714056928656019E-2</v>
      </c>
    </row>
    <row r="47" spans="2:15">
      <c r="B47" s="75" t="s">
        <v>327</v>
      </c>
      <c r="C47" s="69" t="s">
        <v>328</v>
      </c>
      <c r="D47" s="82" t="s">
        <v>99</v>
      </c>
      <c r="E47" s="82" t="s">
        <v>222</v>
      </c>
      <c r="F47" s="69" t="s">
        <v>329</v>
      </c>
      <c r="G47" s="82" t="s">
        <v>330</v>
      </c>
      <c r="H47" s="82" t="s">
        <v>111</v>
      </c>
      <c r="I47" s="76">
        <v>8836.0695800000012</v>
      </c>
      <c r="J47" s="78">
        <v>386.7</v>
      </c>
      <c r="K47" s="69"/>
      <c r="L47" s="76">
        <v>34.169081068000004</v>
      </c>
      <c r="M47" s="77">
        <v>2.9765798872564909E-5</v>
      </c>
      <c r="N47" s="77">
        <f t="shared" si="1"/>
        <v>2.724619668329189E-3</v>
      </c>
      <c r="O47" s="77">
        <f>L47/'סכום נכסי הקרן'!$C$42</f>
        <v>1.2575249330151602E-3</v>
      </c>
    </row>
    <row r="48" spans="2:15">
      <c r="B48" s="75" t="s">
        <v>331</v>
      </c>
      <c r="C48" s="69" t="s">
        <v>332</v>
      </c>
      <c r="D48" s="82" t="s">
        <v>99</v>
      </c>
      <c r="E48" s="82" t="s">
        <v>222</v>
      </c>
      <c r="F48" s="69" t="s">
        <v>333</v>
      </c>
      <c r="G48" s="82" t="s">
        <v>334</v>
      </c>
      <c r="H48" s="82" t="s">
        <v>111</v>
      </c>
      <c r="I48" s="76">
        <v>5194.3112910000009</v>
      </c>
      <c r="J48" s="78">
        <v>3117</v>
      </c>
      <c r="K48" s="69"/>
      <c r="L48" s="76">
        <v>161.90668293000004</v>
      </c>
      <c r="M48" s="77">
        <v>3.6221404332793813E-5</v>
      </c>
      <c r="N48" s="77">
        <f t="shared" si="1"/>
        <v>1.2910330595871553E-2</v>
      </c>
      <c r="O48" s="77">
        <f>L48/'סכום נכסי הקרן'!$C$42</f>
        <v>5.958652800789891E-3</v>
      </c>
    </row>
    <row r="49" spans="2:15">
      <c r="B49" s="75" t="s">
        <v>335</v>
      </c>
      <c r="C49" s="69" t="s">
        <v>336</v>
      </c>
      <c r="D49" s="82" t="s">
        <v>99</v>
      </c>
      <c r="E49" s="82" t="s">
        <v>222</v>
      </c>
      <c r="F49" s="69" t="s">
        <v>337</v>
      </c>
      <c r="G49" s="82" t="s">
        <v>321</v>
      </c>
      <c r="H49" s="82" t="s">
        <v>111</v>
      </c>
      <c r="I49" s="76">
        <v>3796.8116320000008</v>
      </c>
      <c r="J49" s="78">
        <v>611.6</v>
      </c>
      <c r="K49" s="69"/>
      <c r="L49" s="76">
        <v>23.221299941000002</v>
      </c>
      <c r="M49" s="77">
        <v>1.8016540479222096E-5</v>
      </c>
      <c r="N49" s="77">
        <f t="shared" si="1"/>
        <v>1.8516509243402762E-3</v>
      </c>
      <c r="O49" s="77">
        <f>L49/'סכום נכסי הקרן'!$C$42</f>
        <v>8.5461366651087974E-4</v>
      </c>
    </row>
    <row r="50" spans="2:15">
      <c r="B50" s="75" t="s">
        <v>338</v>
      </c>
      <c r="C50" s="69" t="s">
        <v>339</v>
      </c>
      <c r="D50" s="82" t="s">
        <v>99</v>
      </c>
      <c r="E50" s="82" t="s">
        <v>222</v>
      </c>
      <c r="F50" s="69" t="s">
        <v>340</v>
      </c>
      <c r="G50" s="82" t="s">
        <v>265</v>
      </c>
      <c r="H50" s="82" t="s">
        <v>111</v>
      </c>
      <c r="I50" s="76">
        <v>233.85025600000006</v>
      </c>
      <c r="J50" s="78">
        <v>8429</v>
      </c>
      <c r="K50" s="69"/>
      <c r="L50" s="76">
        <v>19.711238106000003</v>
      </c>
      <c r="M50" s="77">
        <v>1.5935375971223818E-5</v>
      </c>
      <c r="N50" s="77">
        <f t="shared" si="1"/>
        <v>1.5717609415321311E-3</v>
      </c>
      <c r="O50" s="77">
        <f>L50/'סכום נכסי הקרן'!$C$42</f>
        <v>7.2543283588938465E-4</v>
      </c>
    </row>
    <row r="51" spans="2:15">
      <c r="B51" s="75" t="s">
        <v>341</v>
      </c>
      <c r="C51" s="69" t="s">
        <v>342</v>
      </c>
      <c r="D51" s="82" t="s">
        <v>99</v>
      </c>
      <c r="E51" s="82" t="s">
        <v>222</v>
      </c>
      <c r="F51" s="69" t="s">
        <v>343</v>
      </c>
      <c r="G51" s="82" t="s">
        <v>107</v>
      </c>
      <c r="H51" s="82" t="s">
        <v>111</v>
      </c>
      <c r="I51" s="76">
        <v>139.44486900000004</v>
      </c>
      <c r="J51" s="78">
        <v>12880</v>
      </c>
      <c r="K51" s="69"/>
      <c r="L51" s="76">
        <v>17.960499357000003</v>
      </c>
      <c r="M51" s="77">
        <v>1.2361452143330398E-5</v>
      </c>
      <c r="N51" s="77">
        <f t="shared" si="1"/>
        <v>1.4321582047731748E-3</v>
      </c>
      <c r="O51" s="77">
        <f>L51/'סכום נכסי הקרן'!$C$42</f>
        <v>6.6100038528640046E-4</v>
      </c>
    </row>
    <row r="52" spans="2:15">
      <c r="B52" s="75" t="s">
        <v>344</v>
      </c>
      <c r="C52" s="69" t="s">
        <v>345</v>
      </c>
      <c r="D52" s="82" t="s">
        <v>99</v>
      </c>
      <c r="E52" s="82" t="s">
        <v>222</v>
      </c>
      <c r="F52" s="69" t="s">
        <v>346</v>
      </c>
      <c r="G52" s="82" t="s">
        <v>325</v>
      </c>
      <c r="H52" s="82" t="s">
        <v>111</v>
      </c>
      <c r="I52" s="76">
        <v>4806.9559479999998</v>
      </c>
      <c r="J52" s="78">
        <v>1385</v>
      </c>
      <c r="K52" s="69"/>
      <c r="L52" s="76">
        <v>66.576339883000003</v>
      </c>
      <c r="M52" s="77">
        <v>4.4175546869241938E-5</v>
      </c>
      <c r="N52" s="77">
        <f t="shared" si="1"/>
        <v>5.3087528087043256E-3</v>
      </c>
      <c r="O52" s="77">
        <f>L52/'סכום נכסי הקרן'!$C$42</f>
        <v>2.4502095091509736E-3</v>
      </c>
    </row>
    <row r="53" spans="2:15">
      <c r="B53" s="75" t="s">
        <v>347</v>
      </c>
      <c r="C53" s="69" t="s">
        <v>348</v>
      </c>
      <c r="D53" s="82" t="s">
        <v>99</v>
      </c>
      <c r="E53" s="82" t="s">
        <v>222</v>
      </c>
      <c r="F53" s="69" t="s">
        <v>349</v>
      </c>
      <c r="G53" s="82" t="s">
        <v>350</v>
      </c>
      <c r="H53" s="82" t="s">
        <v>111</v>
      </c>
      <c r="I53" s="76">
        <v>7486.8516050000007</v>
      </c>
      <c r="J53" s="78">
        <v>231.2</v>
      </c>
      <c r="K53" s="69"/>
      <c r="L53" s="76">
        <v>17.309600912000004</v>
      </c>
      <c r="M53" s="77">
        <v>1.7681154415179813E-5</v>
      </c>
      <c r="N53" s="77">
        <f t="shared" si="1"/>
        <v>1.3802559981612224E-3</v>
      </c>
      <c r="O53" s="77">
        <f>L53/'סכום נכסי הקרן'!$C$42</f>
        <v>6.3704536519618052E-4</v>
      </c>
    </row>
    <row r="54" spans="2:15">
      <c r="B54" s="75" t="s">
        <v>351</v>
      </c>
      <c r="C54" s="69" t="s">
        <v>352</v>
      </c>
      <c r="D54" s="82" t="s">
        <v>99</v>
      </c>
      <c r="E54" s="82" t="s">
        <v>222</v>
      </c>
      <c r="F54" s="69" t="s">
        <v>353</v>
      </c>
      <c r="G54" s="82" t="s">
        <v>136</v>
      </c>
      <c r="H54" s="82" t="s">
        <v>111</v>
      </c>
      <c r="I54" s="76">
        <v>51.748808000000011</v>
      </c>
      <c r="J54" s="78">
        <v>3108</v>
      </c>
      <c r="K54" s="69"/>
      <c r="L54" s="76">
        <v>1.6083529480000005</v>
      </c>
      <c r="M54" s="77">
        <v>1.4740056463549709E-6</v>
      </c>
      <c r="N54" s="77">
        <f t="shared" si="1"/>
        <v>1.2824898823047371E-4</v>
      </c>
      <c r="O54" s="77">
        <f>L54/'סכום נכסי הקרן'!$C$42</f>
        <v>5.9192224958387508E-5</v>
      </c>
    </row>
    <row r="55" spans="2:15">
      <c r="B55" s="75" t="s">
        <v>354</v>
      </c>
      <c r="C55" s="69" t="s">
        <v>355</v>
      </c>
      <c r="D55" s="82" t="s">
        <v>99</v>
      </c>
      <c r="E55" s="82" t="s">
        <v>222</v>
      </c>
      <c r="F55" s="69" t="s">
        <v>356</v>
      </c>
      <c r="G55" s="82" t="s">
        <v>107</v>
      </c>
      <c r="H55" s="82" t="s">
        <v>111</v>
      </c>
      <c r="I55" s="76">
        <v>187.02848000000003</v>
      </c>
      <c r="J55" s="78">
        <v>9400</v>
      </c>
      <c r="K55" s="69"/>
      <c r="L55" s="76">
        <v>17.580677120000004</v>
      </c>
      <c r="M55" s="77">
        <v>8.5311057188339473E-6</v>
      </c>
      <c r="N55" s="77">
        <f t="shared" si="1"/>
        <v>1.4018714336616108E-3</v>
      </c>
      <c r="O55" s="77">
        <f>L55/'סכום נכסי הקרן'!$C$42</f>
        <v>6.4702178480280695E-4</v>
      </c>
    </row>
    <row r="56" spans="2:15">
      <c r="B56" s="75" t="s">
        <v>357</v>
      </c>
      <c r="C56" s="69" t="s">
        <v>358</v>
      </c>
      <c r="D56" s="82" t="s">
        <v>99</v>
      </c>
      <c r="E56" s="82" t="s">
        <v>222</v>
      </c>
      <c r="F56" s="69" t="s">
        <v>359</v>
      </c>
      <c r="G56" s="82" t="s">
        <v>134</v>
      </c>
      <c r="H56" s="82" t="s">
        <v>111</v>
      </c>
      <c r="I56" s="76">
        <v>93.148949999999999</v>
      </c>
      <c r="J56" s="78">
        <v>25900</v>
      </c>
      <c r="K56" s="69"/>
      <c r="L56" s="76">
        <v>24.125578050000001</v>
      </c>
      <c r="M56" s="77">
        <v>9.658351784466706E-6</v>
      </c>
      <c r="N56" s="77">
        <f t="shared" si="1"/>
        <v>1.9237574558714486E-3</v>
      </c>
      <c r="O56" s="77">
        <f>L56/'סכום נכסי הקרן'!$C$42</f>
        <v>8.8789382017331647E-4</v>
      </c>
    </row>
    <row r="57" spans="2:15">
      <c r="B57" s="75" t="s">
        <v>360</v>
      </c>
      <c r="C57" s="69" t="s">
        <v>361</v>
      </c>
      <c r="D57" s="82" t="s">
        <v>99</v>
      </c>
      <c r="E57" s="82" t="s">
        <v>222</v>
      </c>
      <c r="F57" s="69" t="s">
        <v>362</v>
      </c>
      <c r="G57" s="82" t="s">
        <v>134</v>
      </c>
      <c r="H57" s="82" t="s">
        <v>111</v>
      </c>
      <c r="I57" s="76">
        <v>33092.553685000006</v>
      </c>
      <c r="J57" s="78">
        <v>611.4</v>
      </c>
      <c r="K57" s="69"/>
      <c r="L57" s="76">
        <v>202.327873232</v>
      </c>
      <c r="M57" s="77">
        <v>4.032360514609886E-5</v>
      </c>
      <c r="N57" s="77">
        <f t="shared" si="1"/>
        <v>1.6133489272422769E-2</v>
      </c>
      <c r="O57" s="77">
        <f>L57/'סכום נכסי הקרן'!$C$42</f>
        <v>7.446274154309972E-3</v>
      </c>
    </row>
    <row r="58" spans="2:15">
      <c r="B58" s="75" t="s">
        <v>363</v>
      </c>
      <c r="C58" s="69" t="s">
        <v>364</v>
      </c>
      <c r="D58" s="82" t="s">
        <v>99</v>
      </c>
      <c r="E58" s="82" t="s">
        <v>222</v>
      </c>
      <c r="F58" s="69" t="s">
        <v>365</v>
      </c>
      <c r="G58" s="82" t="s">
        <v>321</v>
      </c>
      <c r="H58" s="82" t="s">
        <v>111</v>
      </c>
      <c r="I58" s="76">
        <v>309.49085700000001</v>
      </c>
      <c r="J58" s="78">
        <v>9483</v>
      </c>
      <c r="K58" s="69"/>
      <c r="L58" s="76">
        <v>29.349017934000003</v>
      </c>
      <c r="M58" s="77">
        <v>2.4478188459304421E-5</v>
      </c>
      <c r="N58" s="77">
        <f t="shared" si="1"/>
        <v>2.3402710582114883E-3</v>
      </c>
      <c r="O58" s="77">
        <f>L58/'סכום נכסי הקרן'!$C$42</f>
        <v>1.080132115290578E-3</v>
      </c>
    </row>
    <row r="59" spans="2:15">
      <c r="B59" s="75" t="s">
        <v>366</v>
      </c>
      <c r="C59" s="69" t="s">
        <v>367</v>
      </c>
      <c r="D59" s="82" t="s">
        <v>99</v>
      </c>
      <c r="E59" s="82" t="s">
        <v>222</v>
      </c>
      <c r="F59" s="69" t="s">
        <v>368</v>
      </c>
      <c r="G59" s="82" t="s">
        <v>242</v>
      </c>
      <c r="H59" s="82" t="s">
        <v>111</v>
      </c>
      <c r="I59" s="76">
        <v>231.27286900000001</v>
      </c>
      <c r="J59" s="78">
        <v>6179</v>
      </c>
      <c r="K59" s="69"/>
      <c r="L59" s="76">
        <v>14.290350557000002</v>
      </c>
      <c r="M59" s="77">
        <v>6.3657106456939286E-6</v>
      </c>
      <c r="N59" s="77">
        <f t="shared" si="1"/>
        <v>1.1395029944596688E-3</v>
      </c>
      <c r="O59" s="77">
        <f>L59/'סכום נכסי הקרן'!$C$42</f>
        <v>5.2592787295600624E-4</v>
      </c>
    </row>
    <row r="60" spans="2:15">
      <c r="B60" s="75" t="s">
        <v>369</v>
      </c>
      <c r="C60" s="69" t="s">
        <v>370</v>
      </c>
      <c r="D60" s="82" t="s">
        <v>99</v>
      </c>
      <c r="E60" s="82" t="s">
        <v>222</v>
      </c>
      <c r="F60" s="69" t="s">
        <v>371</v>
      </c>
      <c r="G60" s="82" t="s">
        <v>293</v>
      </c>
      <c r="H60" s="82" t="s">
        <v>111</v>
      </c>
      <c r="I60" s="76">
        <v>803.84183200000018</v>
      </c>
      <c r="J60" s="78">
        <v>4059</v>
      </c>
      <c r="K60" s="69"/>
      <c r="L60" s="76">
        <v>32.627939954000006</v>
      </c>
      <c r="M60" s="77">
        <v>3.2503767458847155E-5</v>
      </c>
      <c r="N60" s="77">
        <f t="shared" si="1"/>
        <v>2.6017301067832212E-3</v>
      </c>
      <c r="O60" s="77">
        <f>L60/'סכום נכסי הקרן'!$C$42</f>
        <v>1.2008063056604212E-3</v>
      </c>
    </row>
    <row r="61" spans="2:15">
      <c r="B61" s="75" t="s">
        <v>372</v>
      </c>
      <c r="C61" s="69" t="s">
        <v>373</v>
      </c>
      <c r="D61" s="82" t="s">
        <v>99</v>
      </c>
      <c r="E61" s="82" t="s">
        <v>222</v>
      </c>
      <c r="F61" s="69" t="s">
        <v>374</v>
      </c>
      <c r="G61" s="82" t="s">
        <v>334</v>
      </c>
      <c r="H61" s="82" t="s">
        <v>111</v>
      </c>
      <c r="I61" s="76">
        <v>25597.841577000003</v>
      </c>
      <c r="J61" s="78">
        <v>61.2</v>
      </c>
      <c r="K61" s="69"/>
      <c r="L61" s="76">
        <v>15.665879045000002</v>
      </c>
      <c r="M61" s="77">
        <v>7.9850692645596579E-6</v>
      </c>
      <c r="N61" s="77">
        <f t="shared" si="1"/>
        <v>1.2491867159883051E-3</v>
      </c>
      <c r="O61" s="77">
        <f>L61/'סכום נכסי הקרן'!$C$42</f>
        <v>5.7655145766085216E-4</v>
      </c>
    </row>
    <row r="62" spans="2:15">
      <c r="B62" s="75" t="s">
        <v>375</v>
      </c>
      <c r="C62" s="69" t="s">
        <v>376</v>
      </c>
      <c r="D62" s="82" t="s">
        <v>99</v>
      </c>
      <c r="E62" s="82" t="s">
        <v>222</v>
      </c>
      <c r="F62" s="69" t="s">
        <v>377</v>
      </c>
      <c r="G62" s="82" t="s">
        <v>234</v>
      </c>
      <c r="H62" s="82" t="s">
        <v>111</v>
      </c>
      <c r="I62" s="76">
        <v>117.86812400000001</v>
      </c>
      <c r="J62" s="78">
        <v>198000</v>
      </c>
      <c r="K62" s="69"/>
      <c r="L62" s="76">
        <v>233.37888611400004</v>
      </c>
      <c r="M62" s="77">
        <v>5.5144994296867916E-5</v>
      </c>
      <c r="N62" s="77">
        <f t="shared" si="1"/>
        <v>1.8609476269306684E-2</v>
      </c>
      <c r="O62" s="77">
        <f>L62/'סכום נכסי הקרן'!$C$42</f>
        <v>8.5890448017494382E-3</v>
      </c>
    </row>
    <row r="63" spans="2:15">
      <c r="B63" s="75" t="s">
        <v>378</v>
      </c>
      <c r="C63" s="69" t="s">
        <v>379</v>
      </c>
      <c r="D63" s="82" t="s">
        <v>99</v>
      </c>
      <c r="E63" s="82" t="s">
        <v>222</v>
      </c>
      <c r="F63" s="69" t="s">
        <v>380</v>
      </c>
      <c r="G63" s="82" t="s">
        <v>106</v>
      </c>
      <c r="H63" s="82" t="s">
        <v>111</v>
      </c>
      <c r="I63" s="76">
        <v>23057.793397000005</v>
      </c>
      <c r="J63" s="78">
        <v>303.89999999999998</v>
      </c>
      <c r="K63" s="69"/>
      <c r="L63" s="76">
        <v>70.072634139000016</v>
      </c>
      <c r="M63" s="77">
        <v>1.9643469768943287E-5</v>
      </c>
      <c r="N63" s="77">
        <f t="shared" si="1"/>
        <v>5.5875449739722803E-3</v>
      </c>
      <c r="O63" s="77">
        <f>L63/'סכום נכסי הקרן'!$C$42</f>
        <v>2.5788836514648353E-3</v>
      </c>
    </row>
    <row r="64" spans="2:15">
      <c r="B64" s="75" t="s">
        <v>381</v>
      </c>
      <c r="C64" s="69" t="s">
        <v>382</v>
      </c>
      <c r="D64" s="82" t="s">
        <v>99</v>
      </c>
      <c r="E64" s="82" t="s">
        <v>222</v>
      </c>
      <c r="F64" s="69" t="s">
        <v>383</v>
      </c>
      <c r="G64" s="82" t="s">
        <v>321</v>
      </c>
      <c r="H64" s="82" t="s">
        <v>111</v>
      </c>
      <c r="I64" s="76">
        <v>279.34529900000007</v>
      </c>
      <c r="J64" s="78">
        <v>10060</v>
      </c>
      <c r="K64" s="69"/>
      <c r="L64" s="76">
        <v>28.102137118000002</v>
      </c>
      <c r="M64" s="77">
        <v>1.4931966283068772E-5</v>
      </c>
      <c r="N64" s="77">
        <f t="shared" si="1"/>
        <v>2.2408456159944438E-3</v>
      </c>
      <c r="O64" s="77">
        <f>L64/'סכום נכסי הקרן'!$C$42</f>
        <v>1.0342431517712536E-3</v>
      </c>
    </row>
    <row r="65" spans="2:15">
      <c r="B65" s="75" t="s">
        <v>384</v>
      </c>
      <c r="C65" s="69" t="s">
        <v>385</v>
      </c>
      <c r="D65" s="82" t="s">
        <v>99</v>
      </c>
      <c r="E65" s="82" t="s">
        <v>222</v>
      </c>
      <c r="F65" s="69" t="s">
        <v>386</v>
      </c>
      <c r="G65" s="82" t="s">
        <v>108</v>
      </c>
      <c r="H65" s="82" t="s">
        <v>111</v>
      </c>
      <c r="I65" s="76">
        <v>289.76008300000007</v>
      </c>
      <c r="J65" s="78">
        <v>39700</v>
      </c>
      <c r="K65" s="69"/>
      <c r="L65" s="76">
        <v>115.03475278000001</v>
      </c>
      <c r="M65" s="77">
        <v>5.4420281803674245E-5</v>
      </c>
      <c r="N65" s="77">
        <f t="shared" si="1"/>
        <v>9.1727942388039E-3</v>
      </c>
      <c r="O65" s="77">
        <f>L65/'סכום נכסי הקרן'!$C$42</f>
        <v>4.2336248228683265E-3</v>
      </c>
    </row>
    <row r="66" spans="2:15">
      <c r="B66" s="75" t="s">
        <v>387</v>
      </c>
      <c r="C66" s="69" t="s">
        <v>388</v>
      </c>
      <c r="D66" s="82" t="s">
        <v>99</v>
      </c>
      <c r="E66" s="82" t="s">
        <v>222</v>
      </c>
      <c r="F66" s="69" t="s">
        <v>389</v>
      </c>
      <c r="G66" s="82" t="s">
        <v>325</v>
      </c>
      <c r="H66" s="82" t="s">
        <v>111</v>
      </c>
      <c r="I66" s="76">
        <v>544.38474600000006</v>
      </c>
      <c r="J66" s="78">
        <v>4955</v>
      </c>
      <c r="K66" s="69"/>
      <c r="L66" s="76">
        <v>26.974264189000007</v>
      </c>
      <c r="M66" s="77">
        <v>3.874213667020366E-5</v>
      </c>
      <c r="N66" s="77">
        <f t="shared" si="1"/>
        <v>2.1509097830812378E-3</v>
      </c>
      <c r="O66" s="77">
        <f>L66/'סכום נכסי הקרן'!$C$42</f>
        <v>9.9273403636169046E-4</v>
      </c>
    </row>
    <row r="67" spans="2:15">
      <c r="B67" s="75" t="s">
        <v>390</v>
      </c>
      <c r="C67" s="69" t="s">
        <v>391</v>
      </c>
      <c r="D67" s="82" t="s">
        <v>99</v>
      </c>
      <c r="E67" s="82" t="s">
        <v>222</v>
      </c>
      <c r="F67" s="69" t="s">
        <v>392</v>
      </c>
      <c r="G67" s="82" t="s">
        <v>289</v>
      </c>
      <c r="H67" s="82" t="s">
        <v>111</v>
      </c>
      <c r="I67" s="76">
        <v>291.16170000000005</v>
      </c>
      <c r="J67" s="78">
        <v>27180</v>
      </c>
      <c r="K67" s="69"/>
      <c r="L67" s="76">
        <v>79.137750142000016</v>
      </c>
      <c r="M67" s="77">
        <v>4.2800839665368665E-5</v>
      </c>
      <c r="N67" s="77">
        <f t="shared" si="1"/>
        <v>6.3103912603065821E-3</v>
      </c>
      <c r="O67" s="77">
        <f>L67/'סכום נכסי הקרן'!$C$42</f>
        <v>2.9125071800508344E-3</v>
      </c>
    </row>
    <row r="68" spans="2:15">
      <c r="B68" s="75" t="s">
        <v>393</v>
      </c>
      <c r="C68" s="69" t="s">
        <v>394</v>
      </c>
      <c r="D68" s="82" t="s">
        <v>99</v>
      </c>
      <c r="E68" s="82" t="s">
        <v>222</v>
      </c>
      <c r="F68" s="69" t="s">
        <v>395</v>
      </c>
      <c r="G68" s="82" t="s">
        <v>289</v>
      </c>
      <c r="H68" s="82" t="s">
        <v>111</v>
      </c>
      <c r="I68" s="76">
        <v>813.82666900000015</v>
      </c>
      <c r="J68" s="78">
        <v>14970</v>
      </c>
      <c r="K68" s="69"/>
      <c r="L68" s="76">
        <v>121.82985230100002</v>
      </c>
      <c r="M68" s="77">
        <v>3.6133656270078382E-5</v>
      </c>
      <c r="N68" s="77">
        <f t="shared" si="1"/>
        <v>9.71463092929979E-3</v>
      </c>
      <c r="O68" s="77">
        <f>L68/'סכום נכסי הקרן'!$C$42</f>
        <v>4.4837049187588613E-3</v>
      </c>
    </row>
    <row r="69" spans="2:15">
      <c r="B69" s="75" t="s">
        <v>396</v>
      </c>
      <c r="C69" s="69" t="s">
        <v>397</v>
      </c>
      <c r="D69" s="82" t="s">
        <v>99</v>
      </c>
      <c r="E69" s="82" t="s">
        <v>222</v>
      </c>
      <c r="F69" s="69" t="s">
        <v>398</v>
      </c>
      <c r="G69" s="82" t="s">
        <v>109</v>
      </c>
      <c r="H69" s="82" t="s">
        <v>111</v>
      </c>
      <c r="I69" s="76">
        <v>2991.6832230000005</v>
      </c>
      <c r="J69" s="78">
        <v>850</v>
      </c>
      <c r="K69" s="69"/>
      <c r="L69" s="76">
        <v>25.429307397000006</v>
      </c>
      <c r="M69" s="77">
        <v>1.4958416115000002E-5</v>
      </c>
      <c r="N69" s="77">
        <f t="shared" si="1"/>
        <v>2.0277159619238941E-3</v>
      </c>
      <c r="O69" s="77">
        <f>L69/'סכום נכסי הקרן'!$C$42</f>
        <v>9.3587498058244083E-4</v>
      </c>
    </row>
    <row r="70" spans="2:15">
      <c r="B70" s="75" t="s">
        <v>399</v>
      </c>
      <c r="C70" s="69" t="s">
        <v>400</v>
      </c>
      <c r="D70" s="82" t="s">
        <v>99</v>
      </c>
      <c r="E70" s="82" t="s">
        <v>222</v>
      </c>
      <c r="F70" s="69" t="s">
        <v>401</v>
      </c>
      <c r="G70" s="82" t="s">
        <v>106</v>
      </c>
      <c r="H70" s="82" t="s">
        <v>111</v>
      </c>
      <c r="I70" s="76">
        <v>151434.61342099999</v>
      </c>
      <c r="J70" s="78">
        <v>56.8</v>
      </c>
      <c r="K70" s="69"/>
      <c r="L70" s="76">
        <v>86.01486042400002</v>
      </c>
      <c r="M70" s="77">
        <v>5.8458647152104523E-5</v>
      </c>
      <c r="N70" s="77">
        <f t="shared" si="1"/>
        <v>6.8587674340268093E-3</v>
      </c>
      <c r="O70" s="77">
        <f>L70/'סכום נכסי הקרן'!$C$42</f>
        <v>3.1656055185604139E-3</v>
      </c>
    </row>
    <row r="71" spans="2:15">
      <c r="B71" s="75" t="s">
        <v>402</v>
      </c>
      <c r="C71" s="69" t="s">
        <v>403</v>
      </c>
      <c r="D71" s="82" t="s">
        <v>99</v>
      </c>
      <c r="E71" s="82" t="s">
        <v>222</v>
      </c>
      <c r="F71" s="69" t="s">
        <v>404</v>
      </c>
      <c r="G71" s="82" t="s">
        <v>234</v>
      </c>
      <c r="H71" s="82" t="s">
        <v>111</v>
      </c>
      <c r="I71" s="76">
        <v>52.061496000000005</v>
      </c>
      <c r="J71" s="78">
        <v>52480</v>
      </c>
      <c r="K71" s="69"/>
      <c r="L71" s="76">
        <v>27.321873148000002</v>
      </c>
      <c r="M71" s="77">
        <v>9.9693280586392586E-6</v>
      </c>
      <c r="N71" s="77">
        <f t="shared" si="1"/>
        <v>2.1786278889528586E-3</v>
      </c>
      <c r="O71" s="77">
        <f>L71/'סכום נכסי הקרן'!$C$42</f>
        <v>1.005527091346459E-3</v>
      </c>
    </row>
    <row r="72" spans="2:15">
      <c r="B72" s="75" t="s">
        <v>405</v>
      </c>
      <c r="C72" s="69" t="s">
        <v>406</v>
      </c>
      <c r="D72" s="82" t="s">
        <v>99</v>
      </c>
      <c r="E72" s="82" t="s">
        <v>222</v>
      </c>
      <c r="F72" s="69" t="s">
        <v>407</v>
      </c>
      <c r="G72" s="82" t="s">
        <v>265</v>
      </c>
      <c r="H72" s="82" t="s">
        <v>111</v>
      </c>
      <c r="I72" s="76">
        <v>889.11914000000024</v>
      </c>
      <c r="J72" s="78">
        <v>3225</v>
      </c>
      <c r="K72" s="69"/>
      <c r="L72" s="76">
        <v>28.674092277000003</v>
      </c>
      <c r="M72" s="77">
        <v>1.3143926205073332E-5</v>
      </c>
      <c r="N72" s="77">
        <f t="shared" si="1"/>
        <v>2.2864529377866938E-3</v>
      </c>
      <c r="O72" s="77">
        <f>L72/'סכום נכסי הקרן'!$C$42</f>
        <v>1.0552928215466209E-3</v>
      </c>
    </row>
    <row r="73" spans="2:15">
      <c r="B73" s="75" t="s">
        <v>408</v>
      </c>
      <c r="C73" s="69" t="s">
        <v>409</v>
      </c>
      <c r="D73" s="82" t="s">
        <v>99</v>
      </c>
      <c r="E73" s="82" t="s">
        <v>222</v>
      </c>
      <c r="F73" s="69" t="s">
        <v>410</v>
      </c>
      <c r="G73" s="82" t="s">
        <v>107</v>
      </c>
      <c r="H73" s="82" t="s">
        <v>111</v>
      </c>
      <c r="I73" s="76">
        <v>128.79029500000001</v>
      </c>
      <c r="J73" s="78">
        <v>19000</v>
      </c>
      <c r="K73" s="69"/>
      <c r="L73" s="76">
        <v>24.470156107000001</v>
      </c>
      <c r="M73" s="77">
        <v>1.0148312451948493E-5</v>
      </c>
      <c r="N73" s="77">
        <f t="shared" si="1"/>
        <v>1.9512338796449898E-3</v>
      </c>
      <c r="O73" s="77">
        <f>L73/'סכום נכסי הקרן'!$C$42</f>
        <v>9.0057532885027148E-4</v>
      </c>
    </row>
    <row r="74" spans="2:15">
      <c r="B74" s="75" t="s">
        <v>411</v>
      </c>
      <c r="C74" s="69" t="s">
        <v>412</v>
      </c>
      <c r="D74" s="82" t="s">
        <v>99</v>
      </c>
      <c r="E74" s="82" t="s">
        <v>222</v>
      </c>
      <c r="F74" s="69" t="s">
        <v>413</v>
      </c>
      <c r="G74" s="82" t="s">
        <v>234</v>
      </c>
      <c r="H74" s="82" t="s">
        <v>111</v>
      </c>
      <c r="I74" s="76">
        <v>465.99132100000008</v>
      </c>
      <c r="J74" s="78">
        <v>8287</v>
      </c>
      <c r="K74" s="69"/>
      <c r="L74" s="76">
        <v>38.616700750999996</v>
      </c>
      <c r="M74" s="77">
        <v>1.281976757493569E-5</v>
      </c>
      <c r="N74" s="77">
        <f t="shared" si="1"/>
        <v>3.0792698867952223E-3</v>
      </c>
      <c r="O74" s="77">
        <f>L74/'סכום נכסי הקרן'!$C$42</f>
        <v>1.4212107117696675E-3</v>
      </c>
    </row>
    <row r="75" spans="2:15">
      <c r="B75" s="75" t="s">
        <v>414</v>
      </c>
      <c r="C75" s="69" t="s">
        <v>415</v>
      </c>
      <c r="D75" s="82" t="s">
        <v>99</v>
      </c>
      <c r="E75" s="82" t="s">
        <v>222</v>
      </c>
      <c r="F75" s="69" t="s">
        <v>416</v>
      </c>
      <c r="G75" s="82" t="s">
        <v>265</v>
      </c>
      <c r="H75" s="82" t="s">
        <v>111</v>
      </c>
      <c r="I75" s="76">
        <v>819.87221800000009</v>
      </c>
      <c r="J75" s="78">
        <v>4147</v>
      </c>
      <c r="K75" s="69"/>
      <c r="L75" s="76">
        <v>34.000100888000006</v>
      </c>
      <c r="M75" s="77">
        <v>1.2957913644203463E-5</v>
      </c>
      <c r="N75" s="77">
        <f t="shared" si="1"/>
        <v>2.7111453018084874E-3</v>
      </c>
      <c r="O75" s="77">
        <f>L75/'סכום נכסי הקרן'!$C$42</f>
        <v>1.2513059542515084E-3</v>
      </c>
    </row>
    <row r="76" spans="2:15">
      <c r="B76" s="75" t="s">
        <v>417</v>
      </c>
      <c r="C76" s="69" t="s">
        <v>418</v>
      </c>
      <c r="D76" s="82" t="s">
        <v>99</v>
      </c>
      <c r="E76" s="82" t="s">
        <v>222</v>
      </c>
      <c r="F76" s="69" t="s">
        <v>419</v>
      </c>
      <c r="G76" s="82" t="s">
        <v>108</v>
      </c>
      <c r="H76" s="82" t="s">
        <v>111</v>
      </c>
      <c r="I76" s="76">
        <v>17954.170803000001</v>
      </c>
      <c r="J76" s="78">
        <v>284.89999999999998</v>
      </c>
      <c r="K76" s="69"/>
      <c r="L76" s="76">
        <v>51.151432617000005</v>
      </c>
      <c r="M76" s="77">
        <v>3.8737253167897852E-5</v>
      </c>
      <c r="N76" s="77">
        <f t="shared" si="1"/>
        <v>4.0787810211850963E-3</v>
      </c>
      <c r="O76" s="77">
        <f>L76/'סכום נכסי הקרן'!$C$42</f>
        <v>1.8825265375826349E-3</v>
      </c>
    </row>
    <row r="77" spans="2:15">
      <c r="B77" s="75" t="s">
        <v>420</v>
      </c>
      <c r="C77" s="69" t="s">
        <v>421</v>
      </c>
      <c r="D77" s="82" t="s">
        <v>99</v>
      </c>
      <c r="E77" s="82" t="s">
        <v>222</v>
      </c>
      <c r="F77" s="69" t="s">
        <v>422</v>
      </c>
      <c r="G77" s="82" t="s">
        <v>106</v>
      </c>
      <c r="H77" s="82" t="s">
        <v>111</v>
      </c>
      <c r="I77" s="76">
        <v>2385.8766870000004</v>
      </c>
      <c r="J77" s="78">
        <v>1304</v>
      </c>
      <c r="K77" s="69"/>
      <c r="L77" s="76">
        <v>31.111832002000003</v>
      </c>
      <c r="M77" s="77">
        <v>2.5133090987671554E-5</v>
      </c>
      <c r="N77" s="77">
        <f t="shared" si="1"/>
        <v>2.4808366728302053E-3</v>
      </c>
      <c r="O77" s="77">
        <f>L77/'סכום נכסי הקרן'!$C$42</f>
        <v>1.1450089739444076E-3</v>
      </c>
    </row>
    <row r="78" spans="2:15">
      <c r="B78" s="75" t="s">
        <v>423</v>
      </c>
      <c r="C78" s="69" t="s">
        <v>424</v>
      </c>
      <c r="D78" s="82" t="s">
        <v>99</v>
      </c>
      <c r="E78" s="82" t="s">
        <v>222</v>
      </c>
      <c r="F78" s="69" t="s">
        <v>425</v>
      </c>
      <c r="G78" s="82" t="s">
        <v>334</v>
      </c>
      <c r="H78" s="82" t="s">
        <v>111</v>
      </c>
      <c r="I78" s="76">
        <v>285.96837200000004</v>
      </c>
      <c r="J78" s="78">
        <v>8065</v>
      </c>
      <c r="K78" s="69"/>
      <c r="L78" s="76">
        <v>23.063349232000004</v>
      </c>
      <c r="M78" s="77">
        <v>1.9387686237288138E-5</v>
      </c>
      <c r="N78" s="77">
        <f t="shared" si="1"/>
        <v>1.8390560404593934E-3</v>
      </c>
      <c r="O78" s="77">
        <f>L78/'סכום נכסי הקרן'!$C$42</f>
        <v>8.4880060544670799E-4</v>
      </c>
    </row>
    <row r="79" spans="2:15">
      <c r="B79" s="75" t="s">
        <v>426</v>
      </c>
      <c r="C79" s="69" t="s">
        <v>427</v>
      </c>
      <c r="D79" s="82" t="s">
        <v>99</v>
      </c>
      <c r="E79" s="82" t="s">
        <v>222</v>
      </c>
      <c r="F79" s="69" t="s">
        <v>428</v>
      </c>
      <c r="G79" s="82" t="s">
        <v>135</v>
      </c>
      <c r="H79" s="82" t="s">
        <v>111</v>
      </c>
      <c r="I79" s="76">
        <v>4464.5933750000004</v>
      </c>
      <c r="J79" s="78">
        <v>1400</v>
      </c>
      <c r="K79" s="69"/>
      <c r="L79" s="76">
        <v>62.504307251000007</v>
      </c>
      <c r="M79" s="77">
        <v>2.8175005190447475E-5</v>
      </c>
      <c r="N79" s="77">
        <f t="shared" si="1"/>
        <v>4.9840516504511736E-3</v>
      </c>
      <c r="O79" s="77">
        <f>L79/'סכום נכסי הקרן'!$C$42</f>
        <v>2.3003464632996482E-3</v>
      </c>
    </row>
    <row r="80" spans="2:15">
      <c r="B80" s="75" t="s">
        <v>429</v>
      </c>
      <c r="C80" s="69" t="s">
        <v>430</v>
      </c>
      <c r="D80" s="82" t="s">
        <v>99</v>
      </c>
      <c r="E80" s="82" t="s">
        <v>222</v>
      </c>
      <c r="F80" s="69" t="s">
        <v>431</v>
      </c>
      <c r="G80" s="82" t="s">
        <v>242</v>
      </c>
      <c r="H80" s="82" t="s">
        <v>111</v>
      </c>
      <c r="I80" s="76">
        <v>134.60936500000003</v>
      </c>
      <c r="J80" s="78">
        <v>24890</v>
      </c>
      <c r="K80" s="69"/>
      <c r="L80" s="76">
        <v>33.504270949000002</v>
      </c>
      <c r="M80" s="77">
        <v>1.8495769902248554E-5</v>
      </c>
      <c r="N80" s="77">
        <f t="shared" si="1"/>
        <v>2.6716081541381313E-3</v>
      </c>
      <c r="O80" s="77">
        <f>L80/'סכום נכסי הקרן'!$C$42</f>
        <v>1.2330579214879984E-3</v>
      </c>
    </row>
    <row r="81" spans="2:15">
      <c r="B81" s="75" t="s">
        <v>432</v>
      </c>
      <c r="C81" s="69" t="s">
        <v>433</v>
      </c>
      <c r="D81" s="82" t="s">
        <v>99</v>
      </c>
      <c r="E81" s="82" t="s">
        <v>222</v>
      </c>
      <c r="F81" s="69" t="s">
        <v>434</v>
      </c>
      <c r="G81" s="82" t="s">
        <v>132</v>
      </c>
      <c r="H81" s="82" t="s">
        <v>111</v>
      </c>
      <c r="I81" s="76">
        <v>46.834927000000008</v>
      </c>
      <c r="J81" s="78">
        <v>22620</v>
      </c>
      <c r="K81" s="69"/>
      <c r="L81" s="76">
        <v>10.594060435000001</v>
      </c>
      <c r="M81" s="77">
        <v>3.4535692751239174E-6</v>
      </c>
      <c r="N81" s="77">
        <f t="shared" si="1"/>
        <v>8.447632926160694E-4</v>
      </c>
      <c r="O81" s="77">
        <f>L81/'סכום נכסי הקרן'!$C$42</f>
        <v>3.8989328136654274E-4</v>
      </c>
    </row>
    <row r="82" spans="2:15">
      <c r="B82" s="75" t="s">
        <v>435</v>
      </c>
      <c r="C82" s="69" t="s">
        <v>436</v>
      </c>
      <c r="D82" s="82" t="s">
        <v>99</v>
      </c>
      <c r="E82" s="82" t="s">
        <v>222</v>
      </c>
      <c r="F82" s="69" t="s">
        <v>437</v>
      </c>
      <c r="G82" s="82" t="s">
        <v>334</v>
      </c>
      <c r="H82" s="82" t="s">
        <v>111</v>
      </c>
      <c r="I82" s="76">
        <v>325.00545400000004</v>
      </c>
      <c r="J82" s="78">
        <v>26940</v>
      </c>
      <c r="K82" s="69"/>
      <c r="L82" s="76">
        <v>87.556469175999993</v>
      </c>
      <c r="M82" s="77">
        <v>3.2975324116631261E-5</v>
      </c>
      <c r="N82" s="77">
        <f t="shared" si="1"/>
        <v>6.9816942847140875E-3</v>
      </c>
      <c r="O82" s="77">
        <f>L82/'סכום נכסי הקרן'!$C$42</f>
        <v>3.2223413563997843E-3</v>
      </c>
    </row>
    <row r="83" spans="2:15">
      <c r="B83" s="75" t="s">
        <v>438</v>
      </c>
      <c r="C83" s="69" t="s">
        <v>439</v>
      </c>
      <c r="D83" s="82" t="s">
        <v>99</v>
      </c>
      <c r="E83" s="82" t="s">
        <v>222</v>
      </c>
      <c r="F83" s="69" t="s">
        <v>440</v>
      </c>
      <c r="G83" s="82" t="s">
        <v>227</v>
      </c>
      <c r="H83" s="82" t="s">
        <v>111</v>
      </c>
      <c r="I83" s="76">
        <v>195.45060599999999</v>
      </c>
      <c r="J83" s="78">
        <v>14350</v>
      </c>
      <c r="K83" s="69"/>
      <c r="L83" s="76">
        <v>28.047161995000003</v>
      </c>
      <c r="M83" s="77">
        <v>2.0470415497349955E-5</v>
      </c>
      <c r="N83" s="77">
        <f t="shared" si="1"/>
        <v>2.2364619364598224E-3</v>
      </c>
      <c r="O83" s="77">
        <f>L83/'סכום נכסי הקרן'!$C$42</f>
        <v>1.0322199019293719E-3</v>
      </c>
    </row>
    <row r="84" spans="2:15">
      <c r="B84" s="75" t="s">
        <v>441</v>
      </c>
      <c r="C84" s="69" t="s">
        <v>442</v>
      </c>
      <c r="D84" s="82" t="s">
        <v>99</v>
      </c>
      <c r="E84" s="82" t="s">
        <v>222</v>
      </c>
      <c r="F84" s="69" t="s">
        <v>443</v>
      </c>
      <c r="G84" s="82" t="s">
        <v>135</v>
      </c>
      <c r="H84" s="82" t="s">
        <v>111</v>
      </c>
      <c r="I84" s="76">
        <v>2768.1102689999998</v>
      </c>
      <c r="J84" s="78">
        <v>1341</v>
      </c>
      <c r="K84" s="69"/>
      <c r="L84" s="76">
        <v>37.120358714000005</v>
      </c>
      <c r="M84" s="77">
        <v>1.5076756007865635E-5</v>
      </c>
      <c r="N84" s="77">
        <f t="shared" si="1"/>
        <v>2.9599525736826934E-3</v>
      </c>
      <c r="O84" s="77">
        <f>L84/'סכום נכסי הקרן'!$C$42</f>
        <v>1.3661408251636616E-3</v>
      </c>
    </row>
    <row r="85" spans="2:15">
      <c r="B85" s="75" t="s">
        <v>444</v>
      </c>
      <c r="C85" s="69" t="s">
        <v>445</v>
      </c>
      <c r="D85" s="82" t="s">
        <v>99</v>
      </c>
      <c r="E85" s="82" t="s">
        <v>222</v>
      </c>
      <c r="F85" s="69" t="s">
        <v>446</v>
      </c>
      <c r="G85" s="82" t="s">
        <v>447</v>
      </c>
      <c r="H85" s="82" t="s">
        <v>111</v>
      </c>
      <c r="I85" s="76">
        <v>39.929119000000007</v>
      </c>
      <c r="J85" s="78">
        <v>19340</v>
      </c>
      <c r="K85" s="69"/>
      <c r="L85" s="76">
        <v>7.7222916760000011</v>
      </c>
      <c r="M85" s="77">
        <v>2.6233705490494726E-6</v>
      </c>
      <c r="N85" s="77">
        <f t="shared" si="1"/>
        <v>6.1577037272767129E-4</v>
      </c>
      <c r="O85" s="77">
        <f>L85/'סכום נכסי הקרן'!$C$42</f>
        <v>2.8420355535051082E-4</v>
      </c>
    </row>
    <row r="86" spans="2:15">
      <c r="B86" s="75" t="s">
        <v>448</v>
      </c>
      <c r="C86" s="69" t="s">
        <v>449</v>
      </c>
      <c r="D86" s="82" t="s">
        <v>99</v>
      </c>
      <c r="E86" s="82" t="s">
        <v>222</v>
      </c>
      <c r="F86" s="69" t="s">
        <v>450</v>
      </c>
      <c r="G86" s="82" t="s">
        <v>451</v>
      </c>
      <c r="H86" s="82" t="s">
        <v>111</v>
      </c>
      <c r="I86" s="76">
        <v>242.43384100000003</v>
      </c>
      <c r="J86" s="78">
        <v>2925</v>
      </c>
      <c r="K86" s="69"/>
      <c r="L86" s="76">
        <v>7.0911898420000004</v>
      </c>
      <c r="M86" s="77">
        <v>5.4455324430262087E-6</v>
      </c>
      <c r="N86" s="77">
        <f t="shared" si="1"/>
        <v>5.6544673463471183E-4</v>
      </c>
      <c r="O86" s="77">
        <f>L86/'סכום נכסי הקרן'!$C$42</f>
        <v>2.6097711007540383E-4</v>
      </c>
    </row>
    <row r="87" spans="2:15">
      <c r="B87" s="75" t="s">
        <v>452</v>
      </c>
      <c r="C87" s="69" t="s">
        <v>453</v>
      </c>
      <c r="D87" s="82" t="s">
        <v>99</v>
      </c>
      <c r="E87" s="82" t="s">
        <v>222</v>
      </c>
      <c r="F87" s="69" t="s">
        <v>454</v>
      </c>
      <c r="G87" s="82" t="s">
        <v>272</v>
      </c>
      <c r="H87" s="82" t="s">
        <v>111</v>
      </c>
      <c r="I87" s="76">
        <v>431.859354</v>
      </c>
      <c r="J87" s="78">
        <v>5312</v>
      </c>
      <c r="K87" s="69"/>
      <c r="L87" s="76">
        <v>22.94036887</v>
      </c>
      <c r="M87" s="77">
        <v>1.115277514470209E-5</v>
      </c>
      <c r="N87" s="77">
        <f t="shared" si="1"/>
        <v>1.8292496686562823E-3</v>
      </c>
      <c r="O87" s="77">
        <f>L87/'סכום נכסי הקרן'!$C$42</f>
        <v>8.442745583113325E-4</v>
      </c>
    </row>
    <row r="88" spans="2:15">
      <c r="B88" s="75" t="s">
        <v>455</v>
      </c>
      <c r="C88" s="69" t="s">
        <v>456</v>
      </c>
      <c r="D88" s="82" t="s">
        <v>99</v>
      </c>
      <c r="E88" s="82" t="s">
        <v>222</v>
      </c>
      <c r="F88" s="69" t="s">
        <v>457</v>
      </c>
      <c r="G88" s="82" t="s">
        <v>230</v>
      </c>
      <c r="H88" s="82" t="s">
        <v>111</v>
      </c>
      <c r="I88" s="76">
        <v>316.34771500000005</v>
      </c>
      <c r="J88" s="78">
        <v>9780</v>
      </c>
      <c r="K88" s="69"/>
      <c r="L88" s="76">
        <v>30.938806549000006</v>
      </c>
      <c r="M88" s="77">
        <v>2.5151807580086849E-5</v>
      </c>
      <c r="N88" s="77">
        <f t="shared" si="1"/>
        <v>2.4670397389464065E-3</v>
      </c>
      <c r="O88" s="77">
        <f>L88/'סכום נכסי הקרן'!$C$42</f>
        <v>1.1386411169698311E-3</v>
      </c>
    </row>
    <row r="89" spans="2:15">
      <c r="B89" s="75" t="s">
        <v>458</v>
      </c>
      <c r="C89" s="69" t="s">
        <v>459</v>
      </c>
      <c r="D89" s="82" t="s">
        <v>99</v>
      </c>
      <c r="E89" s="82" t="s">
        <v>222</v>
      </c>
      <c r="F89" s="69" t="s">
        <v>460</v>
      </c>
      <c r="G89" s="82" t="s">
        <v>234</v>
      </c>
      <c r="H89" s="82" t="s">
        <v>111</v>
      </c>
      <c r="I89" s="76">
        <v>4341.8252510000011</v>
      </c>
      <c r="J89" s="78">
        <v>1259</v>
      </c>
      <c r="K89" s="69"/>
      <c r="L89" s="76">
        <v>54.663579907000006</v>
      </c>
      <c r="M89" s="77">
        <v>2.4316698479587366E-5</v>
      </c>
      <c r="N89" s="77">
        <f t="shared" si="1"/>
        <v>4.3588372967799608E-3</v>
      </c>
      <c r="O89" s="77">
        <f>L89/'סכום נכסי הקרן'!$C$42</f>
        <v>2.0117841192192937E-3</v>
      </c>
    </row>
    <row r="90" spans="2:15">
      <c r="B90" s="75" t="s">
        <v>461</v>
      </c>
      <c r="C90" s="69" t="s">
        <v>462</v>
      </c>
      <c r="D90" s="82" t="s">
        <v>99</v>
      </c>
      <c r="E90" s="82" t="s">
        <v>222</v>
      </c>
      <c r="F90" s="69" t="s">
        <v>463</v>
      </c>
      <c r="G90" s="82" t="s">
        <v>107</v>
      </c>
      <c r="H90" s="82" t="s">
        <v>111</v>
      </c>
      <c r="I90" s="76">
        <v>179.78331800000004</v>
      </c>
      <c r="J90" s="78">
        <v>23590</v>
      </c>
      <c r="K90" s="69"/>
      <c r="L90" s="76">
        <v>42.410884749000004</v>
      </c>
      <c r="M90" s="77">
        <v>1.305086819193061E-5</v>
      </c>
      <c r="N90" s="77">
        <f t="shared" si="1"/>
        <v>3.3818155808288896E-3</v>
      </c>
      <c r="O90" s="77">
        <f>L90/'סכום נכסי הקרן'!$C$42</f>
        <v>1.5608480923722306E-3</v>
      </c>
    </row>
    <row r="91" spans="2:15">
      <c r="B91" s="75" t="s">
        <v>464</v>
      </c>
      <c r="C91" s="69" t="s">
        <v>465</v>
      </c>
      <c r="D91" s="82" t="s">
        <v>99</v>
      </c>
      <c r="E91" s="82" t="s">
        <v>222</v>
      </c>
      <c r="F91" s="69" t="s">
        <v>466</v>
      </c>
      <c r="G91" s="82" t="s">
        <v>106</v>
      </c>
      <c r="H91" s="82" t="s">
        <v>111</v>
      </c>
      <c r="I91" s="76">
        <v>20910.012389000003</v>
      </c>
      <c r="J91" s="78">
        <v>97</v>
      </c>
      <c r="K91" s="69"/>
      <c r="L91" s="76">
        <v>20.282712017000005</v>
      </c>
      <c r="M91" s="77">
        <v>1.8606225975520225E-5</v>
      </c>
      <c r="N91" s="77">
        <f t="shared" si="1"/>
        <v>1.6173298889307726E-3</v>
      </c>
      <c r="O91" s="77">
        <f>L91/'סכום נכסי הקרן'!$C$42</f>
        <v>7.4646479429119289E-4</v>
      </c>
    </row>
    <row r="92" spans="2:15">
      <c r="B92" s="75" t="s">
        <v>467</v>
      </c>
      <c r="C92" s="69" t="s">
        <v>468</v>
      </c>
      <c r="D92" s="82" t="s">
        <v>99</v>
      </c>
      <c r="E92" s="82" t="s">
        <v>222</v>
      </c>
      <c r="F92" s="69" t="s">
        <v>469</v>
      </c>
      <c r="G92" s="82" t="s">
        <v>107</v>
      </c>
      <c r="H92" s="82" t="s">
        <v>111</v>
      </c>
      <c r="I92" s="76">
        <v>111.41892900000002</v>
      </c>
      <c r="J92" s="78">
        <v>22390</v>
      </c>
      <c r="K92" s="69"/>
      <c r="L92" s="76">
        <v>24.946698281000003</v>
      </c>
      <c r="M92" s="77">
        <v>1.3069926656619159E-5</v>
      </c>
      <c r="N92" s="77">
        <f t="shared" si="1"/>
        <v>1.9892330338360203E-3</v>
      </c>
      <c r="O92" s="77">
        <f>L92/'סכום נכסי הקרן'!$C$42</f>
        <v>9.1811351386161713E-4</v>
      </c>
    </row>
    <row r="93" spans="2:15">
      <c r="B93" s="72"/>
      <c r="C93" s="69"/>
      <c r="D93" s="69"/>
      <c r="E93" s="69"/>
      <c r="F93" s="69"/>
      <c r="G93" s="69"/>
      <c r="H93" s="69"/>
      <c r="I93" s="76"/>
      <c r="J93" s="78"/>
      <c r="K93" s="69"/>
      <c r="L93" s="69"/>
      <c r="M93" s="69"/>
      <c r="N93" s="77"/>
      <c r="O93" s="69"/>
    </row>
    <row r="94" spans="2:15">
      <c r="B94" s="85" t="s">
        <v>26</v>
      </c>
      <c r="C94" s="71"/>
      <c r="D94" s="71"/>
      <c r="E94" s="71"/>
      <c r="F94" s="71"/>
      <c r="G94" s="71"/>
      <c r="H94" s="71"/>
      <c r="I94" s="79"/>
      <c r="J94" s="81"/>
      <c r="K94" s="71"/>
      <c r="L94" s="79">
        <f>SUM(L95:L134)</f>
        <v>412.98380956100004</v>
      </c>
      <c r="M94" s="71"/>
      <c r="N94" s="80">
        <f t="shared" ref="N94:N134" si="2">L94/$L$11</f>
        <v>3.2931052725477312E-2</v>
      </c>
      <c r="O94" s="80">
        <f>L94/'סכום נכסי הקרן'!$C$42</f>
        <v>1.5199046073876175E-2</v>
      </c>
    </row>
    <row r="95" spans="2:15">
      <c r="B95" s="75" t="s">
        <v>470</v>
      </c>
      <c r="C95" s="69" t="s">
        <v>471</v>
      </c>
      <c r="D95" s="82" t="s">
        <v>99</v>
      </c>
      <c r="E95" s="82" t="s">
        <v>222</v>
      </c>
      <c r="F95" s="69" t="s">
        <v>472</v>
      </c>
      <c r="G95" s="82" t="s">
        <v>1396</v>
      </c>
      <c r="H95" s="82" t="s">
        <v>111</v>
      </c>
      <c r="I95" s="76">
        <v>121.98859600000002</v>
      </c>
      <c r="J95" s="78">
        <v>2477</v>
      </c>
      <c r="K95" s="69"/>
      <c r="L95" s="76">
        <v>3.0216575110000004</v>
      </c>
      <c r="M95" s="77">
        <v>2.6413759997297753E-5</v>
      </c>
      <c r="N95" s="77">
        <f t="shared" si="2"/>
        <v>2.4094494871082327E-4</v>
      </c>
      <c r="O95" s="77">
        <f>L95/'סכום נכסי הקרן'!$C$42</f>
        <v>1.1120608281952379E-4</v>
      </c>
    </row>
    <row r="96" spans="2:15">
      <c r="B96" s="75" t="s">
        <v>474</v>
      </c>
      <c r="C96" s="69" t="s">
        <v>475</v>
      </c>
      <c r="D96" s="82" t="s">
        <v>99</v>
      </c>
      <c r="E96" s="82" t="s">
        <v>222</v>
      </c>
      <c r="F96" s="69" t="s">
        <v>476</v>
      </c>
      <c r="G96" s="82" t="s">
        <v>108</v>
      </c>
      <c r="H96" s="82" t="s">
        <v>111</v>
      </c>
      <c r="I96" s="76">
        <v>1594.5215340000002</v>
      </c>
      <c r="J96" s="78">
        <v>300.8</v>
      </c>
      <c r="K96" s="69"/>
      <c r="L96" s="76">
        <v>4.7963207750000008</v>
      </c>
      <c r="M96" s="77">
        <v>2.907796034166261E-5</v>
      </c>
      <c r="N96" s="77">
        <f t="shared" si="2"/>
        <v>3.82455410292537E-4</v>
      </c>
      <c r="O96" s="77">
        <f>L96/'סכום נכסי הקרן'!$C$42</f>
        <v>1.7651902751782532E-4</v>
      </c>
    </row>
    <row r="97" spans="2:15">
      <c r="B97" s="75" t="s">
        <v>477</v>
      </c>
      <c r="C97" s="69" t="s">
        <v>478</v>
      </c>
      <c r="D97" s="82" t="s">
        <v>99</v>
      </c>
      <c r="E97" s="82" t="s">
        <v>222</v>
      </c>
      <c r="F97" s="69" t="s">
        <v>479</v>
      </c>
      <c r="G97" s="82" t="s">
        <v>108</v>
      </c>
      <c r="H97" s="82" t="s">
        <v>111</v>
      </c>
      <c r="I97" s="76">
        <v>507.55657400000013</v>
      </c>
      <c r="J97" s="78">
        <v>2698</v>
      </c>
      <c r="K97" s="69"/>
      <c r="L97" s="76">
        <v>13.693876366000005</v>
      </c>
      <c r="M97" s="77">
        <v>3.8234742685887528E-5</v>
      </c>
      <c r="N97" s="77">
        <f t="shared" si="2"/>
        <v>1.0919405414567601E-3</v>
      </c>
      <c r="O97" s="77">
        <f>L97/'סכום נכסי הקרן'!$C$42</f>
        <v>5.0397582907195197E-4</v>
      </c>
    </row>
    <row r="98" spans="2:15">
      <c r="B98" s="75" t="s">
        <v>480</v>
      </c>
      <c r="C98" s="69" t="s">
        <v>481</v>
      </c>
      <c r="D98" s="82" t="s">
        <v>99</v>
      </c>
      <c r="E98" s="82" t="s">
        <v>222</v>
      </c>
      <c r="F98" s="69" t="s">
        <v>482</v>
      </c>
      <c r="G98" s="82" t="s">
        <v>483</v>
      </c>
      <c r="H98" s="82" t="s">
        <v>111</v>
      </c>
      <c r="I98" s="76">
        <v>798.90639900000008</v>
      </c>
      <c r="J98" s="78">
        <v>348.5</v>
      </c>
      <c r="K98" s="69"/>
      <c r="L98" s="76">
        <v>2.7841888010000004</v>
      </c>
      <c r="M98" s="77">
        <v>4.1131265967905824E-5</v>
      </c>
      <c r="N98" s="77">
        <f t="shared" si="2"/>
        <v>2.2200935262057023E-4</v>
      </c>
      <c r="O98" s="77">
        <f>L98/'סכום נכסי הקרן'!$C$42</f>
        <v>1.0246652020027582E-4</v>
      </c>
    </row>
    <row r="99" spans="2:15">
      <c r="B99" s="75" t="s">
        <v>484</v>
      </c>
      <c r="C99" s="69" t="s">
        <v>485</v>
      </c>
      <c r="D99" s="82" t="s">
        <v>99</v>
      </c>
      <c r="E99" s="82" t="s">
        <v>222</v>
      </c>
      <c r="F99" s="69" t="s">
        <v>486</v>
      </c>
      <c r="G99" s="82" t="s">
        <v>133</v>
      </c>
      <c r="H99" s="82" t="s">
        <v>111</v>
      </c>
      <c r="I99" s="76">
        <v>479.50145500000008</v>
      </c>
      <c r="J99" s="78">
        <v>900.8</v>
      </c>
      <c r="K99" s="69"/>
      <c r="L99" s="76">
        <v>4.3193491029999995</v>
      </c>
      <c r="M99" s="77">
        <v>1.1134244869561035E-5</v>
      </c>
      <c r="N99" s="77">
        <f t="shared" si="2"/>
        <v>3.4442200821828189E-4</v>
      </c>
      <c r="O99" s="77">
        <f>L99/'סכום נכסי הקרן'!$C$42</f>
        <v>1.5896503568853793E-4</v>
      </c>
    </row>
    <row r="100" spans="2:15">
      <c r="B100" s="75" t="s">
        <v>487</v>
      </c>
      <c r="C100" s="69" t="s">
        <v>488</v>
      </c>
      <c r="D100" s="82" t="s">
        <v>99</v>
      </c>
      <c r="E100" s="82" t="s">
        <v>222</v>
      </c>
      <c r="F100" s="69" t="s">
        <v>489</v>
      </c>
      <c r="G100" s="82" t="s">
        <v>242</v>
      </c>
      <c r="H100" s="82" t="s">
        <v>111</v>
      </c>
      <c r="I100" s="76">
        <v>502.66059200000012</v>
      </c>
      <c r="J100" s="78">
        <v>1618</v>
      </c>
      <c r="K100" s="69"/>
      <c r="L100" s="76">
        <v>8.1330483800000017</v>
      </c>
      <c r="M100" s="77">
        <v>1.7956156679695997E-5</v>
      </c>
      <c r="N100" s="77">
        <f t="shared" si="2"/>
        <v>6.485238375454473E-4</v>
      </c>
      <c r="O100" s="77">
        <f>L100/'סכום נכסי הקרן'!$C$42</f>
        <v>2.9932063724262163E-4</v>
      </c>
    </row>
    <row r="101" spans="2:15">
      <c r="B101" s="75" t="s">
        <v>490</v>
      </c>
      <c r="C101" s="69" t="s">
        <v>491</v>
      </c>
      <c r="D101" s="82" t="s">
        <v>99</v>
      </c>
      <c r="E101" s="82" t="s">
        <v>222</v>
      </c>
      <c r="F101" s="69" t="s">
        <v>492</v>
      </c>
      <c r="G101" s="82" t="s">
        <v>108</v>
      </c>
      <c r="H101" s="82" t="s">
        <v>111</v>
      </c>
      <c r="I101" s="76">
        <v>268.34057300000006</v>
      </c>
      <c r="J101" s="78">
        <v>1580</v>
      </c>
      <c r="K101" s="69"/>
      <c r="L101" s="76">
        <v>4.2397810510000005</v>
      </c>
      <c r="M101" s="77">
        <v>4.0535827845912227E-5</v>
      </c>
      <c r="N101" s="77">
        <f t="shared" si="2"/>
        <v>3.3807730497565161E-4</v>
      </c>
      <c r="O101" s="77">
        <f>L101/'סכום נכסי הקרן'!$C$42</f>
        <v>1.5603669210615366E-4</v>
      </c>
    </row>
    <row r="102" spans="2:15">
      <c r="B102" s="75" t="s">
        <v>493</v>
      </c>
      <c r="C102" s="69" t="s">
        <v>494</v>
      </c>
      <c r="D102" s="82" t="s">
        <v>99</v>
      </c>
      <c r="E102" s="82" t="s">
        <v>222</v>
      </c>
      <c r="F102" s="69" t="s">
        <v>495</v>
      </c>
      <c r="G102" s="82" t="s">
        <v>483</v>
      </c>
      <c r="H102" s="82" t="s">
        <v>111</v>
      </c>
      <c r="I102" s="76">
        <v>116.98706700000001</v>
      </c>
      <c r="J102" s="78">
        <v>9371</v>
      </c>
      <c r="K102" s="69"/>
      <c r="L102" s="76">
        <v>10.962858023000003</v>
      </c>
      <c r="M102" s="77">
        <v>2.313186879893574E-5</v>
      </c>
      <c r="N102" s="77">
        <f t="shared" si="2"/>
        <v>8.7417096559086927E-4</v>
      </c>
      <c r="O102" s="77">
        <f>L102/'סכום נכסי הקרן'!$C$42</f>
        <v>4.034661416147566E-4</v>
      </c>
    </row>
    <row r="103" spans="2:15">
      <c r="B103" s="75" t="s">
        <v>496</v>
      </c>
      <c r="C103" s="69" t="s">
        <v>497</v>
      </c>
      <c r="D103" s="82" t="s">
        <v>99</v>
      </c>
      <c r="E103" s="82" t="s">
        <v>222</v>
      </c>
      <c r="F103" s="69" t="s">
        <v>498</v>
      </c>
      <c r="G103" s="82" t="s">
        <v>325</v>
      </c>
      <c r="H103" s="82" t="s">
        <v>111</v>
      </c>
      <c r="I103" s="76">
        <v>44.598621000000009</v>
      </c>
      <c r="J103" s="78">
        <v>9.9999999999999995E-7</v>
      </c>
      <c r="K103" s="69"/>
      <c r="L103" s="76">
        <v>4.4000000000000004E-8</v>
      </c>
      <c r="M103" s="77">
        <v>2.8210352633985928E-5</v>
      </c>
      <c r="N103" s="77">
        <f t="shared" si="2"/>
        <v>3.5085305679688672E-12</v>
      </c>
      <c r="O103" s="77">
        <f>L103/'סכום נכסי הקרן'!$C$42</f>
        <v>1.6193323122314131E-12</v>
      </c>
    </row>
    <row r="104" spans="2:15">
      <c r="B104" s="75" t="s">
        <v>499</v>
      </c>
      <c r="C104" s="69" t="s">
        <v>500</v>
      </c>
      <c r="D104" s="82" t="s">
        <v>99</v>
      </c>
      <c r="E104" s="82" t="s">
        <v>222</v>
      </c>
      <c r="F104" s="69" t="s">
        <v>501</v>
      </c>
      <c r="G104" s="82" t="s">
        <v>132</v>
      </c>
      <c r="H104" s="82" t="s">
        <v>111</v>
      </c>
      <c r="I104" s="76">
        <v>309.09195999999997</v>
      </c>
      <c r="J104" s="78">
        <v>492.1</v>
      </c>
      <c r="K104" s="69"/>
      <c r="L104" s="76">
        <v>1.5210415370000003</v>
      </c>
      <c r="M104" s="77">
        <v>5.1237414928096667E-5</v>
      </c>
      <c r="N104" s="77">
        <f t="shared" si="2"/>
        <v>1.2128683472079203E-4</v>
      </c>
      <c r="O104" s="77">
        <f>L104/'סכום נכסי הקרן'!$C$42</f>
        <v>5.5978902479778021E-5</v>
      </c>
    </row>
    <row r="105" spans="2:15">
      <c r="B105" s="75" t="s">
        <v>502</v>
      </c>
      <c r="C105" s="69" t="s">
        <v>503</v>
      </c>
      <c r="D105" s="82" t="s">
        <v>99</v>
      </c>
      <c r="E105" s="82" t="s">
        <v>222</v>
      </c>
      <c r="F105" s="69" t="s">
        <v>504</v>
      </c>
      <c r="G105" s="82" t="s">
        <v>134</v>
      </c>
      <c r="H105" s="82" t="s">
        <v>111</v>
      </c>
      <c r="I105" s="76">
        <v>706.27006700000015</v>
      </c>
      <c r="J105" s="78">
        <v>1637</v>
      </c>
      <c r="K105" s="69"/>
      <c r="L105" s="76">
        <v>11.561641004</v>
      </c>
      <c r="M105" s="77">
        <v>3.1870521365706343E-5</v>
      </c>
      <c r="N105" s="77">
        <f t="shared" si="2"/>
        <v>9.2191751996400595E-4</v>
      </c>
      <c r="O105" s="77">
        <f>L105/'סכום נכסי הקרן'!$C$42</f>
        <v>4.2550315591356443E-4</v>
      </c>
    </row>
    <row r="106" spans="2:15">
      <c r="B106" s="75" t="s">
        <v>505</v>
      </c>
      <c r="C106" s="69" t="s">
        <v>506</v>
      </c>
      <c r="D106" s="82" t="s">
        <v>99</v>
      </c>
      <c r="E106" s="82" t="s">
        <v>222</v>
      </c>
      <c r="F106" s="69" t="s">
        <v>507</v>
      </c>
      <c r="G106" s="82" t="s">
        <v>227</v>
      </c>
      <c r="H106" s="82" t="s">
        <v>111</v>
      </c>
      <c r="I106" s="76">
        <v>988.72486900000013</v>
      </c>
      <c r="J106" s="78">
        <v>660</v>
      </c>
      <c r="K106" s="69"/>
      <c r="L106" s="76">
        <v>6.5255841390000002</v>
      </c>
      <c r="M106" s="77">
        <v>2.8883195491869299E-5</v>
      </c>
      <c r="N106" s="77">
        <f t="shared" si="2"/>
        <v>5.2034571421668869E-4</v>
      </c>
      <c r="O106" s="77">
        <f>L106/'סכום נכסי הקרן'!$C$42</f>
        <v>2.4016111937426147E-4</v>
      </c>
    </row>
    <row r="107" spans="2:15">
      <c r="B107" s="75" t="s">
        <v>508</v>
      </c>
      <c r="C107" s="69" t="s">
        <v>509</v>
      </c>
      <c r="D107" s="82" t="s">
        <v>99</v>
      </c>
      <c r="E107" s="82" t="s">
        <v>222</v>
      </c>
      <c r="F107" s="69" t="s">
        <v>510</v>
      </c>
      <c r="G107" s="82" t="s">
        <v>227</v>
      </c>
      <c r="H107" s="82" t="s">
        <v>111</v>
      </c>
      <c r="I107" s="76">
        <v>617.28494100000012</v>
      </c>
      <c r="J107" s="78">
        <v>1476</v>
      </c>
      <c r="K107" s="69"/>
      <c r="L107" s="76">
        <v>9.1111257320000014</v>
      </c>
      <c r="M107" s="77">
        <v>4.066498128726219E-5</v>
      </c>
      <c r="N107" s="77">
        <f t="shared" si="2"/>
        <v>7.2651507134840283E-4</v>
      </c>
      <c r="O107" s="77">
        <f>L107/'סכום נכסי הקרן'!$C$42</f>
        <v>3.3531682496887929E-4</v>
      </c>
    </row>
    <row r="108" spans="2:15">
      <c r="B108" s="75" t="s">
        <v>511</v>
      </c>
      <c r="C108" s="69" t="s">
        <v>512</v>
      </c>
      <c r="D108" s="82" t="s">
        <v>99</v>
      </c>
      <c r="E108" s="82" t="s">
        <v>222</v>
      </c>
      <c r="F108" s="69" t="s">
        <v>513</v>
      </c>
      <c r="G108" s="82" t="s">
        <v>334</v>
      </c>
      <c r="H108" s="82" t="s">
        <v>111</v>
      </c>
      <c r="I108" s="76">
        <v>49134.678639999998</v>
      </c>
      <c r="J108" s="78">
        <v>81.7</v>
      </c>
      <c r="K108" s="69"/>
      <c r="L108" s="76">
        <v>40.143032450000007</v>
      </c>
      <c r="M108" s="77">
        <v>4.4594268548837309E-5</v>
      </c>
      <c r="N108" s="77">
        <f t="shared" si="2"/>
        <v>3.2009785554952541E-3</v>
      </c>
      <c r="O108" s="77">
        <f>L108/'סכום נכסי הקרן'!$C$42</f>
        <v>1.4773843081190717E-3</v>
      </c>
    </row>
    <row r="109" spans="2:15">
      <c r="B109" s="75" t="s">
        <v>514</v>
      </c>
      <c r="C109" s="69" t="s">
        <v>515</v>
      </c>
      <c r="D109" s="82" t="s">
        <v>99</v>
      </c>
      <c r="E109" s="82" t="s">
        <v>222</v>
      </c>
      <c r="F109" s="69" t="s">
        <v>516</v>
      </c>
      <c r="G109" s="82" t="s">
        <v>106</v>
      </c>
      <c r="H109" s="82" t="s">
        <v>111</v>
      </c>
      <c r="I109" s="76">
        <v>580.9937450000001</v>
      </c>
      <c r="J109" s="78">
        <v>551.70000000000005</v>
      </c>
      <c r="K109" s="69"/>
      <c r="L109" s="76">
        <v>3.2053424910000001</v>
      </c>
      <c r="M109" s="77">
        <v>2.9048234838258093E-5</v>
      </c>
      <c r="N109" s="77">
        <f t="shared" si="2"/>
        <v>2.5559186614734032E-4</v>
      </c>
      <c r="O109" s="77">
        <f>L109/'סכום נכסי הקרן'!$C$42</f>
        <v>1.1796624244192335E-4</v>
      </c>
    </row>
    <row r="110" spans="2:15">
      <c r="B110" s="75" t="s">
        <v>517</v>
      </c>
      <c r="C110" s="69" t="s">
        <v>518</v>
      </c>
      <c r="D110" s="82" t="s">
        <v>99</v>
      </c>
      <c r="E110" s="82" t="s">
        <v>222</v>
      </c>
      <c r="F110" s="69" t="s">
        <v>519</v>
      </c>
      <c r="G110" s="82" t="s">
        <v>230</v>
      </c>
      <c r="H110" s="82" t="s">
        <v>111</v>
      </c>
      <c r="I110" s="76">
        <v>428.20937600000002</v>
      </c>
      <c r="J110" s="78">
        <v>2390</v>
      </c>
      <c r="K110" s="69"/>
      <c r="L110" s="76">
        <v>10.234204088000002</v>
      </c>
      <c r="M110" s="77">
        <v>2.951854026362747E-5</v>
      </c>
      <c r="N110" s="77">
        <f t="shared" si="2"/>
        <v>8.1606858821772603E-4</v>
      </c>
      <c r="O110" s="77">
        <f>L110/'סכום נכסי הקרן'!$C$42</f>
        <v>3.7664948567430053E-4</v>
      </c>
    </row>
    <row r="111" spans="2:15">
      <c r="B111" s="75" t="s">
        <v>520</v>
      </c>
      <c r="C111" s="69" t="s">
        <v>521</v>
      </c>
      <c r="D111" s="82" t="s">
        <v>99</v>
      </c>
      <c r="E111" s="82" t="s">
        <v>222</v>
      </c>
      <c r="F111" s="69" t="s">
        <v>522</v>
      </c>
      <c r="G111" s="82" t="s">
        <v>108</v>
      </c>
      <c r="H111" s="82" t="s">
        <v>111</v>
      </c>
      <c r="I111" s="76">
        <v>428.56443800000011</v>
      </c>
      <c r="J111" s="78">
        <v>591</v>
      </c>
      <c r="K111" s="69"/>
      <c r="L111" s="76">
        <v>2.5328158280000004</v>
      </c>
      <c r="M111" s="77">
        <v>3.7186679955254285E-5</v>
      </c>
      <c r="N111" s="77">
        <f t="shared" si="2"/>
        <v>2.0196503989939493E-4</v>
      </c>
      <c r="O111" s="77">
        <f>L111/'סכום נכסי הקרן'!$C$42</f>
        <v>9.3215238891171853E-5</v>
      </c>
    </row>
    <row r="112" spans="2:15">
      <c r="B112" s="75" t="s">
        <v>523</v>
      </c>
      <c r="C112" s="69" t="s">
        <v>524</v>
      </c>
      <c r="D112" s="82" t="s">
        <v>99</v>
      </c>
      <c r="E112" s="82" t="s">
        <v>222</v>
      </c>
      <c r="F112" s="69" t="s">
        <v>525</v>
      </c>
      <c r="G112" s="82" t="s">
        <v>321</v>
      </c>
      <c r="H112" s="82" t="s">
        <v>111</v>
      </c>
      <c r="I112" s="76">
        <v>179.77016800000004</v>
      </c>
      <c r="J112" s="78">
        <v>14620</v>
      </c>
      <c r="K112" s="69"/>
      <c r="L112" s="76">
        <v>26.282398518000008</v>
      </c>
      <c r="M112" s="77">
        <v>4.9249510162753096E-5</v>
      </c>
      <c r="N112" s="77">
        <f t="shared" si="2"/>
        <v>2.0957408772714244E-3</v>
      </c>
      <c r="O112" s="77">
        <f>L112/'סכום נכסי הקרן'!$C$42</f>
        <v>9.672712991622822E-4</v>
      </c>
    </row>
    <row r="113" spans="2:15">
      <c r="B113" s="75" t="s">
        <v>526</v>
      </c>
      <c r="C113" s="69" t="s">
        <v>527</v>
      </c>
      <c r="D113" s="82" t="s">
        <v>99</v>
      </c>
      <c r="E113" s="82" t="s">
        <v>222</v>
      </c>
      <c r="F113" s="69" t="s">
        <v>528</v>
      </c>
      <c r="G113" s="82" t="s">
        <v>230</v>
      </c>
      <c r="H113" s="82" t="s">
        <v>111</v>
      </c>
      <c r="I113" s="76">
        <v>18.058539000000003</v>
      </c>
      <c r="J113" s="78">
        <v>14620</v>
      </c>
      <c r="K113" s="69"/>
      <c r="L113" s="76">
        <v>2.640158333</v>
      </c>
      <c r="M113" s="77">
        <v>5.4314270469654942E-6</v>
      </c>
      <c r="N113" s="77">
        <f t="shared" si="2"/>
        <v>2.1052445944564152E-4</v>
      </c>
      <c r="O113" s="77">
        <f>L113/'סכום נכסי הקרן'!$C$42</f>
        <v>9.7165765864407343E-5</v>
      </c>
    </row>
    <row r="114" spans="2:15">
      <c r="B114" s="75" t="s">
        <v>529</v>
      </c>
      <c r="C114" s="69" t="s">
        <v>530</v>
      </c>
      <c r="D114" s="82" t="s">
        <v>99</v>
      </c>
      <c r="E114" s="82" t="s">
        <v>222</v>
      </c>
      <c r="F114" s="69" t="s">
        <v>531</v>
      </c>
      <c r="G114" s="82" t="s">
        <v>107</v>
      </c>
      <c r="H114" s="82" t="s">
        <v>111</v>
      </c>
      <c r="I114" s="76">
        <v>1161.3529810000002</v>
      </c>
      <c r="J114" s="78">
        <v>712.2</v>
      </c>
      <c r="K114" s="69"/>
      <c r="L114" s="76">
        <v>8.2711559340000029</v>
      </c>
      <c r="M114" s="77">
        <v>2.9312212130068204E-5</v>
      </c>
      <c r="N114" s="77">
        <f t="shared" si="2"/>
        <v>6.5953644151991119E-4</v>
      </c>
      <c r="O114" s="77">
        <f>L114/'סכום נכסי הקרן'!$C$42</f>
        <v>3.044034105325181E-4</v>
      </c>
    </row>
    <row r="115" spans="2:15">
      <c r="B115" s="75" t="s">
        <v>532</v>
      </c>
      <c r="C115" s="69" t="s">
        <v>533</v>
      </c>
      <c r="D115" s="82" t="s">
        <v>99</v>
      </c>
      <c r="E115" s="82" t="s">
        <v>222</v>
      </c>
      <c r="F115" s="69" t="s">
        <v>534</v>
      </c>
      <c r="G115" s="82" t="s">
        <v>325</v>
      </c>
      <c r="H115" s="82" t="s">
        <v>111</v>
      </c>
      <c r="I115" s="76">
        <v>222.14380800000004</v>
      </c>
      <c r="J115" s="78">
        <v>5694</v>
      </c>
      <c r="K115" s="69"/>
      <c r="L115" s="76">
        <v>12.64886841</v>
      </c>
      <c r="M115" s="77">
        <v>2.5105017730524512E-5</v>
      </c>
      <c r="N115" s="77">
        <f t="shared" si="2"/>
        <v>1.008612306061381E-3</v>
      </c>
      <c r="O115" s="77">
        <f>L115/'סכום נכסי הקרן'!$C$42</f>
        <v>4.655163938517313E-4</v>
      </c>
    </row>
    <row r="116" spans="2:15">
      <c r="B116" s="75" t="s">
        <v>535</v>
      </c>
      <c r="C116" s="69" t="s">
        <v>536</v>
      </c>
      <c r="D116" s="82" t="s">
        <v>99</v>
      </c>
      <c r="E116" s="82" t="s">
        <v>222</v>
      </c>
      <c r="F116" s="69" t="s">
        <v>537</v>
      </c>
      <c r="G116" s="82" t="s">
        <v>234</v>
      </c>
      <c r="H116" s="82" t="s">
        <v>111</v>
      </c>
      <c r="I116" s="76">
        <v>6088.1423140000006</v>
      </c>
      <c r="J116" s="78">
        <v>154.80000000000001</v>
      </c>
      <c r="K116" s="69"/>
      <c r="L116" s="76">
        <v>9.4244443020000013</v>
      </c>
      <c r="M116" s="77">
        <v>1.1667932213558592E-5</v>
      </c>
      <c r="N116" s="77">
        <f t="shared" si="2"/>
        <v>7.514988845383413E-4</v>
      </c>
      <c r="O116" s="77">
        <f>L116/'סכום נכסי הקרן'!$C$42</f>
        <v>3.4684789052395065E-4</v>
      </c>
    </row>
    <row r="117" spans="2:15">
      <c r="B117" s="75" t="s">
        <v>540</v>
      </c>
      <c r="C117" s="69" t="s">
        <v>541</v>
      </c>
      <c r="D117" s="82" t="s">
        <v>99</v>
      </c>
      <c r="E117" s="82" t="s">
        <v>222</v>
      </c>
      <c r="F117" s="69" t="s">
        <v>542</v>
      </c>
      <c r="G117" s="82" t="s">
        <v>242</v>
      </c>
      <c r="H117" s="82" t="s">
        <v>111</v>
      </c>
      <c r="I117" s="76">
        <v>487.04115700000011</v>
      </c>
      <c r="J117" s="78">
        <v>6851</v>
      </c>
      <c r="K117" s="69"/>
      <c r="L117" s="76">
        <v>33.367189666000009</v>
      </c>
      <c r="M117" s="77">
        <v>1.9481646280000004E-5</v>
      </c>
      <c r="N117" s="77">
        <f t="shared" si="2"/>
        <v>2.6606773843267256E-3</v>
      </c>
      <c r="O117" s="77">
        <f>L117/'סכום נכסי הקרן'!$C$42</f>
        <v>1.2280129180569977E-3</v>
      </c>
    </row>
    <row r="118" spans="2:15">
      <c r="B118" s="75" t="s">
        <v>543</v>
      </c>
      <c r="C118" s="69" t="s">
        <v>544</v>
      </c>
      <c r="D118" s="82" t="s">
        <v>99</v>
      </c>
      <c r="E118" s="82" t="s">
        <v>222</v>
      </c>
      <c r="F118" s="69" t="s">
        <v>545</v>
      </c>
      <c r="G118" s="82" t="s">
        <v>107</v>
      </c>
      <c r="H118" s="82" t="s">
        <v>111</v>
      </c>
      <c r="I118" s="76">
        <v>803.63800000000015</v>
      </c>
      <c r="J118" s="78">
        <v>1195</v>
      </c>
      <c r="K118" s="69"/>
      <c r="L118" s="76">
        <v>9.6034740999999997</v>
      </c>
      <c r="M118" s="77">
        <v>5.6457185474019837E-6</v>
      </c>
      <c r="N118" s="77">
        <f t="shared" si="2"/>
        <v>7.6577460087607502E-4</v>
      </c>
      <c r="O118" s="77">
        <f>L118/'סכום נכסי הקרן'!$C$42</f>
        <v>3.534367254501702E-4</v>
      </c>
    </row>
    <row r="119" spans="2:15">
      <c r="B119" s="75" t="s">
        <v>546</v>
      </c>
      <c r="C119" s="69" t="s">
        <v>547</v>
      </c>
      <c r="D119" s="82" t="s">
        <v>99</v>
      </c>
      <c r="E119" s="82" t="s">
        <v>222</v>
      </c>
      <c r="F119" s="69" t="s">
        <v>548</v>
      </c>
      <c r="G119" s="82" t="s">
        <v>107</v>
      </c>
      <c r="H119" s="82" t="s">
        <v>111</v>
      </c>
      <c r="I119" s="76">
        <v>1899.7863510000002</v>
      </c>
      <c r="J119" s="78">
        <v>38.1</v>
      </c>
      <c r="K119" s="69"/>
      <c r="L119" s="76">
        <v>0.72381859900000012</v>
      </c>
      <c r="M119" s="77">
        <v>1.0865559508642806E-5</v>
      </c>
      <c r="N119" s="77">
        <f t="shared" si="2"/>
        <v>5.7716810914906819E-5</v>
      </c>
      <c r="O119" s="77">
        <f>L119/'סכום נכסי הקרן'!$C$42</f>
        <v>2.663870103533573E-5</v>
      </c>
    </row>
    <row r="120" spans="2:15">
      <c r="B120" s="75" t="s">
        <v>549</v>
      </c>
      <c r="C120" s="69" t="s">
        <v>550</v>
      </c>
      <c r="D120" s="82" t="s">
        <v>99</v>
      </c>
      <c r="E120" s="82" t="s">
        <v>222</v>
      </c>
      <c r="F120" s="69" t="s">
        <v>551</v>
      </c>
      <c r="G120" s="82" t="s">
        <v>134</v>
      </c>
      <c r="H120" s="82" t="s">
        <v>111</v>
      </c>
      <c r="I120" s="76">
        <v>2360.7596830000007</v>
      </c>
      <c r="J120" s="78">
        <v>309</v>
      </c>
      <c r="K120" s="69"/>
      <c r="L120" s="76">
        <v>7.2947474200000002</v>
      </c>
      <c r="M120" s="77">
        <v>1.8443435023437506E-5</v>
      </c>
      <c r="N120" s="77">
        <f t="shared" si="2"/>
        <v>5.816782797427734E-4</v>
      </c>
      <c r="O120" s="77">
        <f>L120/'סכום נכסי הקרן'!$C$42</f>
        <v>2.684686410630167E-4</v>
      </c>
    </row>
    <row r="121" spans="2:15">
      <c r="B121" s="75" t="s">
        <v>552</v>
      </c>
      <c r="C121" s="69" t="s">
        <v>553</v>
      </c>
      <c r="D121" s="82" t="s">
        <v>99</v>
      </c>
      <c r="E121" s="82" t="s">
        <v>222</v>
      </c>
      <c r="F121" s="69" t="s">
        <v>554</v>
      </c>
      <c r="G121" s="82" t="s">
        <v>134</v>
      </c>
      <c r="H121" s="82" t="s">
        <v>111</v>
      </c>
      <c r="I121" s="76">
        <v>382.16859000000005</v>
      </c>
      <c r="J121" s="78">
        <v>3056</v>
      </c>
      <c r="K121" s="69"/>
      <c r="L121" s="76">
        <v>11.679072101999999</v>
      </c>
      <c r="M121" s="77">
        <v>2.2313636048347151E-5</v>
      </c>
      <c r="N121" s="77">
        <f t="shared" si="2"/>
        <v>9.3128139716771381E-4</v>
      </c>
      <c r="O121" s="77">
        <f>L121/'סכום נכסי הקרן'!$C$42</f>
        <v>4.2982497344656927E-4</v>
      </c>
    </row>
    <row r="122" spans="2:15">
      <c r="B122" s="75" t="s">
        <v>555</v>
      </c>
      <c r="C122" s="69" t="s">
        <v>556</v>
      </c>
      <c r="D122" s="82" t="s">
        <v>99</v>
      </c>
      <c r="E122" s="82" t="s">
        <v>222</v>
      </c>
      <c r="F122" s="69" t="s">
        <v>557</v>
      </c>
      <c r="G122" s="82" t="s">
        <v>107</v>
      </c>
      <c r="H122" s="82" t="s">
        <v>111</v>
      </c>
      <c r="I122" s="76">
        <v>322.79179600000003</v>
      </c>
      <c r="J122" s="78">
        <v>6020</v>
      </c>
      <c r="K122" s="69"/>
      <c r="L122" s="76">
        <v>19.432066126000006</v>
      </c>
      <c r="M122" s="77">
        <v>2.9630584607566531E-5</v>
      </c>
      <c r="N122" s="77">
        <f t="shared" si="2"/>
        <v>1.5494999545878042E-3</v>
      </c>
      <c r="O122" s="77">
        <f>L122/'סכום נכסי הקרן'!$C$42</f>
        <v>7.151584675283933E-4</v>
      </c>
    </row>
    <row r="123" spans="2:15">
      <c r="B123" s="75" t="s">
        <v>558</v>
      </c>
      <c r="C123" s="69" t="s">
        <v>559</v>
      </c>
      <c r="D123" s="82" t="s">
        <v>99</v>
      </c>
      <c r="E123" s="82" t="s">
        <v>222</v>
      </c>
      <c r="F123" s="69" t="s">
        <v>560</v>
      </c>
      <c r="G123" s="82" t="s">
        <v>330</v>
      </c>
      <c r="H123" s="82" t="s">
        <v>111</v>
      </c>
      <c r="I123" s="76">
        <v>213.31937300000004</v>
      </c>
      <c r="J123" s="78">
        <v>8000</v>
      </c>
      <c r="K123" s="69"/>
      <c r="L123" s="76">
        <v>17.065549837999999</v>
      </c>
      <c r="M123" s="77">
        <v>2.0256818796468707E-5</v>
      </c>
      <c r="N123" s="77">
        <f t="shared" si="2"/>
        <v>1.3607955287686169E-3</v>
      </c>
      <c r="O123" s="77">
        <f>L123/'סכום נכסי הקרן'!$C$42</f>
        <v>6.2806355178793077E-4</v>
      </c>
    </row>
    <row r="124" spans="2:15">
      <c r="B124" s="75" t="s">
        <v>561</v>
      </c>
      <c r="C124" s="69" t="s">
        <v>562</v>
      </c>
      <c r="D124" s="82" t="s">
        <v>99</v>
      </c>
      <c r="E124" s="82" t="s">
        <v>222</v>
      </c>
      <c r="F124" s="69" t="s">
        <v>563</v>
      </c>
      <c r="G124" s="82" t="s">
        <v>321</v>
      </c>
      <c r="H124" s="82" t="s">
        <v>111</v>
      </c>
      <c r="I124" s="76">
        <v>5.5863910000000008</v>
      </c>
      <c r="J124" s="78">
        <v>162</v>
      </c>
      <c r="K124" s="69"/>
      <c r="L124" s="76">
        <v>9.0499540000000007E-3</v>
      </c>
      <c r="M124" s="77">
        <v>8.1486500895690735E-7</v>
      </c>
      <c r="N124" s="77">
        <f t="shared" si="2"/>
        <v>7.2163727835709365E-7</v>
      </c>
      <c r="O124" s="77">
        <f>L124/'סכום נכסי הקרן'!$C$42</f>
        <v>3.3306552128199835E-7</v>
      </c>
    </row>
    <row r="125" spans="2:15">
      <c r="B125" s="75" t="s">
        <v>564</v>
      </c>
      <c r="C125" s="69" t="s">
        <v>565</v>
      </c>
      <c r="D125" s="82" t="s">
        <v>99</v>
      </c>
      <c r="E125" s="82" t="s">
        <v>222</v>
      </c>
      <c r="F125" s="69" t="s">
        <v>566</v>
      </c>
      <c r="G125" s="82" t="s">
        <v>227</v>
      </c>
      <c r="H125" s="82" t="s">
        <v>111</v>
      </c>
      <c r="I125" s="76">
        <v>269.69616400000007</v>
      </c>
      <c r="J125" s="78">
        <v>450</v>
      </c>
      <c r="K125" s="69"/>
      <c r="L125" s="76">
        <v>1.2136327380000003</v>
      </c>
      <c r="M125" s="77">
        <v>2.0547695215975962E-5</v>
      </c>
      <c r="N125" s="77">
        <f t="shared" si="2"/>
        <v>9.6774262717289823E-5</v>
      </c>
      <c r="O125" s="77">
        <f>L125/'סכום נכסי הקרן'!$C$42</f>
        <v>4.4665334268756392E-5</v>
      </c>
    </row>
    <row r="126" spans="2:15">
      <c r="B126" s="75" t="s">
        <v>567</v>
      </c>
      <c r="C126" s="69" t="s">
        <v>568</v>
      </c>
      <c r="D126" s="82" t="s">
        <v>99</v>
      </c>
      <c r="E126" s="82" t="s">
        <v>222</v>
      </c>
      <c r="F126" s="69" t="s">
        <v>569</v>
      </c>
      <c r="G126" s="82" t="s">
        <v>227</v>
      </c>
      <c r="H126" s="82" t="s">
        <v>111</v>
      </c>
      <c r="I126" s="76">
        <v>591.7029520000001</v>
      </c>
      <c r="J126" s="78">
        <v>2862</v>
      </c>
      <c r="K126" s="69"/>
      <c r="L126" s="76">
        <v>16.934538484000004</v>
      </c>
      <c r="M126" s="77">
        <v>2.3000651144135779E-5</v>
      </c>
      <c r="N126" s="77">
        <f t="shared" si="2"/>
        <v>1.3503487710354357E-3</v>
      </c>
      <c r="O126" s="77">
        <f>L126/'סכום נכסי הקרן'!$C$42</f>
        <v>6.2324193999699037E-4</v>
      </c>
    </row>
    <row r="127" spans="2:15">
      <c r="B127" s="75" t="s">
        <v>570</v>
      </c>
      <c r="C127" s="69" t="s">
        <v>571</v>
      </c>
      <c r="D127" s="82" t="s">
        <v>99</v>
      </c>
      <c r="E127" s="82" t="s">
        <v>222</v>
      </c>
      <c r="F127" s="69" t="s">
        <v>572</v>
      </c>
      <c r="G127" s="82" t="s">
        <v>109</v>
      </c>
      <c r="H127" s="82" t="s">
        <v>111</v>
      </c>
      <c r="I127" s="76">
        <v>8260.2644150000015</v>
      </c>
      <c r="J127" s="78">
        <v>217.2</v>
      </c>
      <c r="K127" s="69"/>
      <c r="L127" s="76">
        <v>17.941294308</v>
      </c>
      <c r="M127" s="77">
        <v>3.5282180494876036E-5</v>
      </c>
      <c r="N127" s="77">
        <f t="shared" si="2"/>
        <v>1.4306268070123599E-3</v>
      </c>
      <c r="O127" s="77">
        <f>L127/'סכום נכסי הקרן'!$C$42</f>
        <v>6.602935817317711E-4</v>
      </c>
    </row>
    <row r="128" spans="2:15">
      <c r="B128" s="75" t="s">
        <v>573</v>
      </c>
      <c r="C128" s="69" t="s">
        <v>574</v>
      </c>
      <c r="D128" s="82" t="s">
        <v>99</v>
      </c>
      <c r="E128" s="82" t="s">
        <v>222</v>
      </c>
      <c r="F128" s="69" t="s">
        <v>575</v>
      </c>
      <c r="G128" s="82" t="s">
        <v>325</v>
      </c>
      <c r="H128" s="82" t="s">
        <v>111</v>
      </c>
      <c r="I128" s="76">
        <v>50.231028000000009</v>
      </c>
      <c r="J128" s="78">
        <v>24240</v>
      </c>
      <c r="K128" s="69"/>
      <c r="L128" s="76">
        <v>12.176001163000002</v>
      </c>
      <c r="M128" s="77">
        <v>2.1856739683420985E-5</v>
      </c>
      <c r="N128" s="77">
        <f t="shared" si="2"/>
        <v>9.7090618809113599E-4</v>
      </c>
      <c r="O128" s="77">
        <f>L128/'סכום נכסי הקרן'!$C$42</f>
        <v>4.4811345720484471E-4</v>
      </c>
    </row>
    <row r="129" spans="2:15">
      <c r="B129" s="75" t="s">
        <v>576</v>
      </c>
      <c r="C129" s="69" t="s">
        <v>577</v>
      </c>
      <c r="D129" s="82" t="s">
        <v>99</v>
      </c>
      <c r="E129" s="82" t="s">
        <v>222</v>
      </c>
      <c r="F129" s="69" t="s">
        <v>578</v>
      </c>
      <c r="G129" s="82" t="s">
        <v>132</v>
      </c>
      <c r="H129" s="82" t="s">
        <v>111</v>
      </c>
      <c r="I129" s="76">
        <v>137.35560800000002</v>
      </c>
      <c r="J129" s="78">
        <v>2449</v>
      </c>
      <c r="K129" s="69"/>
      <c r="L129" s="76">
        <v>3.3638388380000004</v>
      </c>
      <c r="M129" s="77">
        <v>1.6653948831361253E-5</v>
      </c>
      <c r="N129" s="77">
        <f t="shared" si="2"/>
        <v>2.6823025883736078E-4</v>
      </c>
      <c r="O129" s="77">
        <f>L129/'סכום נכסי הקרן'!$C$42</f>
        <v>1.2379938462528115E-4</v>
      </c>
    </row>
    <row r="130" spans="2:15">
      <c r="B130" s="75" t="s">
        <v>579</v>
      </c>
      <c r="C130" s="69" t="s">
        <v>580</v>
      </c>
      <c r="D130" s="82" t="s">
        <v>99</v>
      </c>
      <c r="E130" s="82" t="s">
        <v>222</v>
      </c>
      <c r="F130" s="69" t="s">
        <v>581</v>
      </c>
      <c r="G130" s="82" t="s">
        <v>227</v>
      </c>
      <c r="H130" s="82" t="s">
        <v>111</v>
      </c>
      <c r="I130" s="76">
        <v>3024.5069550000003</v>
      </c>
      <c r="J130" s="78">
        <v>655.7</v>
      </c>
      <c r="K130" s="69"/>
      <c r="L130" s="76">
        <v>19.831692104000005</v>
      </c>
      <c r="M130" s="77">
        <v>3.5632634439311451E-5</v>
      </c>
      <c r="N130" s="77">
        <f t="shared" si="2"/>
        <v>1.5813658627597917E-3</v>
      </c>
      <c r="O130" s="77">
        <f>L130/'סכום נכסי הקרן'!$C$42</f>
        <v>7.2986590523254052E-4</v>
      </c>
    </row>
    <row r="131" spans="2:15">
      <c r="B131" s="75" t="s">
        <v>582</v>
      </c>
      <c r="C131" s="69" t="s">
        <v>583</v>
      </c>
      <c r="D131" s="82" t="s">
        <v>99</v>
      </c>
      <c r="E131" s="82" t="s">
        <v>222</v>
      </c>
      <c r="F131" s="69" t="s">
        <v>584</v>
      </c>
      <c r="G131" s="82" t="s">
        <v>234</v>
      </c>
      <c r="H131" s="82" t="s">
        <v>111</v>
      </c>
      <c r="I131" s="76">
        <v>3104.9650000000006</v>
      </c>
      <c r="J131" s="78">
        <v>1047</v>
      </c>
      <c r="K131" s="69"/>
      <c r="L131" s="76">
        <v>32.508983550000004</v>
      </c>
      <c r="M131" s="77">
        <v>4.9999436392914664E-5</v>
      </c>
      <c r="N131" s="77">
        <f t="shared" si="2"/>
        <v>2.5922446026993653E-3</v>
      </c>
      <c r="O131" s="77">
        <f>L131/'סכום נכסי הקרן'!$C$42</f>
        <v>1.1964283522798744E-3</v>
      </c>
    </row>
    <row r="132" spans="2:15">
      <c r="B132" s="75" t="s">
        <v>585</v>
      </c>
      <c r="C132" s="69" t="s">
        <v>586</v>
      </c>
      <c r="D132" s="82" t="s">
        <v>99</v>
      </c>
      <c r="E132" s="82" t="s">
        <v>222</v>
      </c>
      <c r="F132" s="69" t="s">
        <v>587</v>
      </c>
      <c r="G132" s="82" t="s">
        <v>227</v>
      </c>
      <c r="H132" s="82" t="s">
        <v>111</v>
      </c>
      <c r="I132" s="76">
        <v>716.18465200000003</v>
      </c>
      <c r="J132" s="78">
        <v>1149</v>
      </c>
      <c r="K132" s="69"/>
      <c r="L132" s="76">
        <v>8.2289616480000021</v>
      </c>
      <c r="M132" s="77">
        <v>4.3109841076456904E-5</v>
      </c>
      <c r="N132" s="77">
        <f t="shared" si="2"/>
        <v>6.5617189737844249E-4</v>
      </c>
      <c r="O132" s="77">
        <f>L132/'סכום נכסי הקרן'!$C$42</f>
        <v>3.0285053392544234E-4</v>
      </c>
    </row>
    <row r="133" spans="2:15">
      <c r="B133" s="75" t="s">
        <v>588</v>
      </c>
      <c r="C133" s="69" t="s">
        <v>589</v>
      </c>
      <c r="D133" s="82" t="s">
        <v>99</v>
      </c>
      <c r="E133" s="82" t="s">
        <v>222</v>
      </c>
      <c r="F133" s="69" t="s">
        <v>590</v>
      </c>
      <c r="G133" s="82" t="s">
        <v>325</v>
      </c>
      <c r="H133" s="82" t="s">
        <v>111</v>
      </c>
      <c r="I133" s="76">
        <v>3701.6453930000002</v>
      </c>
      <c r="J133" s="78">
        <v>9.1</v>
      </c>
      <c r="K133" s="69"/>
      <c r="L133" s="76">
        <v>0.33684973000000007</v>
      </c>
      <c r="M133" s="77">
        <v>8.9899350707133183E-6</v>
      </c>
      <c r="N133" s="77">
        <f t="shared" si="2"/>
        <v>2.6860172148114994E-5</v>
      </c>
      <c r="O133" s="77">
        <f>L133/'סכום נכסי הקרן'!$C$42</f>
        <v>1.2397083003532438E-5</v>
      </c>
    </row>
    <row r="134" spans="2:15">
      <c r="B134" s="75" t="s">
        <v>591</v>
      </c>
      <c r="C134" s="69" t="s">
        <v>592</v>
      </c>
      <c r="D134" s="82" t="s">
        <v>99</v>
      </c>
      <c r="E134" s="82" t="s">
        <v>222</v>
      </c>
      <c r="F134" s="69" t="s">
        <v>593</v>
      </c>
      <c r="G134" s="82" t="s">
        <v>106</v>
      </c>
      <c r="H134" s="82" t="s">
        <v>111</v>
      </c>
      <c r="I134" s="76">
        <v>2425.7232220000005</v>
      </c>
      <c r="J134" s="78">
        <v>215.2</v>
      </c>
      <c r="K134" s="69"/>
      <c r="L134" s="76">
        <v>5.2201563730000009</v>
      </c>
      <c r="M134" s="77">
        <v>2.7410672167386092E-5</v>
      </c>
      <c r="N134" s="77">
        <f t="shared" si="2"/>
        <v>4.162517773692726E-4</v>
      </c>
      <c r="O134" s="77">
        <f>L134/'סכום נכסי הקרן'!$C$42</f>
        <v>1.9211745203862813E-4</v>
      </c>
    </row>
    <row r="135" spans="2:15">
      <c r="B135" s="72"/>
      <c r="C135" s="69"/>
      <c r="D135" s="69"/>
      <c r="E135" s="69"/>
      <c r="F135" s="69"/>
      <c r="G135" s="69"/>
      <c r="H135" s="69"/>
      <c r="I135" s="76"/>
      <c r="J135" s="78"/>
      <c r="K135" s="69"/>
      <c r="L135" s="69"/>
      <c r="M135" s="69"/>
      <c r="N135" s="77"/>
      <c r="O135" s="69"/>
    </row>
    <row r="136" spans="2:15">
      <c r="B136" s="70" t="s">
        <v>172</v>
      </c>
      <c r="C136" s="71"/>
      <c r="D136" s="71"/>
      <c r="E136" s="71"/>
      <c r="F136" s="71"/>
      <c r="G136" s="71"/>
      <c r="H136" s="71"/>
      <c r="I136" s="79"/>
      <c r="J136" s="81"/>
      <c r="K136" s="79">
        <v>0.72477098000000018</v>
      </c>
      <c r="L136" s="79">
        <f>L137+L165</f>
        <v>5227.459533135001</v>
      </c>
      <c r="M136" s="71"/>
      <c r="N136" s="80">
        <f t="shared" ref="N136:N163" si="3">L136/$L$11</f>
        <v>0.41683412647328211</v>
      </c>
      <c r="O136" s="80">
        <f>L136/'סכום נכסי הקרן'!$C$42</f>
        <v>0.192386230292901</v>
      </c>
    </row>
    <row r="137" spans="2:15">
      <c r="B137" s="85" t="s">
        <v>48</v>
      </c>
      <c r="C137" s="71"/>
      <c r="D137" s="71"/>
      <c r="E137" s="71"/>
      <c r="F137" s="71"/>
      <c r="G137" s="71"/>
      <c r="H137" s="71"/>
      <c r="I137" s="79"/>
      <c r="J137" s="81"/>
      <c r="K137" s="79">
        <v>0.32229785500000008</v>
      </c>
      <c r="L137" s="79">
        <f>SUM(L138:L163)</f>
        <v>1574.6548997260002</v>
      </c>
      <c r="M137" s="71"/>
      <c r="N137" s="80">
        <f t="shared" si="3"/>
        <v>0.1255619284020596</v>
      </c>
      <c r="O137" s="80">
        <f>L137/'סכום נכסי הקרן'!$C$42</f>
        <v>5.795203544863245E-2</v>
      </c>
    </row>
    <row r="138" spans="2:15">
      <c r="B138" s="75" t="s">
        <v>594</v>
      </c>
      <c r="C138" s="69" t="s">
        <v>595</v>
      </c>
      <c r="D138" s="82" t="s">
        <v>596</v>
      </c>
      <c r="E138" s="82" t="s">
        <v>597</v>
      </c>
      <c r="F138" s="69" t="s">
        <v>353</v>
      </c>
      <c r="G138" s="82" t="s">
        <v>136</v>
      </c>
      <c r="H138" s="82" t="s">
        <v>110</v>
      </c>
      <c r="I138" s="76">
        <v>736.21386800000028</v>
      </c>
      <c r="J138" s="78">
        <v>910</v>
      </c>
      <c r="K138" s="69"/>
      <c r="L138" s="76">
        <v>23.053138459000007</v>
      </c>
      <c r="M138" s="77">
        <v>2.0970210528459582E-5</v>
      </c>
      <c r="N138" s="77">
        <f t="shared" si="3"/>
        <v>1.8382418402504597E-3</v>
      </c>
      <c r="O138" s="77">
        <f>L138/'סכום נכסי הקרן'!$C$42</f>
        <v>8.4842481829553167E-4</v>
      </c>
    </row>
    <row r="139" spans="2:15">
      <c r="B139" s="75" t="s">
        <v>598</v>
      </c>
      <c r="C139" s="69" t="s">
        <v>599</v>
      </c>
      <c r="D139" s="82" t="s">
        <v>600</v>
      </c>
      <c r="E139" s="82" t="s">
        <v>597</v>
      </c>
      <c r="F139" s="69" t="s">
        <v>601</v>
      </c>
      <c r="G139" s="82" t="s">
        <v>602</v>
      </c>
      <c r="H139" s="82" t="s">
        <v>110</v>
      </c>
      <c r="I139" s="76">
        <v>67.322947000000013</v>
      </c>
      <c r="J139" s="78">
        <v>3146</v>
      </c>
      <c r="K139" s="69"/>
      <c r="L139" s="76">
        <v>7.2879688800000011</v>
      </c>
      <c r="M139" s="77">
        <v>2.059742744130327E-6</v>
      </c>
      <c r="N139" s="77">
        <f t="shared" si="3"/>
        <v>5.8113776349740529E-4</v>
      </c>
      <c r="O139" s="77">
        <f>L139/'סכום נכסי הקרן'!$C$42</f>
        <v>2.6821917040729509E-4</v>
      </c>
    </row>
    <row r="140" spans="2:15">
      <c r="B140" s="75" t="s">
        <v>603</v>
      </c>
      <c r="C140" s="69" t="s">
        <v>604</v>
      </c>
      <c r="D140" s="82" t="s">
        <v>596</v>
      </c>
      <c r="E140" s="82" t="s">
        <v>597</v>
      </c>
      <c r="F140" s="69" t="s">
        <v>605</v>
      </c>
      <c r="G140" s="82" t="s">
        <v>606</v>
      </c>
      <c r="H140" s="82" t="s">
        <v>110</v>
      </c>
      <c r="I140" s="76">
        <v>416.09343700000005</v>
      </c>
      <c r="J140" s="78">
        <v>980</v>
      </c>
      <c r="K140" s="69"/>
      <c r="L140" s="76">
        <v>14.031419675</v>
      </c>
      <c r="M140" s="77">
        <v>1.2095347755308159E-5</v>
      </c>
      <c r="N140" s="77">
        <f t="shared" si="3"/>
        <v>1.1188560191303929E-3</v>
      </c>
      <c r="O140" s="77">
        <f>L140/'סכום נכסי הקרן'!$C$42</f>
        <v>5.1639843786834298E-4</v>
      </c>
    </row>
    <row r="141" spans="2:15">
      <c r="B141" s="75" t="s">
        <v>607</v>
      </c>
      <c r="C141" s="69" t="s">
        <v>608</v>
      </c>
      <c r="D141" s="82" t="s">
        <v>596</v>
      </c>
      <c r="E141" s="82" t="s">
        <v>597</v>
      </c>
      <c r="F141" s="69" t="s">
        <v>454</v>
      </c>
      <c r="G141" s="82" t="s">
        <v>272</v>
      </c>
      <c r="H141" s="82" t="s">
        <v>110</v>
      </c>
      <c r="I141" s="76">
        <v>505.74583100000012</v>
      </c>
      <c r="J141" s="78">
        <v>1538</v>
      </c>
      <c r="K141" s="69"/>
      <c r="L141" s="76">
        <v>26.765374227000002</v>
      </c>
      <c r="M141" s="77">
        <v>1.2918356235134672E-5</v>
      </c>
      <c r="N141" s="77">
        <f t="shared" si="3"/>
        <v>2.1342530372399E-3</v>
      </c>
      <c r="O141" s="77">
        <f>L141/'סכום נכסי הקרן'!$C$42</f>
        <v>9.8504625760788603E-4</v>
      </c>
    </row>
    <row r="142" spans="2:15">
      <c r="B142" s="75" t="s">
        <v>609</v>
      </c>
      <c r="C142" s="69" t="s">
        <v>610</v>
      </c>
      <c r="D142" s="82" t="s">
        <v>596</v>
      </c>
      <c r="E142" s="82" t="s">
        <v>597</v>
      </c>
      <c r="F142" s="69" t="s">
        <v>611</v>
      </c>
      <c r="G142" s="82" t="s">
        <v>612</v>
      </c>
      <c r="H142" s="82" t="s">
        <v>110</v>
      </c>
      <c r="I142" s="76">
        <v>113.11533600000001</v>
      </c>
      <c r="J142" s="78">
        <v>12034</v>
      </c>
      <c r="K142" s="69"/>
      <c r="L142" s="76">
        <v>46.839922743000002</v>
      </c>
      <c r="M142" s="77">
        <v>8.0681356471577791E-7</v>
      </c>
      <c r="N142" s="77">
        <f t="shared" si="3"/>
        <v>3.7349841078435373E-3</v>
      </c>
      <c r="O142" s="77">
        <f>L142/'סכום נכסי הקרן'!$C$42</f>
        <v>1.7238500090946123E-3</v>
      </c>
    </row>
    <row r="143" spans="2:15">
      <c r="B143" s="75" t="s">
        <v>613</v>
      </c>
      <c r="C143" s="69" t="s">
        <v>614</v>
      </c>
      <c r="D143" s="82" t="s">
        <v>596</v>
      </c>
      <c r="E143" s="82" t="s">
        <v>597</v>
      </c>
      <c r="F143" s="69" t="s">
        <v>615</v>
      </c>
      <c r="G143" s="82" t="s">
        <v>612</v>
      </c>
      <c r="H143" s="82" t="s">
        <v>110</v>
      </c>
      <c r="I143" s="76">
        <v>157.07470000000004</v>
      </c>
      <c r="J143" s="78">
        <v>10342</v>
      </c>
      <c r="K143" s="69"/>
      <c r="L143" s="76">
        <v>55.897893896000014</v>
      </c>
      <c r="M143" s="77">
        <v>4.0554909438384121E-6</v>
      </c>
      <c r="N143" s="77">
        <f t="shared" si="3"/>
        <v>4.4572606686180995E-3</v>
      </c>
      <c r="O143" s="77">
        <f>L143/'סכום נכסי הקרן'!$C$42</f>
        <v>2.057210585715361E-3</v>
      </c>
    </row>
    <row r="144" spans="2:15">
      <c r="B144" s="75" t="s">
        <v>616</v>
      </c>
      <c r="C144" s="69" t="s">
        <v>617</v>
      </c>
      <c r="D144" s="82" t="s">
        <v>596</v>
      </c>
      <c r="E144" s="82" t="s">
        <v>597</v>
      </c>
      <c r="F144" s="69" t="s">
        <v>237</v>
      </c>
      <c r="G144" s="82" t="s">
        <v>238</v>
      </c>
      <c r="H144" s="82" t="s">
        <v>110</v>
      </c>
      <c r="I144" s="76">
        <v>2.5570300000000006</v>
      </c>
      <c r="J144" s="78">
        <v>12030</v>
      </c>
      <c r="K144" s="69"/>
      <c r="L144" s="76">
        <v>1.05848845</v>
      </c>
      <c r="M144" s="77">
        <v>5.7853543335234623E-8</v>
      </c>
      <c r="N144" s="77">
        <f t="shared" si="3"/>
        <v>8.4403160969704225E-5</v>
      </c>
      <c r="O144" s="77">
        <f>L144/'סכום נכסי הקרן'!$C$42</f>
        <v>3.8955557936562377E-5</v>
      </c>
    </row>
    <row r="145" spans="2:15">
      <c r="B145" s="75" t="s">
        <v>620</v>
      </c>
      <c r="C145" s="69" t="s">
        <v>621</v>
      </c>
      <c r="D145" s="82" t="s">
        <v>600</v>
      </c>
      <c r="E145" s="82" t="s">
        <v>597</v>
      </c>
      <c r="F145" s="69" t="s">
        <v>622</v>
      </c>
      <c r="G145" s="82" t="s">
        <v>623</v>
      </c>
      <c r="H145" s="82" t="s">
        <v>110</v>
      </c>
      <c r="I145" s="76">
        <v>156.18083500000003</v>
      </c>
      <c r="J145" s="78">
        <v>13898</v>
      </c>
      <c r="K145" s="69"/>
      <c r="L145" s="76">
        <v>74.690389008000011</v>
      </c>
      <c r="M145" s="77">
        <v>4.4474123918120333E-6</v>
      </c>
      <c r="N145" s="77">
        <f t="shared" si="3"/>
        <v>5.9557616583648613E-3</v>
      </c>
      <c r="O145" s="77">
        <f>L145/'סכום נכסי הקרן'!$C$42</f>
        <v>2.7488309166770085E-3</v>
      </c>
    </row>
    <row r="146" spans="2:15">
      <c r="B146" s="75" t="s">
        <v>626</v>
      </c>
      <c r="C146" s="69" t="s">
        <v>627</v>
      </c>
      <c r="D146" s="82" t="s">
        <v>596</v>
      </c>
      <c r="E146" s="82" t="s">
        <v>597</v>
      </c>
      <c r="F146" s="69" t="s">
        <v>628</v>
      </c>
      <c r="G146" s="82" t="s">
        <v>629</v>
      </c>
      <c r="H146" s="82" t="s">
        <v>110</v>
      </c>
      <c r="I146" s="76">
        <v>71.65236400000002</v>
      </c>
      <c r="J146" s="78">
        <v>1392</v>
      </c>
      <c r="K146" s="69"/>
      <c r="L146" s="76">
        <v>3.4320565220000003</v>
      </c>
      <c r="M146" s="77">
        <v>3.442622906711698E-6</v>
      </c>
      <c r="N146" s="77">
        <f t="shared" si="3"/>
        <v>2.7366989132804353E-4</v>
      </c>
      <c r="O146" s="77">
        <f>L146/'סכום נכסי הקרן'!$C$42</f>
        <v>1.2631000053361731E-4</v>
      </c>
    </row>
    <row r="147" spans="2:15">
      <c r="B147" s="75" t="s">
        <v>630</v>
      </c>
      <c r="C147" s="69" t="s">
        <v>631</v>
      </c>
      <c r="D147" s="82" t="s">
        <v>596</v>
      </c>
      <c r="E147" s="82" t="s">
        <v>597</v>
      </c>
      <c r="F147" s="69" t="s">
        <v>632</v>
      </c>
      <c r="G147" s="82" t="s">
        <v>612</v>
      </c>
      <c r="H147" s="82" t="s">
        <v>110</v>
      </c>
      <c r="I147" s="76">
        <v>7.3058000000000005</v>
      </c>
      <c r="J147" s="78">
        <v>8465</v>
      </c>
      <c r="K147" s="69"/>
      <c r="L147" s="76">
        <v>2.1280381730000002</v>
      </c>
      <c r="M147" s="77">
        <v>8.0807069035758239E-8</v>
      </c>
      <c r="N147" s="77">
        <f t="shared" si="3"/>
        <v>1.6968834044943457E-4</v>
      </c>
      <c r="O147" s="77">
        <f>L147/'סכום נכסי הקרן'!$C$42</f>
        <v>7.8318203981836404E-5</v>
      </c>
    </row>
    <row r="148" spans="2:15">
      <c r="B148" s="75" t="s">
        <v>633</v>
      </c>
      <c r="C148" s="69" t="s">
        <v>634</v>
      </c>
      <c r="D148" s="82" t="s">
        <v>596</v>
      </c>
      <c r="E148" s="82" t="s">
        <v>597</v>
      </c>
      <c r="F148" s="69" t="s">
        <v>450</v>
      </c>
      <c r="G148" s="82" t="s">
        <v>451</v>
      </c>
      <c r="H148" s="82" t="s">
        <v>110</v>
      </c>
      <c r="I148" s="76">
        <v>168.64489500000002</v>
      </c>
      <c r="J148" s="78">
        <v>836</v>
      </c>
      <c r="K148" s="69"/>
      <c r="L148" s="76">
        <v>4.8513672340000014</v>
      </c>
      <c r="M148" s="77">
        <v>3.7880901580619201E-6</v>
      </c>
      <c r="N148" s="77">
        <f t="shared" si="3"/>
        <v>3.8684477811208129E-4</v>
      </c>
      <c r="O148" s="77">
        <f>L148/'סכום נכסי הקרן'!$C$42</f>
        <v>1.785449027390213E-4</v>
      </c>
    </row>
    <row r="149" spans="2:15">
      <c r="B149" s="75" t="s">
        <v>635</v>
      </c>
      <c r="C149" s="69" t="s">
        <v>636</v>
      </c>
      <c r="D149" s="82" t="s">
        <v>596</v>
      </c>
      <c r="E149" s="82" t="s">
        <v>597</v>
      </c>
      <c r="F149" s="69" t="s">
        <v>637</v>
      </c>
      <c r="G149" s="82" t="s">
        <v>606</v>
      </c>
      <c r="H149" s="82" t="s">
        <v>110</v>
      </c>
      <c r="I149" s="76">
        <v>575.06910600000015</v>
      </c>
      <c r="J149" s="78">
        <v>6487</v>
      </c>
      <c r="K149" s="69"/>
      <c r="L149" s="76">
        <v>128.365586038</v>
      </c>
      <c r="M149" s="77">
        <v>1.2773697297754757E-5</v>
      </c>
      <c r="N149" s="77">
        <f t="shared" si="3"/>
        <v>1.0235785965671831E-2</v>
      </c>
      <c r="O149" s="77">
        <f>L149/'סכום נכסי הקרן'!$C$42</f>
        <v>4.7242395738603393E-3</v>
      </c>
    </row>
    <row r="150" spans="2:15">
      <c r="B150" s="75" t="s">
        <v>640</v>
      </c>
      <c r="C150" s="69" t="s">
        <v>641</v>
      </c>
      <c r="D150" s="82" t="s">
        <v>596</v>
      </c>
      <c r="E150" s="82" t="s">
        <v>597</v>
      </c>
      <c r="F150" s="69" t="s">
        <v>642</v>
      </c>
      <c r="G150" s="82" t="s">
        <v>643</v>
      </c>
      <c r="H150" s="82" t="s">
        <v>110</v>
      </c>
      <c r="I150" s="76">
        <v>697.37952199999995</v>
      </c>
      <c r="J150" s="78">
        <v>376</v>
      </c>
      <c r="K150" s="69"/>
      <c r="L150" s="76">
        <v>9.0228078450000009</v>
      </c>
      <c r="M150" s="77">
        <v>2.562846795619792E-5</v>
      </c>
      <c r="N150" s="77">
        <f t="shared" si="3"/>
        <v>7.1947266211572279E-4</v>
      </c>
      <c r="O150" s="77">
        <f>L150/'סכום נכסי הקרן'!$C$42</f>
        <v>3.3206646114689964E-4</v>
      </c>
    </row>
    <row r="151" spans="2:15">
      <c r="B151" s="75" t="s">
        <v>644</v>
      </c>
      <c r="C151" s="69" t="s">
        <v>645</v>
      </c>
      <c r="D151" s="82" t="s">
        <v>596</v>
      </c>
      <c r="E151" s="82" t="s">
        <v>597</v>
      </c>
      <c r="F151" s="69" t="s">
        <v>302</v>
      </c>
      <c r="G151" s="82" t="s">
        <v>136</v>
      </c>
      <c r="H151" s="82" t="s">
        <v>110</v>
      </c>
      <c r="I151" s="76">
        <v>483.26771100000008</v>
      </c>
      <c r="J151" s="78">
        <v>22703</v>
      </c>
      <c r="K151" s="69"/>
      <c r="L151" s="76">
        <v>377.53367989500009</v>
      </c>
      <c r="M151" s="77">
        <v>7.7036506936187807E-6</v>
      </c>
      <c r="N151" s="77">
        <f t="shared" si="3"/>
        <v>3.010428309884957E-2</v>
      </c>
      <c r="O151" s="77">
        <f>L151/'סכום נכסי הקרן'!$C$42</f>
        <v>1.3894374700218287E-2</v>
      </c>
    </row>
    <row r="152" spans="2:15">
      <c r="B152" s="75" t="s">
        <v>646</v>
      </c>
      <c r="C152" s="69" t="s">
        <v>647</v>
      </c>
      <c r="D152" s="82" t="s">
        <v>596</v>
      </c>
      <c r="E152" s="82" t="s">
        <v>597</v>
      </c>
      <c r="F152" s="69" t="s">
        <v>299</v>
      </c>
      <c r="G152" s="82" t="s">
        <v>272</v>
      </c>
      <c r="H152" s="82" t="s">
        <v>110</v>
      </c>
      <c r="I152" s="76">
        <v>386.84685900000005</v>
      </c>
      <c r="J152" s="78">
        <v>5214</v>
      </c>
      <c r="K152" s="69"/>
      <c r="L152" s="76">
        <v>69.405641740000021</v>
      </c>
      <c r="M152" s="77">
        <v>1.3770923412254995E-5</v>
      </c>
      <c r="N152" s="77">
        <f t="shared" si="3"/>
        <v>5.5343594462337721E-3</v>
      </c>
      <c r="O152" s="77">
        <f>L152/'סכום נכסי הקרן'!$C$42</f>
        <v>2.5543363254713477E-3</v>
      </c>
    </row>
    <row r="153" spans="2:15">
      <c r="B153" s="75" t="s">
        <v>650</v>
      </c>
      <c r="C153" s="69" t="s">
        <v>651</v>
      </c>
      <c r="D153" s="82" t="s">
        <v>596</v>
      </c>
      <c r="E153" s="82" t="s">
        <v>597</v>
      </c>
      <c r="F153" s="69" t="s">
        <v>443</v>
      </c>
      <c r="G153" s="82" t="s">
        <v>135</v>
      </c>
      <c r="H153" s="82" t="s">
        <v>110</v>
      </c>
      <c r="I153" s="76">
        <v>27.015753000000004</v>
      </c>
      <c r="J153" s="78">
        <v>391</v>
      </c>
      <c r="K153" s="69"/>
      <c r="L153" s="76">
        <v>0.36347831100000005</v>
      </c>
      <c r="M153" s="77">
        <v>1.4714367448118596E-7</v>
      </c>
      <c r="N153" s="77">
        <f t="shared" si="3"/>
        <v>2.8983517384936242E-5</v>
      </c>
      <c r="O153" s="77">
        <f>L153/'סכום נכסי הקרן'!$C$42</f>
        <v>1.3377094859036335E-5</v>
      </c>
    </row>
    <row r="154" spans="2:15">
      <c r="B154" s="75" t="s">
        <v>654</v>
      </c>
      <c r="C154" s="69" t="s">
        <v>655</v>
      </c>
      <c r="D154" s="82" t="s">
        <v>596</v>
      </c>
      <c r="E154" s="82" t="s">
        <v>597</v>
      </c>
      <c r="F154" s="69" t="s">
        <v>656</v>
      </c>
      <c r="G154" s="82" t="s">
        <v>643</v>
      </c>
      <c r="H154" s="82" t="s">
        <v>110</v>
      </c>
      <c r="I154" s="76">
        <v>325.23175100000003</v>
      </c>
      <c r="J154" s="78">
        <v>1022</v>
      </c>
      <c r="K154" s="69"/>
      <c r="L154" s="76">
        <v>11.437431482000001</v>
      </c>
      <c r="M154" s="77">
        <v>8.6940357973787061E-6</v>
      </c>
      <c r="N154" s="77">
        <f t="shared" si="3"/>
        <v>9.1201313576469239E-4</v>
      </c>
      <c r="O154" s="77">
        <f>L154/'סכום נכסי הקרן'!$C$42</f>
        <v>4.2093187199398677E-4</v>
      </c>
    </row>
    <row r="155" spans="2:15">
      <c r="B155" s="75" t="s">
        <v>657</v>
      </c>
      <c r="C155" s="69" t="s">
        <v>658</v>
      </c>
      <c r="D155" s="82" t="s">
        <v>596</v>
      </c>
      <c r="E155" s="82" t="s">
        <v>597</v>
      </c>
      <c r="F155" s="69" t="s">
        <v>659</v>
      </c>
      <c r="G155" s="82" t="s">
        <v>136</v>
      </c>
      <c r="H155" s="82" t="s">
        <v>110</v>
      </c>
      <c r="I155" s="76">
        <v>121.69453700000003</v>
      </c>
      <c r="J155" s="78">
        <v>3058</v>
      </c>
      <c r="K155" s="69"/>
      <c r="L155" s="76">
        <v>12.805402580000003</v>
      </c>
      <c r="M155" s="77">
        <v>2.4261331307916315E-6</v>
      </c>
      <c r="N155" s="77">
        <f t="shared" si="3"/>
        <v>1.0210942360699409E-3</v>
      </c>
      <c r="O155" s="77">
        <f>L155/'סכום נכסי הקרן'!$C$42</f>
        <v>4.7127732202103422E-4</v>
      </c>
    </row>
    <row r="156" spans="2:15">
      <c r="B156" s="75" t="s">
        <v>660</v>
      </c>
      <c r="C156" s="69" t="s">
        <v>661</v>
      </c>
      <c r="D156" s="82" t="s">
        <v>596</v>
      </c>
      <c r="E156" s="82" t="s">
        <v>597</v>
      </c>
      <c r="F156" s="69" t="s">
        <v>662</v>
      </c>
      <c r="G156" s="82" t="s">
        <v>643</v>
      </c>
      <c r="H156" s="82" t="s">
        <v>110</v>
      </c>
      <c r="I156" s="76">
        <v>452.46134400000005</v>
      </c>
      <c r="J156" s="78">
        <v>724</v>
      </c>
      <c r="K156" s="69"/>
      <c r="L156" s="76">
        <v>11.272097082000002</v>
      </c>
      <c r="M156" s="77">
        <v>1.9674843113964516E-5</v>
      </c>
      <c r="N156" s="77">
        <f t="shared" si="3"/>
        <v>8.9882948130249262E-4</v>
      </c>
      <c r="O156" s="77">
        <f>L156/'סכום נכסי הקרן'!$C$42</f>
        <v>4.1484706889754607E-4</v>
      </c>
    </row>
    <row r="157" spans="2:15">
      <c r="B157" s="75" t="s">
        <v>663</v>
      </c>
      <c r="C157" s="69" t="s">
        <v>664</v>
      </c>
      <c r="D157" s="82" t="s">
        <v>596</v>
      </c>
      <c r="E157" s="82" t="s">
        <v>597</v>
      </c>
      <c r="F157" s="69" t="s">
        <v>665</v>
      </c>
      <c r="G157" s="82" t="s">
        <v>666</v>
      </c>
      <c r="H157" s="82" t="s">
        <v>110</v>
      </c>
      <c r="I157" s="76">
        <v>361.84933300000006</v>
      </c>
      <c r="J157" s="78">
        <v>23835</v>
      </c>
      <c r="K157" s="69"/>
      <c r="L157" s="76">
        <v>296.77519969900004</v>
      </c>
      <c r="M157" s="77">
        <v>7.2198686402487167E-6</v>
      </c>
      <c r="N157" s="77">
        <f t="shared" si="3"/>
        <v>2.3664655908159239E-2</v>
      </c>
      <c r="O157" s="77">
        <f>L157/'סכום נכסי הקרן'!$C$42</f>
        <v>1.0922219780489116E-2</v>
      </c>
    </row>
    <row r="158" spans="2:15">
      <c r="B158" s="75" t="s">
        <v>667</v>
      </c>
      <c r="C158" s="69" t="s">
        <v>668</v>
      </c>
      <c r="D158" s="82" t="s">
        <v>596</v>
      </c>
      <c r="E158" s="82" t="s">
        <v>597</v>
      </c>
      <c r="F158" s="69" t="s">
        <v>275</v>
      </c>
      <c r="G158" s="82" t="s">
        <v>276</v>
      </c>
      <c r="H158" s="82" t="s">
        <v>110</v>
      </c>
      <c r="I158" s="76">
        <v>6378.9862120000007</v>
      </c>
      <c r="J158" s="78">
        <v>901</v>
      </c>
      <c r="K158" s="69"/>
      <c r="L158" s="76">
        <v>197.77032491600005</v>
      </c>
      <c r="M158" s="77">
        <v>5.8238763287702654E-6</v>
      </c>
      <c r="N158" s="77">
        <f t="shared" si="3"/>
        <v>1.5770073418293659E-2</v>
      </c>
      <c r="O158" s="77">
        <f>L158/'סכום נכסי הקרן'!$C$42</f>
        <v>7.2785426712950957E-3</v>
      </c>
    </row>
    <row r="159" spans="2:15">
      <c r="B159" s="75" t="s">
        <v>669</v>
      </c>
      <c r="C159" s="69" t="s">
        <v>670</v>
      </c>
      <c r="D159" s="82" t="s">
        <v>596</v>
      </c>
      <c r="E159" s="82" t="s">
        <v>597</v>
      </c>
      <c r="F159" s="69" t="s">
        <v>271</v>
      </c>
      <c r="G159" s="82" t="s">
        <v>272</v>
      </c>
      <c r="H159" s="82" t="s">
        <v>110</v>
      </c>
      <c r="I159" s="76">
        <v>638.05533100000002</v>
      </c>
      <c r="J159" s="78">
        <v>1822</v>
      </c>
      <c r="K159" s="69"/>
      <c r="L159" s="76">
        <v>40.002891714000008</v>
      </c>
      <c r="M159" s="77">
        <v>5.9485449890091983E-6</v>
      </c>
      <c r="N159" s="77">
        <f t="shared" si="3"/>
        <v>3.1898038269481256E-3</v>
      </c>
      <c r="O159" s="77">
        <f>L159/'סכום נכסי הקרן'!$C$42</f>
        <v>1.4722267076176015E-3</v>
      </c>
    </row>
    <row r="160" spans="2:15">
      <c r="B160" s="75" t="s">
        <v>671</v>
      </c>
      <c r="C160" s="69" t="s">
        <v>672</v>
      </c>
      <c r="D160" s="82" t="s">
        <v>600</v>
      </c>
      <c r="E160" s="82" t="s">
        <v>597</v>
      </c>
      <c r="F160" s="69" t="s">
        <v>673</v>
      </c>
      <c r="G160" s="82" t="s">
        <v>612</v>
      </c>
      <c r="H160" s="82" t="s">
        <v>110</v>
      </c>
      <c r="I160" s="76">
        <v>209.69180200000002</v>
      </c>
      <c r="J160" s="78">
        <v>825</v>
      </c>
      <c r="K160" s="69"/>
      <c r="L160" s="76">
        <v>5.9527833010000011</v>
      </c>
      <c r="M160" s="77">
        <v>5.8713518320719893E-6</v>
      </c>
      <c r="N160" s="77">
        <f t="shared" si="3"/>
        <v>4.7467095854666181E-4</v>
      </c>
      <c r="O160" s="77">
        <f>L160/'סכום נכסי הקרן'!$C$42</f>
        <v>2.1908032606865626E-4</v>
      </c>
    </row>
    <row r="161" spans="2:15">
      <c r="B161" s="75" t="s">
        <v>674</v>
      </c>
      <c r="C161" s="69" t="s">
        <v>675</v>
      </c>
      <c r="D161" s="82" t="s">
        <v>596</v>
      </c>
      <c r="E161" s="82" t="s">
        <v>597</v>
      </c>
      <c r="F161" s="69" t="s">
        <v>676</v>
      </c>
      <c r="G161" s="82" t="s">
        <v>643</v>
      </c>
      <c r="H161" s="82" t="s">
        <v>110</v>
      </c>
      <c r="I161" s="76">
        <v>269.69433800000007</v>
      </c>
      <c r="J161" s="78">
        <v>1929</v>
      </c>
      <c r="K161" s="69"/>
      <c r="L161" s="76">
        <v>17.901471379000004</v>
      </c>
      <c r="M161" s="77">
        <v>1.2245586603837061E-5</v>
      </c>
      <c r="N161" s="77">
        <f t="shared" si="3"/>
        <v>1.4274513532918478E-3</v>
      </c>
      <c r="O161" s="77">
        <f>L161/'סכום נכסי הקרן'!$C$42</f>
        <v>6.5882797819319405E-4</v>
      </c>
    </row>
    <row r="162" spans="2:15">
      <c r="B162" s="75" t="s">
        <v>677</v>
      </c>
      <c r="C162" s="69" t="s">
        <v>678</v>
      </c>
      <c r="D162" s="82" t="s">
        <v>596</v>
      </c>
      <c r="E162" s="82" t="s">
        <v>597</v>
      </c>
      <c r="F162" s="69" t="s">
        <v>679</v>
      </c>
      <c r="G162" s="82" t="s">
        <v>612</v>
      </c>
      <c r="H162" s="82" t="s">
        <v>110</v>
      </c>
      <c r="I162" s="76">
        <v>385.38094999999998</v>
      </c>
      <c r="J162" s="78">
        <v>4818</v>
      </c>
      <c r="K162" s="69"/>
      <c r="L162" s="76">
        <v>63.891298002000013</v>
      </c>
      <c r="M162" s="77">
        <v>5.8926594888365204E-6</v>
      </c>
      <c r="N162" s="77">
        <f t="shared" si="3"/>
        <v>5.0946493651642102E-3</v>
      </c>
      <c r="O162" s="77">
        <f>L162/'סכום נכסי הקרן'!$C$42</f>
        <v>2.3513918937510215E-3</v>
      </c>
    </row>
    <row r="163" spans="2:15">
      <c r="B163" s="75" t="s">
        <v>680</v>
      </c>
      <c r="C163" s="69" t="s">
        <v>681</v>
      </c>
      <c r="D163" s="82" t="s">
        <v>596</v>
      </c>
      <c r="E163" s="82" t="s">
        <v>597</v>
      </c>
      <c r="F163" s="69" t="s">
        <v>682</v>
      </c>
      <c r="G163" s="82" t="s">
        <v>612</v>
      </c>
      <c r="H163" s="82" t="s">
        <v>110</v>
      </c>
      <c r="I163" s="76">
        <v>82.239199000000013</v>
      </c>
      <c r="J163" s="78">
        <v>25485</v>
      </c>
      <c r="K163" s="69"/>
      <c r="L163" s="76">
        <v>72.118748475000018</v>
      </c>
      <c r="M163" s="77">
        <v>1.4920813596491588E-6</v>
      </c>
      <c r="N163" s="77">
        <f t="shared" si="3"/>
        <v>5.7507007624589927E-3</v>
      </c>
      <c r="O163" s="77">
        <f>L163/'סכום נכסי הקרן'!$C$42</f>
        <v>2.6541868118922151E-3</v>
      </c>
    </row>
    <row r="164" spans="2:15">
      <c r="B164" s="72"/>
      <c r="C164" s="69"/>
      <c r="D164" s="69"/>
      <c r="E164" s="69"/>
      <c r="F164" s="69"/>
      <c r="G164" s="69"/>
      <c r="H164" s="69"/>
      <c r="I164" s="76"/>
      <c r="J164" s="78"/>
      <c r="K164" s="69"/>
      <c r="L164" s="69"/>
      <c r="M164" s="69"/>
      <c r="N164" s="77"/>
      <c r="O164" s="69"/>
    </row>
    <row r="165" spans="2:15">
      <c r="B165" s="85" t="s">
        <v>47</v>
      </c>
      <c r="C165" s="71"/>
      <c r="D165" s="71"/>
      <c r="E165" s="71"/>
      <c r="F165" s="71"/>
      <c r="G165" s="71"/>
      <c r="H165" s="71"/>
      <c r="I165" s="79"/>
      <c r="J165" s="81"/>
      <c r="K165" s="79">
        <v>0.4024731250000001</v>
      </c>
      <c r="L165" s="79">
        <f>SUM(L166:L259)</f>
        <v>3652.8046334090004</v>
      </c>
      <c r="M165" s="71"/>
      <c r="N165" s="80">
        <f>L165/$L$11</f>
        <v>0.29127219807122245</v>
      </c>
      <c r="O165" s="80">
        <f>L165/'סכום נכסי הקרן'!$C$42</f>
        <v>0.13443419484426855</v>
      </c>
    </row>
    <row r="166" spans="2:15">
      <c r="B166" s="75" t="s">
        <v>683</v>
      </c>
      <c r="C166" s="69" t="s">
        <v>684</v>
      </c>
      <c r="D166" s="82" t="s">
        <v>104</v>
      </c>
      <c r="E166" s="82" t="s">
        <v>597</v>
      </c>
      <c r="F166" s="69"/>
      <c r="G166" s="82" t="s">
        <v>606</v>
      </c>
      <c r="H166" s="82" t="s">
        <v>685</v>
      </c>
      <c r="I166" s="76">
        <v>403.95313000000004</v>
      </c>
      <c r="J166" s="78">
        <v>2345</v>
      </c>
      <c r="K166" s="69"/>
      <c r="L166" s="76">
        <v>35.295283515000008</v>
      </c>
      <c r="M166" s="77">
        <v>1.8631250302723765E-7</v>
      </c>
      <c r="N166" s="77">
        <f>L166/$L$11</f>
        <v>2.8144222981251175E-3</v>
      </c>
      <c r="O166" s="77">
        <f>L166/'סכום נכסי הקרן'!$C$42</f>
        <v>1.2989725696638235E-3</v>
      </c>
    </row>
    <row r="167" spans="2:15">
      <c r="B167" s="75" t="s">
        <v>686</v>
      </c>
      <c r="C167" s="69" t="s">
        <v>687</v>
      </c>
      <c r="D167" s="82" t="s">
        <v>25</v>
      </c>
      <c r="E167" s="82" t="s">
        <v>597</v>
      </c>
      <c r="F167" s="69"/>
      <c r="G167" s="82" t="s">
        <v>688</v>
      </c>
      <c r="H167" s="82" t="s">
        <v>112</v>
      </c>
      <c r="I167" s="76">
        <v>40.973001000000004</v>
      </c>
      <c r="J167" s="78">
        <v>27740</v>
      </c>
      <c r="K167" s="69"/>
      <c r="L167" s="76">
        <v>45.756882400000009</v>
      </c>
      <c r="M167" s="77">
        <v>2.0443958054365929E-7</v>
      </c>
      <c r="N167" s="77">
        <f>L167/$L$11</f>
        <v>3.6486231953490158E-3</v>
      </c>
      <c r="O167" s="77">
        <f>L167/'סכום נכסי הקרן'!$C$42</f>
        <v>1.6839908676657468E-3</v>
      </c>
    </row>
    <row r="168" spans="2:15">
      <c r="B168" s="75" t="s">
        <v>689</v>
      </c>
      <c r="C168" s="69" t="s">
        <v>690</v>
      </c>
      <c r="D168" s="82" t="s">
        <v>25</v>
      </c>
      <c r="E168" s="82" t="s">
        <v>597</v>
      </c>
      <c r="F168" s="69"/>
      <c r="G168" s="82" t="s">
        <v>606</v>
      </c>
      <c r="H168" s="82" t="s">
        <v>112</v>
      </c>
      <c r="I168" s="76">
        <v>117.47835100000002</v>
      </c>
      <c r="J168" s="78">
        <v>6207</v>
      </c>
      <c r="K168" s="69"/>
      <c r="L168" s="76">
        <v>29.355655636000002</v>
      </c>
      <c r="M168" s="77">
        <v>1.4983246128545499E-7</v>
      </c>
      <c r="N168" s="77">
        <f t="shared" ref="N168:N236" si="4">L168/$L$11</f>
        <v>2.3408003441289446E-3</v>
      </c>
      <c r="O168" s="77">
        <f>L168/'סכום נכסי הקרן'!$C$42</f>
        <v>1.0803764026843861E-3</v>
      </c>
    </row>
    <row r="169" spans="2:15">
      <c r="B169" s="75" t="s">
        <v>691</v>
      </c>
      <c r="C169" s="69" t="s">
        <v>692</v>
      </c>
      <c r="D169" s="82" t="s">
        <v>600</v>
      </c>
      <c r="E169" s="82" t="s">
        <v>597</v>
      </c>
      <c r="F169" s="69"/>
      <c r="G169" s="82" t="s">
        <v>623</v>
      </c>
      <c r="H169" s="82" t="s">
        <v>110</v>
      </c>
      <c r="I169" s="76">
        <v>13.157338000000003</v>
      </c>
      <c r="J169" s="78">
        <v>29398</v>
      </c>
      <c r="K169" s="69"/>
      <c r="L169" s="76">
        <v>13.309767783000002</v>
      </c>
      <c r="M169" s="77">
        <v>4.8629361385782568E-9</v>
      </c>
      <c r="N169" s="77">
        <f t="shared" si="4"/>
        <v>1.0613119799823345E-3</v>
      </c>
      <c r="O169" s="77">
        <f>L169/'סכום נכסי הקרן'!$C$42</f>
        <v>4.8983947816610366E-4</v>
      </c>
    </row>
    <row r="170" spans="2:15">
      <c r="B170" s="75" t="s">
        <v>693</v>
      </c>
      <c r="C170" s="69" t="s">
        <v>694</v>
      </c>
      <c r="D170" s="82" t="s">
        <v>596</v>
      </c>
      <c r="E170" s="82" t="s">
        <v>597</v>
      </c>
      <c r="F170" s="69"/>
      <c r="G170" s="82" t="s">
        <v>695</v>
      </c>
      <c r="H170" s="82" t="s">
        <v>110</v>
      </c>
      <c r="I170" s="76">
        <v>31.865629000000002</v>
      </c>
      <c r="J170" s="78">
        <v>146960</v>
      </c>
      <c r="K170" s="69"/>
      <c r="L170" s="76">
        <v>161.14109373700001</v>
      </c>
      <c r="M170" s="77">
        <v>9.5511562796003382E-8</v>
      </c>
      <c r="N170" s="77">
        <f t="shared" si="4"/>
        <v>1.2849283025731842E-2</v>
      </c>
      <c r="O170" s="77">
        <f>L170/'סכום נכסי הקרן'!$C$42</f>
        <v>5.9304768162871608E-3</v>
      </c>
    </row>
    <row r="171" spans="2:15">
      <c r="B171" s="75" t="s">
        <v>696</v>
      </c>
      <c r="C171" s="69" t="s">
        <v>697</v>
      </c>
      <c r="D171" s="82" t="s">
        <v>698</v>
      </c>
      <c r="E171" s="82" t="s">
        <v>597</v>
      </c>
      <c r="F171" s="69"/>
      <c r="G171" s="82" t="s">
        <v>612</v>
      </c>
      <c r="H171" s="82" t="s">
        <v>112</v>
      </c>
      <c r="I171" s="76">
        <v>131.36382</v>
      </c>
      <c r="J171" s="78">
        <v>4759</v>
      </c>
      <c r="K171" s="69"/>
      <c r="L171" s="76">
        <v>25.167708163</v>
      </c>
      <c r="M171" s="77">
        <v>2.9159611946485014E-7</v>
      </c>
      <c r="N171" s="77">
        <f t="shared" si="4"/>
        <v>2.0068562139910246E-3</v>
      </c>
      <c r="O171" s="77">
        <f>L171/'סכום נכסי הקרן'!$C$42</f>
        <v>9.262473421171863E-4</v>
      </c>
    </row>
    <row r="172" spans="2:15">
      <c r="B172" s="75" t="s">
        <v>699</v>
      </c>
      <c r="C172" s="69" t="s">
        <v>700</v>
      </c>
      <c r="D172" s="82" t="s">
        <v>596</v>
      </c>
      <c r="E172" s="82" t="s">
        <v>597</v>
      </c>
      <c r="F172" s="69"/>
      <c r="G172" s="82" t="s">
        <v>623</v>
      </c>
      <c r="H172" s="82" t="s">
        <v>110</v>
      </c>
      <c r="I172" s="76">
        <v>17.998094000000002</v>
      </c>
      <c r="J172" s="78">
        <v>314873</v>
      </c>
      <c r="K172" s="69"/>
      <c r="L172" s="76">
        <v>195.00539224300005</v>
      </c>
      <c r="M172" s="77">
        <v>3.5932253669181921E-8</v>
      </c>
      <c r="N172" s="77">
        <f t="shared" si="4"/>
        <v>1.5549599536439196E-2</v>
      </c>
      <c r="O172" s="77">
        <f>L172/'סכום נכסי הקרן'!$C$42</f>
        <v>7.1767848345102485E-3</v>
      </c>
    </row>
    <row r="173" spans="2:15">
      <c r="B173" s="75" t="s">
        <v>701</v>
      </c>
      <c r="C173" s="69" t="s">
        <v>702</v>
      </c>
      <c r="D173" s="82" t="s">
        <v>600</v>
      </c>
      <c r="E173" s="82" t="s">
        <v>597</v>
      </c>
      <c r="F173" s="69"/>
      <c r="G173" s="82" t="s">
        <v>703</v>
      </c>
      <c r="H173" s="82" t="s">
        <v>110</v>
      </c>
      <c r="I173" s="76">
        <v>203.40874300000004</v>
      </c>
      <c r="J173" s="78">
        <v>3492</v>
      </c>
      <c r="K173" s="69"/>
      <c r="L173" s="76">
        <v>24.441537630000003</v>
      </c>
      <c r="M173" s="77">
        <v>1.4779165347418868E-6</v>
      </c>
      <c r="N173" s="77">
        <f t="shared" si="4"/>
        <v>1.9489518614321897E-3</v>
      </c>
      <c r="O173" s="77">
        <f>L173/'סכום נכסי הקרן'!$C$42</f>
        <v>8.9952208283815901E-4</v>
      </c>
    </row>
    <row r="174" spans="2:15">
      <c r="B174" s="75" t="s">
        <v>704</v>
      </c>
      <c r="C174" s="69" t="s">
        <v>705</v>
      </c>
      <c r="D174" s="82" t="s">
        <v>600</v>
      </c>
      <c r="E174" s="82" t="s">
        <v>597</v>
      </c>
      <c r="F174" s="69"/>
      <c r="G174" s="82" t="s">
        <v>706</v>
      </c>
      <c r="H174" s="82" t="s">
        <v>110</v>
      </c>
      <c r="I174" s="76">
        <v>88.201422000000008</v>
      </c>
      <c r="J174" s="78">
        <v>10025</v>
      </c>
      <c r="K174" s="69"/>
      <c r="L174" s="76">
        <v>30.425984583000005</v>
      </c>
      <c r="M174" s="77">
        <v>1.0954505837347803E-7</v>
      </c>
      <c r="N174" s="77">
        <f t="shared" si="4"/>
        <v>2.4261476584092044E-3</v>
      </c>
      <c r="O174" s="77">
        <f>L174/'סכום נכסי הקרן'!$C$42</f>
        <v>1.119767726516062E-3</v>
      </c>
    </row>
    <row r="175" spans="2:15">
      <c r="B175" s="75" t="s">
        <v>707</v>
      </c>
      <c r="C175" s="69" t="s">
        <v>708</v>
      </c>
      <c r="D175" s="82" t="s">
        <v>600</v>
      </c>
      <c r="E175" s="82" t="s">
        <v>597</v>
      </c>
      <c r="F175" s="69"/>
      <c r="G175" s="82" t="s">
        <v>703</v>
      </c>
      <c r="H175" s="82" t="s">
        <v>110</v>
      </c>
      <c r="I175" s="76">
        <v>26.085101000000005</v>
      </c>
      <c r="J175" s="78">
        <v>24173</v>
      </c>
      <c r="K175" s="76">
        <v>0.10232507200000002</v>
      </c>
      <c r="L175" s="76">
        <v>21.799727994000005</v>
      </c>
      <c r="M175" s="77">
        <v>5.8807096323693974E-8</v>
      </c>
      <c r="N175" s="77">
        <f t="shared" si="4"/>
        <v>1.7382957281899011E-3</v>
      </c>
      <c r="O175" s="77">
        <f>L175/'סכום נכסי הקרן'!$C$42</f>
        <v>8.0229554405772483E-4</v>
      </c>
    </row>
    <row r="176" spans="2:15">
      <c r="B176" s="75" t="s">
        <v>709</v>
      </c>
      <c r="C176" s="69" t="s">
        <v>710</v>
      </c>
      <c r="D176" s="82" t="s">
        <v>596</v>
      </c>
      <c r="E176" s="82" t="s">
        <v>597</v>
      </c>
      <c r="F176" s="69"/>
      <c r="G176" s="82" t="s">
        <v>629</v>
      </c>
      <c r="H176" s="82" t="s">
        <v>110</v>
      </c>
      <c r="I176" s="76">
        <v>445.69867500000009</v>
      </c>
      <c r="J176" s="78">
        <v>11581</v>
      </c>
      <c r="K176" s="69"/>
      <c r="L176" s="76">
        <v>177.61190698200002</v>
      </c>
      <c r="M176" s="77">
        <v>2.606038513820407E-8</v>
      </c>
      <c r="N176" s="77">
        <f t="shared" si="4"/>
        <v>1.4162654656399775E-2</v>
      </c>
      <c r="O176" s="77">
        <f>L176/'סכום נכסי הקרן'!$C$42</f>
        <v>6.5366522730225625E-3</v>
      </c>
    </row>
    <row r="177" spans="2:15">
      <c r="B177" s="75" t="s">
        <v>711</v>
      </c>
      <c r="C177" s="69" t="s">
        <v>712</v>
      </c>
      <c r="D177" s="82" t="s">
        <v>25</v>
      </c>
      <c r="E177" s="82" t="s">
        <v>597</v>
      </c>
      <c r="F177" s="69"/>
      <c r="G177" s="82" t="s">
        <v>703</v>
      </c>
      <c r="H177" s="82" t="s">
        <v>112</v>
      </c>
      <c r="I177" s="76">
        <v>2600.8648000000003</v>
      </c>
      <c r="J177" s="78">
        <v>428.3</v>
      </c>
      <c r="K177" s="69"/>
      <c r="L177" s="76">
        <v>44.845414956000006</v>
      </c>
      <c r="M177" s="77">
        <v>1.6921414872795396E-6</v>
      </c>
      <c r="N177" s="77">
        <f t="shared" si="4"/>
        <v>3.5759433910539594E-3</v>
      </c>
      <c r="O177" s="77">
        <f>L177/'סכום נכסי הקרן'!$C$42</f>
        <v>1.6504461248562881E-3</v>
      </c>
    </row>
    <row r="178" spans="2:15">
      <c r="B178" s="75" t="s">
        <v>713</v>
      </c>
      <c r="C178" s="69" t="s">
        <v>714</v>
      </c>
      <c r="D178" s="82" t="s">
        <v>25</v>
      </c>
      <c r="E178" s="82" t="s">
        <v>597</v>
      </c>
      <c r="F178" s="69"/>
      <c r="G178" s="82" t="s">
        <v>666</v>
      </c>
      <c r="H178" s="82" t="s">
        <v>112</v>
      </c>
      <c r="I178" s="76">
        <v>46.457128000000004</v>
      </c>
      <c r="J178" s="78">
        <v>31470</v>
      </c>
      <c r="K178" s="69"/>
      <c r="L178" s="76">
        <v>58.857429864000004</v>
      </c>
      <c r="M178" s="77">
        <v>1.0914142975104578E-7</v>
      </c>
      <c r="N178" s="77">
        <f t="shared" si="4"/>
        <v>4.6932520870438107E-3</v>
      </c>
      <c r="O178" s="77">
        <f>L178/'סכום נכסי הקרן'!$C$42</f>
        <v>2.1661304089470308E-3</v>
      </c>
    </row>
    <row r="179" spans="2:15">
      <c r="B179" s="75" t="s">
        <v>715</v>
      </c>
      <c r="C179" s="69" t="s">
        <v>716</v>
      </c>
      <c r="D179" s="82" t="s">
        <v>600</v>
      </c>
      <c r="E179" s="82" t="s">
        <v>597</v>
      </c>
      <c r="F179" s="69"/>
      <c r="G179" s="82" t="s">
        <v>717</v>
      </c>
      <c r="H179" s="82" t="s">
        <v>110</v>
      </c>
      <c r="I179" s="76">
        <v>815.08122600000013</v>
      </c>
      <c r="J179" s="78">
        <v>2409</v>
      </c>
      <c r="K179" s="69"/>
      <c r="L179" s="76">
        <v>67.565090473000012</v>
      </c>
      <c r="M179" s="77">
        <v>9.4075718883323674E-8</v>
      </c>
      <c r="N179" s="77">
        <f t="shared" si="4"/>
        <v>5.3875951193659687E-3</v>
      </c>
      <c r="O179" s="77">
        <f>L179/'סכום נכסי הקרן'!$C$42</f>
        <v>2.4865985041310846E-3</v>
      </c>
    </row>
    <row r="180" spans="2:15">
      <c r="B180" s="75" t="s">
        <v>718</v>
      </c>
      <c r="C180" s="69" t="s">
        <v>719</v>
      </c>
      <c r="D180" s="82" t="s">
        <v>25</v>
      </c>
      <c r="E180" s="82" t="s">
        <v>597</v>
      </c>
      <c r="F180" s="69"/>
      <c r="G180" s="82" t="s">
        <v>720</v>
      </c>
      <c r="H180" s="82" t="s">
        <v>112</v>
      </c>
      <c r="I180" s="76">
        <v>67.24576500000002</v>
      </c>
      <c r="J180" s="78">
        <v>6187</v>
      </c>
      <c r="K180" s="69"/>
      <c r="L180" s="76">
        <v>16.749322706000001</v>
      </c>
      <c r="M180" s="77">
        <v>1.1170481998331431E-7</v>
      </c>
      <c r="N180" s="77">
        <f t="shared" si="4"/>
        <v>1.3355797887903641E-3</v>
      </c>
      <c r="O180" s="77">
        <f>L180/'סכום נכסי הקרן'!$C$42</f>
        <v>6.1642544240493385E-4</v>
      </c>
    </row>
    <row r="181" spans="2:15">
      <c r="B181" s="75" t="s">
        <v>721</v>
      </c>
      <c r="C181" s="69" t="s">
        <v>722</v>
      </c>
      <c r="D181" s="82" t="s">
        <v>600</v>
      </c>
      <c r="E181" s="82" t="s">
        <v>597</v>
      </c>
      <c r="F181" s="69"/>
      <c r="G181" s="82" t="s">
        <v>706</v>
      </c>
      <c r="H181" s="82" t="s">
        <v>110</v>
      </c>
      <c r="I181" s="76">
        <v>25.619698000000003</v>
      </c>
      <c r="J181" s="78">
        <v>56355</v>
      </c>
      <c r="K181" s="69"/>
      <c r="L181" s="76">
        <v>49.681092254000013</v>
      </c>
      <c r="M181" s="77">
        <v>1.680161334639363E-7</v>
      </c>
      <c r="N181" s="77">
        <f t="shared" si="4"/>
        <v>3.9615370641645532E-3</v>
      </c>
      <c r="O181" s="77">
        <f>L181/'סכום נכסי הקרן'!$C$42</f>
        <v>1.8284135907693632E-3</v>
      </c>
    </row>
    <row r="182" spans="2:15">
      <c r="B182" s="75" t="s">
        <v>723</v>
      </c>
      <c r="C182" s="69" t="s">
        <v>724</v>
      </c>
      <c r="D182" s="82" t="s">
        <v>600</v>
      </c>
      <c r="E182" s="82" t="s">
        <v>597</v>
      </c>
      <c r="F182" s="69"/>
      <c r="G182" s="82" t="s">
        <v>606</v>
      </c>
      <c r="H182" s="82" t="s">
        <v>110</v>
      </c>
      <c r="I182" s="76">
        <v>29.400474000000003</v>
      </c>
      <c r="J182" s="78">
        <v>16526</v>
      </c>
      <c r="K182" s="69"/>
      <c r="L182" s="76">
        <v>16.718863549000005</v>
      </c>
      <c r="M182" s="77">
        <v>5.2087057726754987E-8</v>
      </c>
      <c r="N182" s="77">
        <f t="shared" si="4"/>
        <v>1.3331509959856132E-3</v>
      </c>
      <c r="O182" s="77">
        <f>L182/'סכום נכסי הקרן'!$C$42</f>
        <v>6.1530445383371974E-4</v>
      </c>
    </row>
    <row r="183" spans="2:15">
      <c r="B183" s="75" t="s">
        <v>725</v>
      </c>
      <c r="C183" s="69" t="s">
        <v>726</v>
      </c>
      <c r="D183" s="82" t="s">
        <v>596</v>
      </c>
      <c r="E183" s="82" t="s">
        <v>597</v>
      </c>
      <c r="F183" s="69"/>
      <c r="G183" s="82" t="s">
        <v>623</v>
      </c>
      <c r="H183" s="82" t="s">
        <v>110</v>
      </c>
      <c r="I183" s="76">
        <v>5.0043360000000012</v>
      </c>
      <c r="J183" s="78">
        <v>171068</v>
      </c>
      <c r="K183" s="69"/>
      <c r="L183" s="76">
        <v>29.457773047000003</v>
      </c>
      <c r="M183" s="77">
        <v>1.2221009293326561E-7</v>
      </c>
      <c r="N183" s="77">
        <f t="shared" si="4"/>
        <v>2.3489431181747478E-3</v>
      </c>
      <c r="O183" s="77">
        <f>L183/'סכום נכסי הקרן'!$C$42</f>
        <v>1.0841346304860616E-3</v>
      </c>
    </row>
    <row r="184" spans="2:15">
      <c r="B184" s="75" t="s">
        <v>727</v>
      </c>
      <c r="C184" s="69" t="s">
        <v>728</v>
      </c>
      <c r="D184" s="82" t="s">
        <v>698</v>
      </c>
      <c r="E184" s="82" t="s">
        <v>597</v>
      </c>
      <c r="F184" s="69"/>
      <c r="G184" s="82" t="s">
        <v>729</v>
      </c>
      <c r="H184" s="82" t="s">
        <v>112</v>
      </c>
      <c r="I184" s="76">
        <v>182.92099200000004</v>
      </c>
      <c r="J184" s="78">
        <v>5200</v>
      </c>
      <c r="K184" s="69"/>
      <c r="L184" s="76">
        <v>38.292973062000002</v>
      </c>
      <c r="M184" s="77">
        <v>3.7583261538331063E-7</v>
      </c>
      <c r="N184" s="77">
        <f t="shared" si="4"/>
        <v>3.0534560574189862E-3</v>
      </c>
      <c r="O184" s="77">
        <f>L184/'סכום נכסי הקרן'!$C$42</f>
        <v>1.4092965593341744E-3</v>
      </c>
    </row>
    <row r="185" spans="2:15">
      <c r="B185" s="75" t="s">
        <v>730</v>
      </c>
      <c r="C185" s="69" t="s">
        <v>731</v>
      </c>
      <c r="D185" s="82" t="s">
        <v>600</v>
      </c>
      <c r="E185" s="82" t="s">
        <v>597</v>
      </c>
      <c r="F185" s="69"/>
      <c r="G185" s="82" t="s">
        <v>732</v>
      </c>
      <c r="H185" s="82" t="s">
        <v>110</v>
      </c>
      <c r="I185" s="76">
        <v>71.937330000000017</v>
      </c>
      <c r="J185" s="78">
        <v>5833</v>
      </c>
      <c r="K185" s="69"/>
      <c r="L185" s="76">
        <v>14.438795443000002</v>
      </c>
      <c r="M185" s="77">
        <v>1.2414341938343028E-7</v>
      </c>
      <c r="N185" s="77">
        <f t="shared" si="4"/>
        <v>1.1513398903730701E-3</v>
      </c>
      <c r="O185" s="77">
        <f>L185/'סכום נכסי הקרן'!$C$42</f>
        <v>5.3139109114885418E-4</v>
      </c>
    </row>
    <row r="186" spans="2:15">
      <c r="B186" s="75" t="s">
        <v>733</v>
      </c>
      <c r="C186" s="69" t="s">
        <v>734</v>
      </c>
      <c r="D186" s="82" t="s">
        <v>600</v>
      </c>
      <c r="E186" s="82" t="s">
        <v>597</v>
      </c>
      <c r="F186" s="69"/>
      <c r="G186" s="82" t="s">
        <v>717</v>
      </c>
      <c r="H186" s="82" t="s">
        <v>110</v>
      </c>
      <c r="I186" s="76">
        <v>270.54691500000007</v>
      </c>
      <c r="J186" s="78">
        <v>4311</v>
      </c>
      <c r="K186" s="69"/>
      <c r="L186" s="76">
        <v>40.133337897000004</v>
      </c>
      <c r="M186" s="77">
        <v>1.2995411747406126E-7</v>
      </c>
      <c r="N186" s="77">
        <f t="shared" si="4"/>
        <v>3.2002055183238155E-3</v>
      </c>
      <c r="O186" s="77">
        <f>L186/'סכום נכסי הקרן'!$C$42</f>
        <v>1.4770275194162185E-3</v>
      </c>
    </row>
    <row r="187" spans="2:15">
      <c r="B187" s="75" t="s">
        <v>735</v>
      </c>
      <c r="C187" s="69" t="s">
        <v>736</v>
      </c>
      <c r="D187" s="82" t="s">
        <v>25</v>
      </c>
      <c r="E187" s="82" t="s">
        <v>597</v>
      </c>
      <c r="F187" s="69"/>
      <c r="G187" s="82" t="s">
        <v>606</v>
      </c>
      <c r="H187" s="82" t="s">
        <v>112</v>
      </c>
      <c r="I187" s="76">
        <v>297.13245000000006</v>
      </c>
      <c r="J187" s="78">
        <v>3601</v>
      </c>
      <c r="K187" s="69"/>
      <c r="L187" s="76">
        <v>43.075011378000006</v>
      </c>
      <c r="M187" s="77">
        <v>5.4551374110942076E-7</v>
      </c>
      <c r="N187" s="77">
        <f t="shared" si="4"/>
        <v>3.4347725939845404E-3</v>
      </c>
      <c r="O187" s="77">
        <f>L187/'סכום נכסי הקרן'!$C$42</f>
        <v>1.5852899494120721E-3</v>
      </c>
    </row>
    <row r="188" spans="2:15">
      <c r="B188" s="75" t="s">
        <v>737</v>
      </c>
      <c r="C188" s="69" t="s">
        <v>738</v>
      </c>
      <c r="D188" s="82" t="s">
        <v>600</v>
      </c>
      <c r="E188" s="82" t="s">
        <v>597</v>
      </c>
      <c r="F188" s="69"/>
      <c r="G188" s="82" t="s">
        <v>703</v>
      </c>
      <c r="H188" s="82" t="s">
        <v>110</v>
      </c>
      <c r="I188" s="76">
        <v>25.021680000000007</v>
      </c>
      <c r="J188" s="78">
        <v>16650</v>
      </c>
      <c r="K188" s="69"/>
      <c r="L188" s="76">
        <v>14.335583547000002</v>
      </c>
      <c r="M188" s="77">
        <v>5.962251801027798E-8</v>
      </c>
      <c r="N188" s="77">
        <f t="shared" si="4"/>
        <v>1.1431098428254787E-3</v>
      </c>
      <c r="O188" s="77">
        <f>L188/'סכום נכסי הקרן'!$C$42</f>
        <v>5.2759258300795714E-4</v>
      </c>
    </row>
    <row r="189" spans="2:15">
      <c r="B189" s="75" t="s">
        <v>739</v>
      </c>
      <c r="C189" s="69" t="s">
        <v>740</v>
      </c>
      <c r="D189" s="82" t="s">
        <v>600</v>
      </c>
      <c r="E189" s="82" t="s">
        <v>597</v>
      </c>
      <c r="F189" s="69"/>
      <c r="G189" s="82" t="s">
        <v>688</v>
      </c>
      <c r="H189" s="82" t="s">
        <v>110</v>
      </c>
      <c r="I189" s="76">
        <v>73.688848000000007</v>
      </c>
      <c r="J189" s="78">
        <v>7563</v>
      </c>
      <c r="K189" s="69"/>
      <c r="L189" s="76">
        <v>19.176994239000003</v>
      </c>
      <c r="M189" s="77">
        <v>2.0260744766871495E-7</v>
      </c>
      <c r="N189" s="77">
        <f t="shared" si="4"/>
        <v>1.5291606929385083E-3</v>
      </c>
      <c r="O189" s="77">
        <f>L189/'סכום נכסי הקרן'!$C$42</f>
        <v>7.0577105506109913E-4</v>
      </c>
    </row>
    <row r="190" spans="2:15">
      <c r="B190" s="75" t="s">
        <v>741</v>
      </c>
      <c r="C190" s="69" t="s">
        <v>742</v>
      </c>
      <c r="D190" s="82" t="s">
        <v>25</v>
      </c>
      <c r="E190" s="82" t="s">
        <v>597</v>
      </c>
      <c r="F190" s="69"/>
      <c r="G190" s="82" t="s">
        <v>743</v>
      </c>
      <c r="H190" s="82" t="s">
        <v>112</v>
      </c>
      <c r="I190" s="76">
        <v>200.87467300000003</v>
      </c>
      <c r="J190" s="78">
        <v>3892</v>
      </c>
      <c r="K190" s="69"/>
      <c r="L190" s="76">
        <v>31.473874517000002</v>
      </c>
      <c r="M190" s="77">
        <v>1.6211852332590012E-7</v>
      </c>
      <c r="N190" s="77">
        <f t="shared" si="4"/>
        <v>2.5097057008025198E-3</v>
      </c>
      <c r="O190" s="77">
        <f>L190/'סכום נכסי הקרן'!$C$42</f>
        <v>1.1583332271930674E-3</v>
      </c>
    </row>
    <row r="191" spans="2:15">
      <c r="B191" s="75" t="s">
        <v>744</v>
      </c>
      <c r="C191" s="69" t="s">
        <v>745</v>
      </c>
      <c r="D191" s="82" t="s">
        <v>600</v>
      </c>
      <c r="E191" s="82" t="s">
        <v>597</v>
      </c>
      <c r="F191" s="69"/>
      <c r="G191" s="82" t="s">
        <v>623</v>
      </c>
      <c r="H191" s="82" t="s">
        <v>110</v>
      </c>
      <c r="I191" s="76">
        <v>14.074695000000002</v>
      </c>
      <c r="J191" s="78">
        <v>20962</v>
      </c>
      <c r="K191" s="69"/>
      <c r="L191" s="76">
        <v>10.152111564000002</v>
      </c>
      <c r="M191" s="77">
        <v>5.6517230852830216E-8</v>
      </c>
      <c r="N191" s="77">
        <f t="shared" si="4"/>
        <v>8.0952258526645977E-4</v>
      </c>
      <c r="O191" s="77">
        <f>L191/'סכום נכסי הקרן'!$C$42</f>
        <v>3.7362823393098616E-4</v>
      </c>
    </row>
    <row r="192" spans="2:15">
      <c r="B192" s="75" t="s">
        <v>746</v>
      </c>
      <c r="C192" s="69" t="s">
        <v>747</v>
      </c>
      <c r="D192" s="82" t="s">
        <v>25</v>
      </c>
      <c r="E192" s="82" t="s">
        <v>597</v>
      </c>
      <c r="F192" s="69"/>
      <c r="G192" s="82" t="s">
        <v>606</v>
      </c>
      <c r="H192" s="82" t="s">
        <v>112</v>
      </c>
      <c r="I192" s="76">
        <v>100.08046500000002</v>
      </c>
      <c r="J192" s="78">
        <v>6982</v>
      </c>
      <c r="K192" s="69"/>
      <c r="L192" s="76">
        <v>28.130752692000005</v>
      </c>
      <c r="M192" s="77">
        <v>1.0048049392318726E-6</v>
      </c>
      <c r="N192" s="77">
        <f t="shared" si="4"/>
        <v>2.2431274027239663E-3</v>
      </c>
      <c r="O192" s="77">
        <f>L192/'סכום נכסי הקרן'!$C$42</f>
        <v>1.0352962909442368E-3</v>
      </c>
    </row>
    <row r="193" spans="2:15">
      <c r="B193" s="75" t="s">
        <v>618</v>
      </c>
      <c r="C193" s="69" t="s">
        <v>619</v>
      </c>
      <c r="D193" s="82" t="s">
        <v>100</v>
      </c>
      <c r="E193" s="82" t="s">
        <v>597</v>
      </c>
      <c r="F193" s="69"/>
      <c r="G193" s="82" t="s">
        <v>106</v>
      </c>
      <c r="H193" s="82" t="s">
        <v>113</v>
      </c>
      <c r="I193" s="76">
        <v>1394.7842500000002</v>
      </c>
      <c r="J193" s="78">
        <v>586</v>
      </c>
      <c r="K193" s="69"/>
      <c r="L193" s="76">
        <v>36.051390207000004</v>
      </c>
      <c r="M193" s="77">
        <v>7.876158611091621E-6</v>
      </c>
      <c r="N193" s="77">
        <f>L193/$L$11</f>
        <v>2.8747137399780221E-3</v>
      </c>
      <c r="O193" s="77">
        <f>L193/'סכום נכסי הקרן'!$C$42</f>
        <v>1.3267995696149598E-3</v>
      </c>
    </row>
    <row r="194" spans="2:15">
      <c r="B194" s="75" t="s">
        <v>748</v>
      </c>
      <c r="C194" s="69" t="s">
        <v>749</v>
      </c>
      <c r="D194" s="82" t="s">
        <v>596</v>
      </c>
      <c r="E194" s="82" t="s">
        <v>597</v>
      </c>
      <c r="F194" s="69"/>
      <c r="G194" s="82" t="s">
        <v>703</v>
      </c>
      <c r="H194" s="82" t="s">
        <v>110</v>
      </c>
      <c r="I194" s="76">
        <v>14.794068000000003</v>
      </c>
      <c r="J194" s="78">
        <v>76013</v>
      </c>
      <c r="K194" s="69"/>
      <c r="L194" s="76">
        <v>38.695473486000004</v>
      </c>
      <c r="M194" s="77">
        <v>1.6705679152747499E-7</v>
      </c>
      <c r="N194" s="77">
        <f t="shared" si="4"/>
        <v>3.0855511719922687E-3</v>
      </c>
      <c r="O194" s="77">
        <f>L194/'סכום נכסי הקרן'!$C$42</f>
        <v>1.4241097852948574E-3</v>
      </c>
    </row>
    <row r="195" spans="2:15">
      <c r="B195" s="75" t="s">
        <v>750</v>
      </c>
      <c r="C195" s="69" t="s">
        <v>751</v>
      </c>
      <c r="D195" s="82" t="s">
        <v>25</v>
      </c>
      <c r="E195" s="82" t="s">
        <v>597</v>
      </c>
      <c r="F195" s="69"/>
      <c r="G195" s="82" t="s">
        <v>629</v>
      </c>
      <c r="H195" s="82" t="s">
        <v>116</v>
      </c>
      <c r="I195" s="76">
        <v>1429.3700380000002</v>
      </c>
      <c r="J195" s="78">
        <v>9828</v>
      </c>
      <c r="K195" s="69"/>
      <c r="L195" s="76">
        <v>53.494207986000013</v>
      </c>
      <c r="M195" s="77">
        <v>4.6522979244113998E-7</v>
      </c>
      <c r="N195" s="77">
        <f t="shared" si="4"/>
        <v>4.2655923620037572E-3</v>
      </c>
      <c r="O195" s="77">
        <f>L195/'סכום נכסי הקרן'!$C$42</f>
        <v>1.9687477161126708E-3</v>
      </c>
    </row>
    <row r="196" spans="2:15">
      <c r="B196" s="75" t="s">
        <v>752</v>
      </c>
      <c r="C196" s="69" t="s">
        <v>753</v>
      </c>
      <c r="D196" s="82" t="s">
        <v>600</v>
      </c>
      <c r="E196" s="82" t="s">
        <v>597</v>
      </c>
      <c r="F196" s="69"/>
      <c r="G196" s="82" t="s">
        <v>754</v>
      </c>
      <c r="H196" s="82" t="s">
        <v>110</v>
      </c>
      <c r="I196" s="76">
        <v>35.968665000000009</v>
      </c>
      <c r="J196" s="78">
        <v>21825</v>
      </c>
      <c r="K196" s="69"/>
      <c r="L196" s="76">
        <v>27.012404470000003</v>
      </c>
      <c r="M196" s="77">
        <v>1.5905534211681592E-7</v>
      </c>
      <c r="N196" s="77">
        <f t="shared" si="4"/>
        <v>2.15395106357577E-3</v>
      </c>
      <c r="O196" s="77">
        <f>L196/'סכום נכסי הקרן'!$C$42</f>
        <v>9.9413771339398318E-4</v>
      </c>
    </row>
    <row r="197" spans="2:15">
      <c r="B197" s="75" t="s">
        <v>755</v>
      </c>
      <c r="C197" s="69" t="s">
        <v>756</v>
      </c>
      <c r="D197" s="82" t="s">
        <v>596</v>
      </c>
      <c r="E197" s="82" t="s">
        <v>597</v>
      </c>
      <c r="F197" s="69"/>
      <c r="G197" s="82" t="s">
        <v>695</v>
      </c>
      <c r="H197" s="82" t="s">
        <v>110</v>
      </c>
      <c r="I197" s="76">
        <v>149.31687500000004</v>
      </c>
      <c r="J197" s="78">
        <v>26190</v>
      </c>
      <c r="K197" s="69"/>
      <c r="L197" s="76">
        <v>134.56405454500003</v>
      </c>
      <c r="M197" s="77">
        <v>6.2104556856682694E-8</v>
      </c>
      <c r="N197" s="77">
        <f t="shared" si="4"/>
        <v>1.0730047698203694E-2</v>
      </c>
      <c r="O197" s="77">
        <f>L197/'סכום נכסי הקרן'!$C$42</f>
        <v>4.9523618543088387E-3</v>
      </c>
    </row>
    <row r="198" spans="2:15">
      <c r="B198" s="75" t="s">
        <v>757</v>
      </c>
      <c r="C198" s="69" t="s">
        <v>758</v>
      </c>
      <c r="D198" s="82" t="s">
        <v>600</v>
      </c>
      <c r="E198" s="82" t="s">
        <v>597</v>
      </c>
      <c r="F198" s="69"/>
      <c r="G198" s="82" t="s">
        <v>743</v>
      </c>
      <c r="H198" s="82" t="s">
        <v>110</v>
      </c>
      <c r="I198" s="76">
        <v>31.277100000000004</v>
      </c>
      <c r="J198" s="78">
        <v>25152</v>
      </c>
      <c r="K198" s="76">
        <v>6.9955926000000015E-2</v>
      </c>
      <c r="L198" s="76">
        <v>27.139670442000003</v>
      </c>
      <c r="M198" s="77">
        <v>1.1910911314213011E-7</v>
      </c>
      <c r="N198" s="77">
        <f t="shared" si="4"/>
        <v>2.1640991670535941E-3</v>
      </c>
      <c r="O198" s="77">
        <f>L198/'סכום נכסי הקרן'!$C$42</f>
        <v>9.9882148386460008E-4</v>
      </c>
    </row>
    <row r="199" spans="2:15">
      <c r="B199" s="75" t="s">
        <v>759</v>
      </c>
      <c r="C199" s="69" t="s">
        <v>760</v>
      </c>
      <c r="D199" s="82" t="s">
        <v>600</v>
      </c>
      <c r="E199" s="82" t="s">
        <v>597</v>
      </c>
      <c r="F199" s="69"/>
      <c r="G199" s="82" t="s">
        <v>706</v>
      </c>
      <c r="H199" s="82" t="s">
        <v>110</v>
      </c>
      <c r="I199" s="76">
        <v>28.274498000000005</v>
      </c>
      <c r="J199" s="78">
        <v>20097</v>
      </c>
      <c r="K199" s="69"/>
      <c r="L199" s="76">
        <v>19.552883572000002</v>
      </c>
      <c r="M199" s="77">
        <v>8.222041482402794E-8</v>
      </c>
      <c r="N199" s="77">
        <f t="shared" si="4"/>
        <v>1.5591338569158704E-3</v>
      </c>
      <c r="O199" s="77">
        <f>L199/'סכום נכסי הקרן'!$C$42</f>
        <v>7.1960491285087214E-4</v>
      </c>
    </row>
    <row r="200" spans="2:15">
      <c r="B200" s="75" t="s">
        <v>761</v>
      </c>
      <c r="C200" s="69" t="s">
        <v>762</v>
      </c>
      <c r="D200" s="82" t="s">
        <v>596</v>
      </c>
      <c r="E200" s="82" t="s">
        <v>597</v>
      </c>
      <c r="F200" s="69"/>
      <c r="G200" s="82" t="s">
        <v>688</v>
      </c>
      <c r="H200" s="82" t="s">
        <v>110</v>
      </c>
      <c r="I200" s="76">
        <v>62.554200000000009</v>
      </c>
      <c r="J200" s="78">
        <v>8272</v>
      </c>
      <c r="K200" s="69"/>
      <c r="L200" s="76">
        <v>17.805397462000006</v>
      </c>
      <c r="M200" s="77">
        <v>4.5652431026873405E-7</v>
      </c>
      <c r="N200" s="77">
        <f t="shared" si="4"/>
        <v>1.4197904834150523E-3</v>
      </c>
      <c r="O200" s="77">
        <f>L200/'סכום נכסי הקרן'!$C$42</f>
        <v>6.5529216914408646E-4</v>
      </c>
    </row>
    <row r="201" spans="2:15">
      <c r="B201" s="75" t="s">
        <v>763</v>
      </c>
      <c r="C201" s="69" t="s">
        <v>764</v>
      </c>
      <c r="D201" s="82" t="s">
        <v>25</v>
      </c>
      <c r="E201" s="82" t="s">
        <v>597</v>
      </c>
      <c r="F201" s="69"/>
      <c r="G201" s="82" t="s">
        <v>623</v>
      </c>
      <c r="H201" s="82" t="s">
        <v>116</v>
      </c>
      <c r="I201" s="76">
        <v>469.15650000000011</v>
      </c>
      <c r="J201" s="78">
        <v>15475</v>
      </c>
      <c r="K201" s="69"/>
      <c r="L201" s="76">
        <v>27.646829557000004</v>
      </c>
      <c r="M201" s="77">
        <v>3.2119223206852743E-7</v>
      </c>
      <c r="N201" s="77">
        <f t="shared" si="4"/>
        <v>2.2045396956399928E-3</v>
      </c>
      <c r="O201" s="77">
        <f>L201/'סכום נכסי הקרן'!$C$42</f>
        <v>1.0174864643728316E-3</v>
      </c>
    </row>
    <row r="202" spans="2:15">
      <c r="B202" s="75" t="s">
        <v>765</v>
      </c>
      <c r="C202" s="69" t="s">
        <v>766</v>
      </c>
      <c r="D202" s="82" t="s">
        <v>600</v>
      </c>
      <c r="E202" s="82" t="s">
        <v>597</v>
      </c>
      <c r="F202" s="69"/>
      <c r="G202" s="82" t="s">
        <v>767</v>
      </c>
      <c r="H202" s="82" t="s">
        <v>110</v>
      </c>
      <c r="I202" s="76">
        <v>56.298780000000008</v>
      </c>
      <c r="J202" s="78">
        <v>8532</v>
      </c>
      <c r="K202" s="69"/>
      <c r="L202" s="76">
        <v>16.528540381000003</v>
      </c>
      <c r="M202" s="77">
        <v>2.030179638514319E-7</v>
      </c>
      <c r="N202" s="77">
        <f t="shared" si="4"/>
        <v>1.3179747538783248E-3</v>
      </c>
      <c r="O202" s="77">
        <f>L202/'סכום נכסי הקרן'!$C$42</f>
        <v>6.0829998893125034E-4</v>
      </c>
    </row>
    <row r="203" spans="2:15">
      <c r="B203" s="75" t="s">
        <v>768</v>
      </c>
      <c r="C203" s="69" t="s">
        <v>769</v>
      </c>
      <c r="D203" s="82" t="s">
        <v>600</v>
      </c>
      <c r="E203" s="82" t="s">
        <v>597</v>
      </c>
      <c r="F203" s="69"/>
      <c r="G203" s="82" t="s">
        <v>623</v>
      </c>
      <c r="H203" s="82" t="s">
        <v>110</v>
      </c>
      <c r="I203" s="76">
        <v>53.171070000000007</v>
      </c>
      <c r="J203" s="78">
        <v>27771</v>
      </c>
      <c r="K203" s="69"/>
      <c r="L203" s="76">
        <v>50.810280341000002</v>
      </c>
      <c r="M203" s="77">
        <v>4.9394581855428171E-8</v>
      </c>
      <c r="N203" s="77">
        <f t="shared" si="4"/>
        <v>4.0515777668969563E-3</v>
      </c>
      <c r="O203" s="77">
        <f>L203/'סכום נכסי הקרן'!$C$42</f>
        <v>1.8699711079481329E-3</v>
      </c>
    </row>
    <row r="204" spans="2:15">
      <c r="B204" s="75" t="s">
        <v>770</v>
      </c>
      <c r="C204" s="69" t="s">
        <v>771</v>
      </c>
      <c r="D204" s="82" t="s">
        <v>25</v>
      </c>
      <c r="E204" s="82" t="s">
        <v>597</v>
      </c>
      <c r="F204" s="69"/>
      <c r="G204" s="82" t="s">
        <v>666</v>
      </c>
      <c r="H204" s="82" t="s">
        <v>112</v>
      </c>
      <c r="I204" s="76">
        <v>187.66260000000003</v>
      </c>
      <c r="J204" s="78">
        <v>2408</v>
      </c>
      <c r="K204" s="69"/>
      <c r="L204" s="76">
        <v>18.192249650000001</v>
      </c>
      <c r="M204" s="77">
        <v>1.4370132673639392E-7</v>
      </c>
      <c r="N204" s="77">
        <f t="shared" si="4"/>
        <v>1.4506378181169527E-3</v>
      </c>
      <c r="O204" s="77">
        <f>L204/'סכום נכסי הקרן'!$C$42</f>
        <v>6.6952949296421858E-4</v>
      </c>
    </row>
    <row r="205" spans="2:15">
      <c r="B205" s="75" t="s">
        <v>772</v>
      </c>
      <c r="C205" s="69" t="s">
        <v>773</v>
      </c>
      <c r="D205" s="82" t="s">
        <v>600</v>
      </c>
      <c r="E205" s="82" t="s">
        <v>597</v>
      </c>
      <c r="F205" s="69"/>
      <c r="G205" s="82" t="s">
        <v>109</v>
      </c>
      <c r="H205" s="82" t="s">
        <v>110</v>
      </c>
      <c r="I205" s="76">
        <v>47.056397000000004</v>
      </c>
      <c r="J205" s="78">
        <v>10005</v>
      </c>
      <c r="K205" s="69"/>
      <c r="L205" s="76">
        <v>16.200202246000003</v>
      </c>
      <c r="M205" s="77">
        <v>8.6678032882365035E-8</v>
      </c>
      <c r="N205" s="77">
        <f t="shared" si="4"/>
        <v>1.2917932906220207E-3</v>
      </c>
      <c r="O205" s="77">
        <f>L205/'סכום נכסי הקרן'!$C$42</f>
        <v>5.962161582189026E-4</v>
      </c>
    </row>
    <row r="206" spans="2:15">
      <c r="B206" s="75" t="s">
        <v>774</v>
      </c>
      <c r="C206" s="69" t="s">
        <v>775</v>
      </c>
      <c r="D206" s="82" t="s">
        <v>100</v>
      </c>
      <c r="E206" s="82" t="s">
        <v>597</v>
      </c>
      <c r="F206" s="69"/>
      <c r="G206" s="82" t="s">
        <v>767</v>
      </c>
      <c r="H206" s="82" t="s">
        <v>113</v>
      </c>
      <c r="I206" s="76">
        <v>78.192750000000018</v>
      </c>
      <c r="J206" s="78">
        <v>4094</v>
      </c>
      <c r="K206" s="69"/>
      <c r="L206" s="76">
        <v>14.119902295000001</v>
      </c>
      <c r="M206" s="77">
        <v>4.280867665826956E-7</v>
      </c>
      <c r="N206" s="77">
        <f t="shared" si="4"/>
        <v>1.1259115640623015E-3</v>
      </c>
      <c r="O206" s="77">
        <f>L206/'סכום נכסי הקרן'!$C$42</f>
        <v>5.1965486436009059E-4</v>
      </c>
    </row>
    <row r="207" spans="2:15">
      <c r="B207" s="75" t="s">
        <v>624</v>
      </c>
      <c r="C207" s="69" t="s">
        <v>625</v>
      </c>
      <c r="D207" s="82" t="s">
        <v>600</v>
      </c>
      <c r="E207" s="82" t="s">
        <v>597</v>
      </c>
      <c r="F207" s="69"/>
      <c r="G207" s="82" t="s">
        <v>230</v>
      </c>
      <c r="H207" s="82" t="s">
        <v>110</v>
      </c>
      <c r="I207" s="76">
        <v>121.64157000000002</v>
      </c>
      <c r="J207" s="78">
        <v>12245</v>
      </c>
      <c r="K207" s="76">
        <v>0.32229785500000008</v>
      </c>
      <c r="L207" s="76">
        <v>51.576028113000007</v>
      </c>
      <c r="M207" s="77">
        <v>1.1375541127292038E-6</v>
      </c>
      <c r="N207" s="77">
        <f>L207/$L$11</f>
        <v>4.1126379820200492E-3</v>
      </c>
      <c r="O207" s="77">
        <f>L207/'סכום נכסי הקרן'!$C$42</f>
        <v>1.8981529286349241E-3</v>
      </c>
    </row>
    <row r="208" spans="2:15">
      <c r="B208" s="75" t="s">
        <v>776</v>
      </c>
      <c r="C208" s="69" t="s">
        <v>777</v>
      </c>
      <c r="D208" s="82" t="s">
        <v>600</v>
      </c>
      <c r="E208" s="82" t="s">
        <v>597</v>
      </c>
      <c r="F208" s="69"/>
      <c r="G208" s="82" t="s">
        <v>717</v>
      </c>
      <c r="H208" s="82" t="s">
        <v>110</v>
      </c>
      <c r="I208" s="76">
        <v>223.47488000000004</v>
      </c>
      <c r="J208" s="78">
        <v>9627</v>
      </c>
      <c r="K208" s="69"/>
      <c r="L208" s="76">
        <v>74.029421602000014</v>
      </c>
      <c r="M208" s="77">
        <v>7.3328045339631384E-8</v>
      </c>
      <c r="N208" s="77">
        <f t="shared" si="4"/>
        <v>5.9030565595379961E-3</v>
      </c>
      <c r="O208" s="77">
        <f>L208/'סכום נכסי הקרן'!$C$42</f>
        <v>2.7245053285436544E-3</v>
      </c>
    </row>
    <row r="209" spans="2:15">
      <c r="B209" s="75" t="s">
        <v>778</v>
      </c>
      <c r="C209" s="69" t="s">
        <v>779</v>
      </c>
      <c r="D209" s="82" t="s">
        <v>600</v>
      </c>
      <c r="E209" s="82" t="s">
        <v>597</v>
      </c>
      <c r="F209" s="69"/>
      <c r="G209" s="82" t="s">
        <v>780</v>
      </c>
      <c r="H209" s="82" t="s">
        <v>110</v>
      </c>
      <c r="I209" s="76">
        <v>32.876100000000008</v>
      </c>
      <c r="J209" s="78">
        <v>4972</v>
      </c>
      <c r="K209" s="69"/>
      <c r="L209" s="76">
        <v>5.6246575400000012</v>
      </c>
      <c r="M209" s="77">
        <v>5.8108792563907118E-7</v>
      </c>
      <c r="N209" s="77">
        <f t="shared" si="4"/>
        <v>4.4850642985105849E-4</v>
      </c>
      <c r="O209" s="77">
        <f>L209/'סכום נכסי הקרן'!$C$42</f>
        <v>2.0700431135813757E-4</v>
      </c>
    </row>
    <row r="210" spans="2:15">
      <c r="B210" s="75" t="s">
        <v>781</v>
      </c>
      <c r="C210" s="69" t="s">
        <v>782</v>
      </c>
      <c r="D210" s="82" t="s">
        <v>600</v>
      </c>
      <c r="E210" s="82" t="s">
        <v>597</v>
      </c>
      <c r="F210" s="69"/>
      <c r="G210" s="82" t="s">
        <v>688</v>
      </c>
      <c r="H210" s="82" t="s">
        <v>110</v>
      </c>
      <c r="I210" s="76">
        <v>64.779566000000017</v>
      </c>
      <c r="J210" s="78">
        <v>8168</v>
      </c>
      <c r="K210" s="69"/>
      <c r="L210" s="76">
        <v>18.207001731000005</v>
      </c>
      <c r="M210" s="77">
        <v>2.3588944356497341E-7</v>
      </c>
      <c r="N210" s="77">
        <f t="shared" si="4"/>
        <v>1.4518141391880817E-3</v>
      </c>
      <c r="O210" s="77">
        <f>L210/'סכום נכסי הקרן'!$C$42</f>
        <v>6.7007241390594496E-4</v>
      </c>
    </row>
    <row r="211" spans="2:15">
      <c r="B211" s="75" t="s">
        <v>638</v>
      </c>
      <c r="C211" s="69" t="s">
        <v>639</v>
      </c>
      <c r="D211" s="82" t="s">
        <v>596</v>
      </c>
      <c r="E211" s="82" t="s">
        <v>597</v>
      </c>
      <c r="F211" s="69"/>
      <c r="G211" s="82" t="s">
        <v>136</v>
      </c>
      <c r="H211" s="82" t="s">
        <v>110</v>
      </c>
      <c r="I211" s="76">
        <v>178.17933000000002</v>
      </c>
      <c r="J211" s="78">
        <v>5199</v>
      </c>
      <c r="K211" s="69"/>
      <c r="L211" s="76">
        <v>31.875852679000005</v>
      </c>
      <c r="M211" s="77">
        <v>2.6925811780463234E-6</v>
      </c>
      <c r="N211" s="77">
        <f>L211/$L$11</f>
        <v>2.5417591705532683E-3</v>
      </c>
      <c r="O211" s="77">
        <f>L211/'סכום נכסי הקרן'!$C$42</f>
        <v>1.1731272323416582E-3</v>
      </c>
    </row>
    <row r="212" spans="2:15">
      <c r="B212" s="75" t="s">
        <v>783</v>
      </c>
      <c r="C212" s="69" t="s">
        <v>784</v>
      </c>
      <c r="D212" s="82" t="s">
        <v>25</v>
      </c>
      <c r="E212" s="82" t="s">
        <v>597</v>
      </c>
      <c r="F212" s="69"/>
      <c r="G212" s="82" t="s">
        <v>754</v>
      </c>
      <c r="H212" s="82" t="s">
        <v>112</v>
      </c>
      <c r="I212" s="76">
        <v>15.794936000000002</v>
      </c>
      <c r="J212" s="78">
        <v>27760</v>
      </c>
      <c r="K212" s="69"/>
      <c r="L212" s="76">
        <v>17.651820971000003</v>
      </c>
      <c r="M212" s="77">
        <v>2.8241039383169578E-8</v>
      </c>
      <c r="N212" s="77">
        <f t="shared" si="4"/>
        <v>1.4075443967515317E-3</v>
      </c>
      <c r="O212" s="77">
        <f>L212/'סכום נכסי הקרן'!$C$42</f>
        <v>6.4964009245600861E-4</v>
      </c>
    </row>
    <row r="213" spans="2:15">
      <c r="B213" s="75" t="s">
        <v>785</v>
      </c>
      <c r="C213" s="69" t="s">
        <v>786</v>
      </c>
      <c r="D213" s="82" t="s">
        <v>600</v>
      </c>
      <c r="E213" s="82" t="s">
        <v>597</v>
      </c>
      <c r="F213" s="69"/>
      <c r="G213" s="82" t="s">
        <v>623</v>
      </c>
      <c r="H213" s="82" t="s">
        <v>110</v>
      </c>
      <c r="I213" s="76">
        <v>31.277100000000004</v>
      </c>
      <c r="J213" s="78">
        <v>16586</v>
      </c>
      <c r="K213" s="69"/>
      <c r="L213" s="76">
        <v>17.850599751999997</v>
      </c>
      <c r="M213" s="77">
        <v>4.1386275228692751E-8</v>
      </c>
      <c r="N213" s="77">
        <f t="shared" si="4"/>
        <v>1.4233948837833969E-3</v>
      </c>
      <c r="O213" s="77">
        <f>L213/'סכום נכסי הקרן'!$C$42</f>
        <v>6.5695574934371921E-4</v>
      </c>
    </row>
    <row r="214" spans="2:15">
      <c r="B214" s="75" t="s">
        <v>787</v>
      </c>
      <c r="C214" s="69" t="s">
        <v>788</v>
      </c>
      <c r="D214" s="82" t="s">
        <v>600</v>
      </c>
      <c r="E214" s="82" t="s">
        <v>597</v>
      </c>
      <c r="F214" s="69"/>
      <c r="G214" s="82" t="s">
        <v>789</v>
      </c>
      <c r="H214" s="82" t="s">
        <v>110</v>
      </c>
      <c r="I214" s="76">
        <v>29.713245000000008</v>
      </c>
      <c r="J214" s="78">
        <v>23536</v>
      </c>
      <c r="K214" s="69"/>
      <c r="L214" s="76">
        <v>24.063977450000003</v>
      </c>
      <c r="M214" s="77">
        <v>4.7717667202970104E-7</v>
      </c>
      <c r="N214" s="77">
        <f t="shared" si="4"/>
        <v>1.9188454652326935E-3</v>
      </c>
      <c r="O214" s="77">
        <f>L214/'סכום נכסי הקרן'!$C$42</f>
        <v>8.8562673285438832E-4</v>
      </c>
    </row>
    <row r="215" spans="2:15">
      <c r="B215" s="75" t="s">
        <v>790</v>
      </c>
      <c r="C215" s="69" t="s">
        <v>791</v>
      </c>
      <c r="D215" s="82" t="s">
        <v>600</v>
      </c>
      <c r="E215" s="82" t="s">
        <v>597</v>
      </c>
      <c r="F215" s="69"/>
      <c r="G215" s="82" t="s">
        <v>612</v>
      </c>
      <c r="H215" s="82" t="s">
        <v>110</v>
      </c>
      <c r="I215" s="76">
        <v>50.218199000000006</v>
      </c>
      <c r="J215" s="78">
        <v>33817</v>
      </c>
      <c r="K215" s="69"/>
      <c r="L215" s="76">
        <v>58.436054220000003</v>
      </c>
      <c r="M215" s="77">
        <v>5.0595857969141438E-8</v>
      </c>
      <c r="N215" s="77">
        <f t="shared" si="4"/>
        <v>4.6596518750535477E-3</v>
      </c>
      <c r="O215" s="77">
        <f>L215/'סכום נכסי הקרן'!$C$42</f>
        <v>2.1506225181307458E-3</v>
      </c>
    </row>
    <row r="216" spans="2:15">
      <c r="B216" s="75" t="s">
        <v>792</v>
      </c>
      <c r="C216" s="69" t="s">
        <v>793</v>
      </c>
      <c r="D216" s="82" t="s">
        <v>596</v>
      </c>
      <c r="E216" s="82" t="s">
        <v>597</v>
      </c>
      <c r="F216" s="69"/>
      <c r="G216" s="82" t="s">
        <v>688</v>
      </c>
      <c r="H216" s="82" t="s">
        <v>110</v>
      </c>
      <c r="I216" s="76">
        <v>406.60230000000013</v>
      </c>
      <c r="J216" s="78">
        <v>1170</v>
      </c>
      <c r="K216" s="69"/>
      <c r="L216" s="76">
        <v>16.369686617000003</v>
      </c>
      <c r="M216" s="77">
        <v>1.1721112651774977E-6</v>
      </c>
      <c r="N216" s="77">
        <f t="shared" si="4"/>
        <v>1.3053078609958041E-3</v>
      </c>
      <c r="O216" s="77">
        <f>L216/'סכום נכסי הקרן'!$C$42</f>
        <v>6.0245369272750532E-4</v>
      </c>
    </row>
    <row r="217" spans="2:15">
      <c r="B217" s="75" t="s">
        <v>794</v>
      </c>
      <c r="C217" s="69" t="s">
        <v>795</v>
      </c>
      <c r="D217" s="82" t="s">
        <v>600</v>
      </c>
      <c r="E217" s="82" t="s">
        <v>597</v>
      </c>
      <c r="F217" s="69"/>
      <c r="G217" s="82" t="s">
        <v>767</v>
      </c>
      <c r="H217" s="82" t="s">
        <v>110</v>
      </c>
      <c r="I217" s="76">
        <v>74.145180000000011</v>
      </c>
      <c r="J217" s="78">
        <v>21949</v>
      </c>
      <c r="K217" s="69"/>
      <c r="L217" s="76">
        <v>55.999266415000008</v>
      </c>
      <c r="M217" s="77">
        <v>9.9643770320603984E-8</v>
      </c>
      <c r="N217" s="77">
        <f t="shared" si="4"/>
        <v>4.4653440454740885E-3</v>
      </c>
      <c r="O217" s="77">
        <f>L217/'סכום נכסי הקרן'!$C$42</f>
        <v>2.0609413992514745E-3</v>
      </c>
    </row>
    <row r="218" spans="2:15">
      <c r="B218" s="75" t="s">
        <v>796</v>
      </c>
      <c r="C218" s="69" t="s">
        <v>797</v>
      </c>
      <c r="D218" s="82" t="s">
        <v>596</v>
      </c>
      <c r="E218" s="82" t="s">
        <v>597</v>
      </c>
      <c r="F218" s="69"/>
      <c r="G218" s="82" t="s">
        <v>612</v>
      </c>
      <c r="H218" s="82" t="s">
        <v>110</v>
      </c>
      <c r="I218" s="76">
        <v>143.07928300000003</v>
      </c>
      <c r="J218" s="78">
        <v>21033</v>
      </c>
      <c r="K218" s="69"/>
      <c r="L218" s="76">
        <v>103.55299175900001</v>
      </c>
      <c r="M218" s="77">
        <v>1.8906691972918818E-8</v>
      </c>
      <c r="N218" s="77">
        <f t="shared" si="4"/>
        <v>8.2572462952518119E-3</v>
      </c>
      <c r="O218" s="77">
        <f>L218/'סכום נכסי הקרן'!$C$42</f>
        <v>3.8110614905359531E-3</v>
      </c>
    </row>
    <row r="219" spans="2:15">
      <c r="B219" s="75" t="s">
        <v>798</v>
      </c>
      <c r="C219" s="69" t="s">
        <v>799</v>
      </c>
      <c r="D219" s="82" t="s">
        <v>600</v>
      </c>
      <c r="E219" s="82" t="s">
        <v>597</v>
      </c>
      <c r="F219" s="69"/>
      <c r="G219" s="82" t="s">
        <v>706</v>
      </c>
      <c r="H219" s="82" t="s">
        <v>110</v>
      </c>
      <c r="I219" s="76">
        <v>93.205758000000017</v>
      </c>
      <c r="J219" s="78">
        <v>4835</v>
      </c>
      <c r="K219" s="69"/>
      <c r="L219" s="76">
        <v>15.506860992000004</v>
      </c>
      <c r="M219" s="77">
        <v>5.9112167515867474E-8</v>
      </c>
      <c r="N219" s="77">
        <f t="shared" si="4"/>
        <v>1.2365067228108191E-3</v>
      </c>
      <c r="O219" s="77">
        <f>L219/'סכום נכסי הקרן'!$C$42</f>
        <v>5.7069911512787428E-4</v>
      </c>
    </row>
    <row r="220" spans="2:15">
      <c r="B220" s="75" t="s">
        <v>800</v>
      </c>
      <c r="C220" s="69" t="s">
        <v>801</v>
      </c>
      <c r="D220" s="82" t="s">
        <v>600</v>
      </c>
      <c r="E220" s="82" t="s">
        <v>597</v>
      </c>
      <c r="F220" s="69"/>
      <c r="G220" s="82" t="s">
        <v>789</v>
      </c>
      <c r="H220" s="82" t="s">
        <v>110</v>
      </c>
      <c r="I220" s="76">
        <v>98.628300000000024</v>
      </c>
      <c r="J220" s="78">
        <v>1827</v>
      </c>
      <c r="K220" s="69"/>
      <c r="L220" s="76">
        <v>6.2004722399999999</v>
      </c>
      <c r="M220" s="77">
        <v>2.601711905293586E-7</v>
      </c>
      <c r="N220" s="77">
        <f t="shared" si="4"/>
        <v>4.9442150886096345E-4</v>
      </c>
      <c r="O220" s="77">
        <f>L220/'סכום נכסי הקרן'!$C$42</f>
        <v>2.2819602384831566E-4</v>
      </c>
    </row>
    <row r="221" spans="2:15">
      <c r="B221" s="75" t="s">
        <v>802</v>
      </c>
      <c r="C221" s="69" t="s">
        <v>803</v>
      </c>
      <c r="D221" s="82" t="s">
        <v>600</v>
      </c>
      <c r="E221" s="82" t="s">
        <v>597</v>
      </c>
      <c r="F221" s="69"/>
      <c r="G221" s="82" t="s">
        <v>706</v>
      </c>
      <c r="H221" s="82" t="s">
        <v>110</v>
      </c>
      <c r="I221" s="76">
        <v>13.225522000000002</v>
      </c>
      <c r="J221" s="78">
        <v>35678</v>
      </c>
      <c r="K221" s="69"/>
      <c r="L221" s="76">
        <v>16.236708258000004</v>
      </c>
      <c r="M221" s="77">
        <v>1.5812969782099302E-7</v>
      </c>
      <c r="N221" s="77">
        <f t="shared" si="4"/>
        <v>1.2947042555996715E-3</v>
      </c>
      <c r="O221" s="77">
        <f>L221/'סכום נכסי הקרן'!$C$42</f>
        <v>5.9755968923759148E-4</v>
      </c>
    </row>
    <row r="222" spans="2:15">
      <c r="B222" s="75" t="s">
        <v>804</v>
      </c>
      <c r="C222" s="69" t="s">
        <v>805</v>
      </c>
      <c r="D222" s="82" t="s">
        <v>596</v>
      </c>
      <c r="E222" s="82" t="s">
        <v>597</v>
      </c>
      <c r="F222" s="69"/>
      <c r="G222" s="82" t="s">
        <v>780</v>
      </c>
      <c r="H222" s="82" t="s">
        <v>110</v>
      </c>
      <c r="I222" s="76">
        <v>36.719315000000009</v>
      </c>
      <c r="J222" s="78">
        <v>12271</v>
      </c>
      <c r="K222" s="69"/>
      <c r="L222" s="76">
        <v>15.504551369000003</v>
      </c>
      <c r="M222" s="77">
        <v>2.2354602181901019E-7</v>
      </c>
      <c r="N222" s="77">
        <f t="shared" si="4"/>
        <v>1.2363225550177286E-3</v>
      </c>
      <c r="O222" s="77">
        <f>L222/'סכום נכסי הקרן'!$C$42</f>
        <v>5.7061411405621586E-4</v>
      </c>
    </row>
    <row r="223" spans="2:15">
      <c r="B223" s="75" t="s">
        <v>806</v>
      </c>
      <c r="C223" s="69" t="s">
        <v>807</v>
      </c>
      <c r="D223" s="82" t="s">
        <v>104</v>
      </c>
      <c r="E223" s="82" t="s">
        <v>597</v>
      </c>
      <c r="F223" s="69"/>
      <c r="G223" s="82" t="s">
        <v>1397</v>
      </c>
      <c r="H223" s="82" t="s">
        <v>685</v>
      </c>
      <c r="I223" s="76">
        <v>118.85298000000003</v>
      </c>
      <c r="J223" s="78">
        <v>10934</v>
      </c>
      <c r="K223" s="69"/>
      <c r="L223" s="76">
        <v>48.420803889000005</v>
      </c>
      <c r="M223" s="77">
        <v>4.1254071502950376E-8</v>
      </c>
      <c r="N223" s="77">
        <f t="shared" si="4"/>
        <v>3.8610425129586888E-3</v>
      </c>
      <c r="O223" s="77">
        <f>L223/'סכום נכסי הקרן'!$C$42</f>
        <v>1.7820311891290493E-3</v>
      </c>
    </row>
    <row r="224" spans="2:15">
      <c r="B224" s="75" t="s">
        <v>808</v>
      </c>
      <c r="C224" s="69" t="s">
        <v>809</v>
      </c>
      <c r="D224" s="82" t="s">
        <v>596</v>
      </c>
      <c r="E224" s="82" t="s">
        <v>597</v>
      </c>
      <c r="F224" s="69"/>
      <c r="G224" s="82" t="s">
        <v>695</v>
      </c>
      <c r="H224" s="82" t="s">
        <v>110</v>
      </c>
      <c r="I224" s="76">
        <v>35.095721000000005</v>
      </c>
      <c r="J224" s="78">
        <v>50003</v>
      </c>
      <c r="K224" s="69"/>
      <c r="L224" s="76">
        <v>60.385811152000009</v>
      </c>
      <c r="M224" s="77">
        <v>7.9579347066084494E-8</v>
      </c>
      <c r="N224" s="77">
        <f t="shared" si="4"/>
        <v>4.8151241885997119E-3</v>
      </c>
      <c r="O224" s="77">
        <f>L224/'סכום נכסי הקרן'!$C$42</f>
        <v>2.2223794363349461E-3</v>
      </c>
    </row>
    <row r="225" spans="2:15">
      <c r="B225" s="75" t="s">
        <v>810</v>
      </c>
      <c r="C225" s="69" t="s">
        <v>811</v>
      </c>
      <c r="D225" s="82" t="s">
        <v>600</v>
      </c>
      <c r="E225" s="82" t="s">
        <v>597</v>
      </c>
      <c r="F225" s="69"/>
      <c r="G225" s="82" t="s">
        <v>688</v>
      </c>
      <c r="H225" s="82" t="s">
        <v>110</v>
      </c>
      <c r="I225" s="76">
        <v>148.25345400000003</v>
      </c>
      <c r="J225" s="78">
        <v>12554</v>
      </c>
      <c r="K225" s="76">
        <v>0.12498433300000002</v>
      </c>
      <c r="L225" s="76">
        <v>64.167976908000014</v>
      </c>
      <c r="M225" s="77">
        <v>1.1909139069819845E-7</v>
      </c>
      <c r="N225" s="77">
        <f t="shared" si="4"/>
        <v>5.1167115560554191E-3</v>
      </c>
      <c r="O225" s="77">
        <f>L225/'סכום נכסי הקרן'!$C$42</f>
        <v>2.3615745094918996E-3</v>
      </c>
    </row>
    <row r="226" spans="2:15">
      <c r="B226" s="75" t="s">
        <v>812</v>
      </c>
      <c r="C226" s="69" t="s">
        <v>813</v>
      </c>
      <c r="D226" s="82" t="s">
        <v>600</v>
      </c>
      <c r="E226" s="82" t="s">
        <v>597</v>
      </c>
      <c r="F226" s="69"/>
      <c r="G226" s="82" t="s">
        <v>789</v>
      </c>
      <c r="H226" s="82" t="s">
        <v>110</v>
      </c>
      <c r="I226" s="76">
        <v>67.943940000000012</v>
      </c>
      <c r="J226" s="78">
        <v>3923</v>
      </c>
      <c r="K226" s="76">
        <v>0.10520779400000004</v>
      </c>
      <c r="L226" s="76">
        <v>9.276989470000002</v>
      </c>
      <c r="M226" s="77">
        <v>1.1937876706437342E-7</v>
      </c>
      <c r="N226" s="77">
        <f t="shared" si="4"/>
        <v>7.3974093486864334E-4</v>
      </c>
      <c r="O226" s="77">
        <f>L226/'סכום נכסי הקרן'!$C$42</f>
        <v>3.4142110929549031E-4</v>
      </c>
    </row>
    <row r="227" spans="2:15">
      <c r="B227" s="75" t="s">
        <v>814</v>
      </c>
      <c r="C227" s="69" t="s">
        <v>815</v>
      </c>
      <c r="D227" s="82" t="s">
        <v>596</v>
      </c>
      <c r="E227" s="82" t="s">
        <v>597</v>
      </c>
      <c r="F227" s="69"/>
      <c r="G227" s="82" t="s">
        <v>666</v>
      </c>
      <c r="H227" s="82" t="s">
        <v>110</v>
      </c>
      <c r="I227" s="76">
        <v>40.691507000000009</v>
      </c>
      <c r="J227" s="78">
        <v>54122</v>
      </c>
      <c r="K227" s="69"/>
      <c r="L227" s="76">
        <v>75.781340763000017</v>
      </c>
      <c r="M227" s="77">
        <v>6.595057860615885E-8</v>
      </c>
      <c r="N227" s="77">
        <f t="shared" si="4"/>
        <v>6.042753421560243E-3</v>
      </c>
      <c r="O227" s="77">
        <f>L227/'סכום נכסי הקרן'!$C$42</f>
        <v>2.7889812218578514E-3</v>
      </c>
    </row>
    <row r="228" spans="2:15">
      <c r="B228" s="75" t="s">
        <v>816</v>
      </c>
      <c r="C228" s="69" t="s">
        <v>817</v>
      </c>
      <c r="D228" s="82" t="s">
        <v>596</v>
      </c>
      <c r="E228" s="82" t="s">
        <v>597</v>
      </c>
      <c r="F228" s="69"/>
      <c r="G228" s="82" t="s">
        <v>612</v>
      </c>
      <c r="H228" s="82" t="s">
        <v>110</v>
      </c>
      <c r="I228" s="76">
        <v>75.690582000000006</v>
      </c>
      <c r="J228" s="78">
        <v>5970</v>
      </c>
      <c r="K228" s="69"/>
      <c r="L228" s="76">
        <v>15.548942172</v>
      </c>
      <c r="M228" s="77">
        <v>2.5138956005438531E-8</v>
      </c>
      <c r="N228" s="77">
        <f t="shared" si="4"/>
        <v>1.2398622479555053E-3</v>
      </c>
      <c r="O228" s="77">
        <f>L228/'סכום נכסי הקרן'!$C$42</f>
        <v>5.7224782909402934E-4</v>
      </c>
    </row>
    <row r="229" spans="2:15">
      <c r="B229" s="75" t="s">
        <v>648</v>
      </c>
      <c r="C229" s="69" t="s">
        <v>649</v>
      </c>
      <c r="D229" s="82" t="s">
        <v>600</v>
      </c>
      <c r="E229" s="82" t="s">
        <v>597</v>
      </c>
      <c r="F229" s="69"/>
      <c r="G229" s="82" t="s">
        <v>134</v>
      </c>
      <c r="H229" s="82" t="s">
        <v>110</v>
      </c>
      <c r="I229" s="76">
        <v>380.7625890000001</v>
      </c>
      <c r="J229" s="78">
        <v>5911</v>
      </c>
      <c r="K229" s="69"/>
      <c r="L229" s="76">
        <v>77.446162411000017</v>
      </c>
      <c r="M229" s="77">
        <v>7.4561140003019186E-6</v>
      </c>
      <c r="N229" s="77">
        <f>L229/$L$11</f>
        <v>6.1755051861562505E-3</v>
      </c>
      <c r="O229" s="77">
        <f>L229/'סכום נכסי הקרן'!$C$42</f>
        <v>2.85025166478305E-3</v>
      </c>
    </row>
    <row r="230" spans="2:15">
      <c r="B230" s="75" t="s">
        <v>818</v>
      </c>
      <c r="C230" s="69" t="s">
        <v>819</v>
      </c>
      <c r="D230" s="82" t="s">
        <v>600</v>
      </c>
      <c r="E230" s="82" t="s">
        <v>597</v>
      </c>
      <c r="F230" s="69"/>
      <c r="G230" s="82" t="s">
        <v>612</v>
      </c>
      <c r="H230" s="82" t="s">
        <v>110</v>
      </c>
      <c r="I230" s="76">
        <v>50.921426000000004</v>
      </c>
      <c r="J230" s="78">
        <v>24475</v>
      </c>
      <c r="K230" s="69"/>
      <c r="L230" s="76">
        <v>42.885248425000007</v>
      </c>
      <c r="M230" s="77">
        <v>5.2837693811731711E-7</v>
      </c>
      <c r="N230" s="77">
        <f t="shared" si="4"/>
        <v>3.419641023046619E-3</v>
      </c>
      <c r="O230" s="77">
        <f>L230/'סכום נכסי הקרן'!$C$42</f>
        <v>1.5783061021062232E-3</v>
      </c>
    </row>
    <row r="231" spans="2:15">
      <c r="B231" s="75" t="s">
        <v>820</v>
      </c>
      <c r="C231" s="69" t="s">
        <v>821</v>
      </c>
      <c r="D231" s="82" t="s">
        <v>596</v>
      </c>
      <c r="E231" s="82" t="s">
        <v>597</v>
      </c>
      <c r="F231" s="69"/>
      <c r="G231" s="82" t="s">
        <v>612</v>
      </c>
      <c r="H231" s="82" t="s">
        <v>110</v>
      </c>
      <c r="I231" s="76">
        <v>68.305120000000016</v>
      </c>
      <c r="J231" s="78">
        <v>19703</v>
      </c>
      <c r="K231" s="69"/>
      <c r="L231" s="76">
        <v>46.309521224000001</v>
      </c>
      <c r="M231" s="77">
        <v>5.8216256290949867E-8</v>
      </c>
      <c r="N231" s="77">
        <f t="shared" si="4"/>
        <v>3.6926902455092503E-3</v>
      </c>
      <c r="O231" s="77">
        <f>L231/'סכום נכסי הקרן'!$C$42</f>
        <v>1.7043296382270368E-3</v>
      </c>
    </row>
    <row r="232" spans="2:15">
      <c r="B232" s="75" t="s">
        <v>652</v>
      </c>
      <c r="C232" s="69" t="s">
        <v>653</v>
      </c>
      <c r="D232" s="82" t="s">
        <v>596</v>
      </c>
      <c r="E232" s="82" t="s">
        <v>597</v>
      </c>
      <c r="F232" s="69"/>
      <c r="G232" s="82" t="s">
        <v>276</v>
      </c>
      <c r="H232" s="82" t="s">
        <v>110</v>
      </c>
      <c r="I232" s="76">
        <v>393.07724500000006</v>
      </c>
      <c r="J232" s="78">
        <v>4591</v>
      </c>
      <c r="K232" s="69"/>
      <c r="L232" s="76">
        <v>62.096892710000006</v>
      </c>
      <c r="M232" s="77">
        <v>2.8801192586406186E-6</v>
      </c>
      <c r="N232" s="77">
        <f>L232/$L$11</f>
        <v>4.951564687475412E-3</v>
      </c>
      <c r="O232" s="77">
        <f>L232/'סכום נכסי הקרן'!$C$42</f>
        <v>2.2853523830561428E-3</v>
      </c>
    </row>
    <row r="233" spans="2:15">
      <c r="B233" s="75" t="s">
        <v>822</v>
      </c>
      <c r="C233" s="69" t="s">
        <v>823</v>
      </c>
      <c r="D233" s="82" t="s">
        <v>25</v>
      </c>
      <c r="E233" s="82" t="s">
        <v>597</v>
      </c>
      <c r="F233" s="69"/>
      <c r="G233" s="82" t="s">
        <v>720</v>
      </c>
      <c r="H233" s="82" t="s">
        <v>112</v>
      </c>
      <c r="I233" s="76">
        <v>234.57825000000005</v>
      </c>
      <c r="J233" s="78">
        <v>1550</v>
      </c>
      <c r="K233" s="69"/>
      <c r="L233" s="76">
        <v>14.637659342000003</v>
      </c>
      <c r="M233" s="77">
        <v>2.6214892042077362E-7</v>
      </c>
      <c r="N233" s="77">
        <f t="shared" si="4"/>
        <v>1.1671971646573195E-3</v>
      </c>
      <c r="O233" s="77">
        <f>L233/'סכום נכסי הקרן'!$C$42</f>
        <v>5.387098806349229E-4</v>
      </c>
    </row>
    <row r="234" spans="2:15">
      <c r="B234" s="75" t="s">
        <v>824</v>
      </c>
      <c r="C234" s="69" t="s">
        <v>825</v>
      </c>
      <c r="D234" s="82" t="s">
        <v>600</v>
      </c>
      <c r="E234" s="82" t="s">
        <v>597</v>
      </c>
      <c r="F234" s="69"/>
      <c r="G234" s="82" t="s">
        <v>703</v>
      </c>
      <c r="H234" s="82" t="s">
        <v>110</v>
      </c>
      <c r="I234" s="76">
        <v>63.421201000000011</v>
      </c>
      <c r="J234" s="78">
        <v>10062</v>
      </c>
      <c r="K234" s="69"/>
      <c r="L234" s="76">
        <v>21.958539395999999</v>
      </c>
      <c r="M234" s="77">
        <v>8.5868868994911887E-8</v>
      </c>
      <c r="N234" s="77">
        <f t="shared" si="4"/>
        <v>1.7509592431548776E-3</v>
      </c>
      <c r="O234" s="77">
        <f>L234/'סכום נכסי הקרן'!$C$42</f>
        <v>8.0814028121248304E-4</v>
      </c>
    </row>
    <row r="235" spans="2:15">
      <c r="B235" s="75" t="s">
        <v>826</v>
      </c>
      <c r="C235" s="69" t="s">
        <v>827</v>
      </c>
      <c r="D235" s="82" t="s">
        <v>600</v>
      </c>
      <c r="E235" s="82" t="s">
        <v>597</v>
      </c>
      <c r="F235" s="69"/>
      <c r="G235" s="82" t="s">
        <v>688</v>
      </c>
      <c r="H235" s="82" t="s">
        <v>110</v>
      </c>
      <c r="I235" s="76">
        <v>125.10840000000002</v>
      </c>
      <c r="J235" s="78">
        <v>5964</v>
      </c>
      <c r="K235" s="69"/>
      <c r="L235" s="76">
        <v>25.674900982000004</v>
      </c>
      <c r="M235" s="77">
        <v>1.7597848722338491E-6</v>
      </c>
      <c r="N235" s="77">
        <f t="shared" si="4"/>
        <v>2.0472994301118383E-3</v>
      </c>
      <c r="O235" s="77">
        <f>L235/'סכום נכסי הקרן'!$C$42</f>
        <v>9.4491356303396919E-4</v>
      </c>
    </row>
    <row r="236" spans="2:15">
      <c r="B236" s="75" t="s">
        <v>828</v>
      </c>
      <c r="C236" s="69" t="s">
        <v>829</v>
      </c>
      <c r="D236" s="82" t="s">
        <v>600</v>
      </c>
      <c r="E236" s="82" t="s">
        <v>597</v>
      </c>
      <c r="F236" s="69"/>
      <c r="G236" s="82" t="s">
        <v>688</v>
      </c>
      <c r="H236" s="82" t="s">
        <v>110</v>
      </c>
      <c r="I236" s="76">
        <v>90.70359000000002</v>
      </c>
      <c r="J236" s="78">
        <v>6797</v>
      </c>
      <c r="K236" s="69"/>
      <c r="L236" s="76">
        <v>21.214188285000002</v>
      </c>
      <c r="M236" s="77">
        <v>1.8832470420228807E-6</v>
      </c>
      <c r="N236" s="77">
        <f t="shared" si="4"/>
        <v>1.6916051834674896E-3</v>
      </c>
      <c r="O236" s="77">
        <f>L236/'סכום נכסי הקרן'!$C$42</f>
        <v>7.8074592199230933E-4</v>
      </c>
    </row>
    <row r="237" spans="2:15">
      <c r="B237" s="75" t="s">
        <v>830</v>
      </c>
      <c r="C237" s="69" t="s">
        <v>831</v>
      </c>
      <c r="D237" s="82" t="s">
        <v>100</v>
      </c>
      <c r="E237" s="82" t="s">
        <v>597</v>
      </c>
      <c r="F237" s="69"/>
      <c r="G237" s="82" t="s">
        <v>754</v>
      </c>
      <c r="H237" s="82" t="s">
        <v>113</v>
      </c>
      <c r="I237" s="76">
        <v>48.47950500000001</v>
      </c>
      <c r="J237" s="78">
        <v>7560</v>
      </c>
      <c r="K237" s="69"/>
      <c r="L237" s="76">
        <v>16.165805089000003</v>
      </c>
      <c r="M237" s="77">
        <v>6.8149553298241324E-8</v>
      </c>
      <c r="N237" s="77">
        <f t="shared" ref="N237:N259" si="5">L237/$L$11</f>
        <v>1.289050484331436E-3</v>
      </c>
      <c r="O237" s="77">
        <f>L237/'סכום נכסי הקרן'!$C$42</f>
        <v>5.9495023940574362E-4</v>
      </c>
    </row>
    <row r="238" spans="2:15">
      <c r="B238" s="75" t="s">
        <v>832</v>
      </c>
      <c r="C238" s="69" t="s">
        <v>833</v>
      </c>
      <c r="D238" s="82" t="s">
        <v>596</v>
      </c>
      <c r="E238" s="82" t="s">
        <v>597</v>
      </c>
      <c r="F238" s="69"/>
      <c r="G238" s="82" t="s">
        <v>623</v>
      </c>
      <c r="H238" s="82" t="s">
        <v>110</v>
      </c>
      <c r="I238" s="76">
        <v>93.831300000000013</v>
      </c>
      <c r="J238" s="78">
        <v>9332</v>
      </c>
      <c r="K238" s="69"/>
      <c r="L238" s="76">
        <v>30.130555328000003</v>
      </c>
      <c r="M238" s="77">
        <v>2.6356687625818403E-7</v>
      </c>
      <c r="N238" s="77">
        <f t="shared" si="5"/>
        <v>2.4025903272310279E-3</v>
      </c>
      <c r="O238" s="77">
        <f>L238/'סכום נכסי הקרן'!$C$42</f>
        <v>1.1088950415478812E-3</v>
      </c>
    </row>
    <row r="239" spans="2:15">
      <c r="B239" s="75" t="s">
        <v>834</v>
      </c>
      <c r="C239" s="69" t="s">
        <v>835</v>
      </c>
      <c r="D239" s="82" t="s">
        <v>25</v>
      </c>
      <c r="E239" s="82" t="s">
        <v>597</v>
      </c>
      <c r="F239" s="69"/>
      <c r="G239" s="82" t="s">
        <v>629</v>
      </c>
      <c r="H239" s="82" t="s">
        <v>110</v>
      </c>
      <c r="I239" s="76">
        <v>6.1337520000000003</v>
      </c>
      <c r="J239" s="78">
        <v>126700</v>
      </c>
      <c r="K239" s="69"/>
      <c r="L239" s="76">
        <v>26.741607232000003</v>
      </c>
      <c r="M239" s="77">
        <v>2.5686664248767319E-8</v>
      </c>
      <c r="N239" s="77">
        <f t="shared" si="5"/>
        <v>2.1323578729565756E-3</v>
      </c>
      <c r="O239" s="77">
        <f>L239/'סכום נכסי הקרן'!$C$42</f>
        <v>9.8417156072224646E-4</v>
      </c>
    </row>
    <row r="240" spans="2:15">
      <c r="B240" s="75" t="s">
        <v>836</v>
      </c>
      <c r="C240" s="69" t="s">
        <v>837</v>
      </c>
      <c r="D240" s="82" t="s">
        <v>25</v>
      </c>
      <c r="E240" s="82" t="s">
        <v>597</v>
      </c>
      <c r="F240" s="69"/>
      <c r="G240" s="82" t="s">
        <v>612</v>
      </c>
      <c r="H240" s="82" t="s">
        <v>112</v>
      </c>
      <c r="I240" s="76">
        <v>31.277100000000004</v>
      </c>
      <c r="J240" s="78">
        <v>13260</v>
      </c>
      <c r="K240" s="69"/>
      <c r="L240" s="76">
        <v>16.696375301000003</v>
      </c>
      <c r="M240" s="77">
        <v>2.5459497155399301E-8</v>
      </c>
      <c r="N240" s="77">
        <f t="shared" si="5"/>
        <v>1.3313577981327023E-3</v>
      </c>
      <c r="O240" s="77">
        <f>L240/'סכום נכסי הקרן'!$C$42</f>
        <v>6.1447681868299518E-4</v>
      </c>
    </row>
    <row r="241" spans="2:15">
      <c r="B241" s="75" t="s">
        <v>838</v>
      </c>
      <c r="C241" s="69" t="s">
        <v>839</v>
      </c>
      <c r="D241" s="82" t="s">
        <v>100</v>
      </c>
      <c r="E241" s="82" t="s">
        <v>597</v>
      </c>
      <c r="F241" s="69"/>
      <c r="G241" s="82" t="s">
        <v>703</v>
      </c>
      <c r="H241" s="82" t="s">
        <v>113</v>
      </c>
      <c r="I241" s="76">
        <v>839.3913520000001</v>
      </c>
      <c r="J241" s="78">
        <v>932.4</v>
      </c>
      <c r="K241" s="69"/>
      <c r="L241" s="76">
        <v>34.521059887</v>
      </c>
      <c r="M241" s="77">
        <v>7.0444266361451367E-7</v>
      </c>
      <c r="N241" s="77">
        <f t="shared" si="5"/>
        <v>2.7526862239141679E-3</v>
      </c>
      <c r="O241" s="77">
        <f>L241/'סכום נכסי הקרן'!$C$42</f>
        <v>1.2704788119885179E-3</v>
      </c>
    </row>
    <row r="242" spans="2:15">
      <c r="B242" s="75" t="s">
        <v>840</v>
      </c>
      <c r="C242" s="69" t="s">
        <v>841</v>
      </c>
      <c r="D242" s="82" t="s">
        <v>25</v>
      </c>
      <c r="E242" s="82" t="s">
        <v>597</v>
      </c>
      <c r="F242" s="69"/>
      <c r="G242" s="82" t="s">
        <v>606</v>
      </c>
      <c r="H242" s="82" t="s">
        <v>112</v>
      </c>
      <c r="I242" s="76">
        <v>98.882552000000018</v>
      </c>
      <c r="J242" s="78">
        <v>10804</v>
      </c>
      <c r="K242" s="69"/>
      <c r="L242" s="76">
        <v>43.008711911000006</v>
      </c>
      <c r="M242" s="77">
        <v>1.1633241411764708E-7</v>
      </c>
      <c r="N242" s="77">
        <f t="shared" si="5"/>
        <v>3.4294859188343232E-3</v>
      </c>
      <c r="O242" s="77">
        <f>L242/'סכום נכסי הקרן'!$C$42</f>
        <v>1.5828499296575991E-3</v>
      </c>
    </row>
    <row r="243" spans="2:15">
      <c r="B243" s="75" t="s">
        <v>842</v>
      </c>
      <c r="C243" s="69" t="s">
        <v>843</v>
      </c>
      <c r="D243" s="82" t="s">
        <v>25</v>
      </c>
      <c r="E243" s="82" t="s">
        <v>597</v>
      </c>
      <c r="F243" s="69"/>
      <c r="G243" s="82" t="s">
        <v>666</v>
      </c>
      <c r="H243" s="82" t="s">
        <v>112</v>
      </c>
      <c r="I243" s="76">
        <v>162.64092000000002</v>
      </c>
      <c r="J243" s="78">
        <v>2625</v>
      </c>
      <c r="K243" s="69"/>
      <c r="L243" s="76">
        <v>17.187445163000003</v>
      </c>
      <c r="M243" s="77">
        <v>1.784900472717198E-7</v>
      </c>
      <c r="N243" s="77">
        <f t="shared" si="5"/>
        <v>1.3705153804471398E-3</v>
      </c>
      <c r="O243" s="77">
        <f>L243/'סכום נכסי הקרן'!$C$42</f>
        <v>6.3254966629889566E-4</v>
      </c>
    </row>
    <row r="244" spans="2:15">
      <c r="B244" s="75" t="s">
        <v>844</v>
      </c>
      <c r="C244" s="69" t="s">
        <v>845</v>
      </c>
      <c r="D244" s="82" t="s">
        <v>600</v>
      </c>
      <c r="E244" s="82" t="s">
        <v>597</v>
      </c>
      <c r="F244" s="69"/>
      <c r="G244" s="82" t="s">
        <v>666</v>
      </c>
      <c r="H244" s="82" t="s">
        <v>110</v>
      </c>
      <c r="I244" s="76">
        <v>60.677574000000007</v>
      </c>
      <c r="J244" s="78">
        <v>8107</v>
      </c>
      <c r="K244" s="69"/>
      <c r="L244" s="76">
        <v>16.926729510000005</v>
      </c>
      <c r="M244" s="77">
        <v>1.1700093273525384E-8</v>
      </c>
      <c r="N244" s="77">
        <f t="shared" si="5"/>
        <v>1.3497260886721749E-3</v>
      </c>
      <c r="O244" s="77">
        <f>L244/'סכום נכסי הקרן'!$C$42</f>
        <v>6.2295454627145461E-4</v>
      </c>
    </row>
    <row r="245" spans="2:15">
      <c r="B245" s="75" t="s">
        <v>846</v>
      </c>
      <c r="C245" s="69" t="s">
        <v>847</v>
      </c>
      <c r="D245" s="82" t="s">
        <v>600</v>
      </c>
      <c r="E245" s="82" t="s">
        <v>597</v>
      </c>
      <c r="F245" s="69"/>
      <c r="G245" s="82" t="s">
        <v>623</v>
      </c>
      <c r="H245" s="82" t="s">
        <v>110</v>
      </c>
      <c r="I245" s="76">
        <v>34.404810000000005</v>
      </c>
      <c r="J245" s="78">
        <v>15742</v>
      </c>
      <c r="K245" s="69"/>
      <c r="L245" s="76">
        <v>18.636473859000006</v>
      </c>
      <c r="M245" s="77">
        <v>6.8724697715729051E-8</v>
      </c>
      <c r="N245" s="77">
        <f t="shared" si="5"/>
        <v>1.4860599593966872E-3</v>
      </c>
      <c r="O245" s="77">
        <f>L245/'סכום נכסי הקרן'!$C$42</f>
        <v>6.8587827968033554E-4</v>
      </c>
    </row>
    <row r="246" spans="2:15">
      <c r="B246" s="75" t="s">
        <v>848</v>
      </c>
      <c r="C246" s="69" t="s">
        <v>849</v>
      </c>
      <c r="D246" s="82" t="s">
        <v>850</v>
      </c>
      <c r="E246" s="82" t="s">
        <v>597</v>
      </c>
      <c r="F246" s="69"/>
      <c r="G246" s="82" t="s">
        <v>695</v>
      </c>
      <c r="H246" s="82" t="s">
        <v>115</v>
      </c>
      <c r="I246" s="76">
        <v>70.999017000000009</v>
      </c>
      <c r="J246" s="78">
        <v>51150</v>
      </c>
      <c r="K246" s="69"/>
      <c r="L246" s="76">
        <v>16.124302755000002</v>
      </c>
      <c r="M246" s="77">
        <v>7.4090569421785494E-9</v>
      </c>
      <c r="N246" s="77">
        <f t="shared" si="5"/>
        <v>1.2857411159795937E-3</v>
      </c>
      <c r="O246" s="77">
        <f>L246/'סכום נכסי הקרן'!$C$42</f>
        <v>5.9342282871303398E-4</v>
      </c>
    </row>
    <row r="247" spans="2:15">
      <c r="B247" s="75" t="s">
        <v>851</v>
      </c>
      <c r="C247" s="69" t="s">
        <v>852</v>
      </c>
      <c r="D247" s="82" t="s">
        <v>25</v>
      </c>
      <c r="E247" s="82" t="s">
        <v>597</v>
      </c>
      <c r="F247" s="69"/>
      <c r="G247" s="82" t="s">
        <v>606</v>
      </c>
      <c r="H247" s="82" t="s">
        <v>112</v>
      </c>
      <c r="I247" s="76">
        <v>59.426490000000015</v>
      </c>
      <c r="J247" s="78">
        <v>6416</v>
      </c>
      <c r="K247" s="69"/>
      <c r="L247" s="76">
        <v>15.349584726000003</v>
      </c>
      <c r="M247" s="77">
        <v>2.7857859465406717E-7</v>
      </c>
      <c r="N247" s="77">
        <f t="shared" si="5"/>
        <v>1.2239656185636144E-3</v>
      </c>
      <c r="O247" s="77">
        <f>L247/'סכום נכסי הקרן'!$C$42</f>
        <v>5.6491087559421742E-4</v>
      </c>
    </row>
    <row r="248" spans="2:15">
      <c r="B248" s="75" t="s">
        <v>853</v>
      </c>
      <c r="C248" s="69" t="s">
        <v>854</v>
      </c>
      <c r="D248" s="82" t="s">
        <v>600</v>
      </c>
      <c r="E248" s="82" t="s">
        <v>597</v>
      </c>
      <c r="F248" s="69"/>
      <c r="G248" s="82" t="s">
        <v>623</v>
      </c>
      <c r="H248" s="82" t="s">
        <v>110</v>
      </c>
      <c r="I248" s="76">
        <v>150.13008000000002</v>
      </c>
      <c r="J248" s="78">
        <v>5565</v>
      </c>
      <c r="K248" s="69"/>
      <c r="L248" s="76">
        <v>28.748656734000004</v>
      </c>
      <c r="M248" s="77">
        <v>1.2520636009973982E-7</v>
      </c>
      <c r="N248" s="77">
        <f t="shared" si="5"/>
        <v>2.2923986577109779E-3</v>
      </c>
      <c r="O248" s="77">
        <f>L248/'סכום נכסי הקרן'!$C$42</f>
        <v>1.0580370177867139E-3</v>
      </c>
    </row>
    <row r="249" spans="2:15">
      <c r="B249" s="75" t="s">
        <v>855</v>
      </c>
      <c r="C249" s="69" t="s">
        <v>856</v>
      </c>
      <c r="D249" s="82" t="s">
        <v>600</v>
      </c>
      <c r="E249" s="82" t="s">
        <v>597</v>
      </c>
      <c r="F249" s="69"/>
      <c r="G249" s="82" t="s">
        <v>743</v>
      </c>
      <c r="H249" s="82" t="s">
        <v>110</v>
      </c>
      <c r="I249" s="76">
        <v>81.45995600000002</v>
      </c>
      <c r="J249" s="78">
        <v>16663</v>
      </c>
      <c r="K249" s="69"/>
      <c r="L249" s="76">
        <v>46.707006887000013</v>
      </c>
      <c r="M249" s="77">
        <v>1.1520593946818712E-7</v>
      </c>
      <c r="N249" s="77">
        <f t="shared" si="5"/>
        <v>3.7243854863948165E-3</v>
      </c>
      <c r="O249" s="77">
        <f>L249/'סכום נכסי הקרן'!$C$42</f>
        <v>1.7189583059030514E-3</v>
      </c>
    </row>
    <row r="250" spans="2:15">
      <c r="B250" s="75" t="s">
        <v>857</v>
      </c>
      <c r="C250" s="69" t="s">
        <v>858</v>
      </c>
      <c r="D250" s="82" t="s">
        <v>600</v>
      </c>
      <c r="E250" s="82" t="s">
        <v>597</v>
      </c>
      <c r="F250" s="69"/>
      <c r="G250" s="82" t="s">
        <v>606</v>
      </c>
      <c r="H250" s="82" t="s">
        <v>110</v>
      </c>
      <c r="I250" s="76">
        <v>28.774932000000003</v>
      </c>
      <c r="J250" s="78">
        <v>17450</v>
      </c>
      <c r="K250" s="69"/>
      <c r="L250" s="76">
        <v>17.278037407000003</v>
      </c>
      <c r="M250" s="77">
        <v>3.992067344580266E-7</v>
      </c>
      <c r="N250" s="77">
        <f t="shared" si="5"/>
        <v>1.3777391453856601E-3</v>
      </c>
      <c r="O250" s="77">
        <f>L250/'סכום נכסי הקרן'!$C$42</f>
        <v>6.3588373329768555E-4</v>
      </c>
    </row>
    <row r="251" spans="2:15">
      <c r="B251" s="75" t="s">
        <v>859</v>
      </c>
      <c r="C251" s="69" t="s">
        <v>860</v>
      </c>
      <c r="D251" s="82" t="s">
        <v>596</v>
      </c>
      <c r="E251" s="82" t="s">
        <v>597</v>
      </c>
      <c r="F251" s="69"/>
      <c r="G251" s="82" t="s">
        <v>612</v>
      </c>
      <c r="H251" s="82" t="s">
        <v>110</v>
      </c>
      <c r="I251" s="76">
        <v>139.61383800000002</v>
      </c>
      <c r="J251" s="78">
        <v>11542</v>
      </c>
      <c r="K251" s="69"/>
      <c r="L251" s="76">
        <v>55.449062617000017</v>
      </c>
      <c r="M251" s="77">
        <v>4.4253119107762972E-6</v>
      </c>
      <c r="N251" s="77">
        <f t="shared" si="5"/>
        <v>4.4214711626582807E-3</v>
      </c>
      <c r="O251" s="77">
        <f>L251/'סכום נכסי הקרן'!$C$42</f>
        <v>2.0406922449693419E-3</v>
      </c>
    </row>
    <row r="252" spans="2:15">
      <c r="B252" s="75" t="s">
        <v>861</v>
      </c>
      <c r="C252" s="69" t="s">
        <v>862</v>
      </c>
      <c r="D252" s="82" t="s">
        <v>600</v>
      </c>
      <c r="E252" s="82" t="s">
        <v>597</v>
      </c>
      <c r="F252" s="69"/>
      <c r="G252" s="82" t="s">
        <v>688</v>
      </c>
      <c r="H252" s="82" t="s">
        <v>110</v>
      </c>
      <c r="I252" s="76">
        <v>107.90599500000002</v>
      </c>
      <c r="J252" s="78">
        <v>7025</v>
      </c>
      <c r="K252" s="69"/>
      <c r="L252" s="76">
        <v>26.084143148000003</v>
      </c>
      <c r="M252" s="77">
        <v>2.7693153389131062E-7</v>
      </c>
      <c r="N252" s="77">
        <f t="shared" si="5"/>
        <v>2.0799321266825837E-3</v>
      </c>
      <c r="O252" s="77">
        <f>L252/'סכום נכסי הקרן'!$C$42</f>
        <v>9.5997490537331847E-4</v>
      </c>
    </row>
    <row r="253" spans="2:15">
      <c r="B253" s="75" t="s">
        <v>863</v>
      </c>
      <c r="C253" s="69" t="s">
        <v>864</v>
      </c>
      <c r="D253" s="82" t="s">
        <v>25</v>
      </c>
      <c r="E253" s="82" t="s">
        <v>597</v>
      </c>
      <c r="F253" s="69"/>
      <c r="G253" s="82" t="s">
        <v>606</v>
      </c>
      <c r="H253" s="82" t="s">
        <v>112</v>
      </c>
      <c r="I253" s="76">
        <v>107.37689000000002</v>
      </c>
      <c r="J253" s="78">
        <v>7152</v>
      </c>
      <c r="K253" s="69"/>
      <c r="L253" s="76">
        <v>30.916514152000008</v>
      </c>
      <c r="M253" s="77">
        <v>1.7533627292722273E-7</v>
      </c>
      <c r="N253" s="77">
        <f t="shared" si="5"/>
        <v>2.4652621581212294E-3</v>
      </c>
      <c r="O253" s="77">
        <f>L253/'סכום נכסי הקרן'!$C$42</f>
        <v>1.1378206897248494E-3</v>
      </c>
    </row>
    <row r="254" spans="2:15">
      <c r="B254" s="75" t="s">
        <v>865</v>
      </c>
      <c r="C254" s="69" t="s">
        <v>866</v>
      </c>
      <c r="D254" s="82" t="s">
        <v>600</v>
      </c>
      <c r="E254" s="82" t="s">
        <v>597</v>
      </c>
      <c r="F254" s="69"/>
      <c r="G254" s="82" t="s">
        <v>612</v>
      </c>
      <c r="H254" s="82" t="s">
        <v>110</v>
      </c>
      <c r="I254" s="76">
        <v>88.414732000000015</v>
      </c>
      <c r="J254" s="78">
        <v>19997</v>
      </c>
      <c r="K254" s="69"/>
      <c r="L254" s="76">
        <v>60.837891385000013</v>
      </c>
      <c r="M254" s="77">
        <v>5.2440306487050294E-8</v>
      </c>
      <c r="N254" s="77">
        <f t="shared" si="5"/>
        <v>4.8511727639782348E-3</v>
      </c>
      <c r="O254" s="77">
        <f>L254/'סכום נכסי הקרן'!$C$42</f>
        <v>2.2390173483580827E-3</v>
      </c>
    </row>
    <row r="255" spans="2:15">
      <c r="B255" s="75" t="s">
        <v>867</v>
      </c>
      <c r="C255" s="69" t="s">
        <v>868</v>
      </c>
      <c r="D255" s="82" t="s">
        <v>25</v>
      </c>
      <c r="E255" s="82" t="s">
        <v>597</v>
      </c>
      <c r="F255" s="69"/>
      <c r="G255" s="82" t="s">
        <v>720</v>
      </c>
      <c r="H255" s="82" t="s">
        <v>112</v>
      </c>
      <c r="I255" s="76">
        <v>73.501185000000021</v>
      </c>
      <c r="J255" s="78">
        <v>13838</v>
      </c>
      <c r="K255" s="69"/>
      <c r="L255" s="76">
        <v>40.946790146000005</v>
      </c>
      <c r="M255" s="77">
        <v>3.5644638287800799E-7</v>
      </c>
      <c r="N255" s="77">
        <f t="shared" si="5"/>
        <v>3.2650696565328955E-3</v>
      </c>
      <c r="O255" s="77">
        <f>L255/'סכום נכסי הקרן'!$C$42</f>
        <v>1.5069650083085597E-3</v>
      </c>
    </row>
    <row r="256" spans="2:15">
      <c r="B256" s="75" t="s">
        <v>869</v>
      </c>
      <c r="C256" s="69" t="s">
        <v>870</v>
      </c>
      <c r="D256" s="82" t="s">
        <v>25</v>
      </c>
      <c r="E256" s="82" t="s">
        <v>597</v>
      </c>
      <c r="F256" s="69"/>
      <c r="G256" s="82" t="s">
        <v>606</v>
      </c>
      <c r="H256" s="82" t="s">
        <v>116</v>
      </c>
      <c r="I256" s="76">
        <v>888.26964000000009</v>
      </c>
      <c r="J256" s="78">
        <v>17305</v>
      </c>
      <c r="K256" s="69"/>
      <c r="L256" s="76">
        <v>58.53469530600001</v>
      </c>
      <c r="M256" s="77">
        <v>5.6139782970401281E-7</v>
      </c>
      <c r="N256" s="77">
        <f t="shared" si="5"/>
        <v>4.6675174492691995E-3</v>
      </c>
      <c r="O256" s="77">
        <f>L256/'סכום נכסי הקרן'!$C$42</f>
        <v>2.1542528067187779E-3</v>
      </c>
    </row>
    <row r="257" spans="2:15">
      <c r="B257" s="75" t="s">
        <v>871</v>
      </c>
      <c r="C257" s="69" t="s">
        <v>872</v>
      </c>
      <c r="D257" s="82" t="s">
        <v>600</v>
      </c>
      <c r="E257" s="82" t="s">
        <v>597</v>
      </c>
      <c r="F257" s="69"/>
      <c r="G257" s="82" t="s">
        <v>789</v>
      </c>
      <c r="H257" s="82" t="s">
        <v>110</v>
      </c>
      <c r="I257" s="76">
        <v>51.607215000000004</v>
      </c>
      <c r="J257" s="78">
        <v>13554</v>
      </c>
      <c r="K257" s="69"/>
      <c r="L257" s="76">
        <v>24.069251051000002</v>
      </c>
      <c r="M257" s="77">
        <v>3.896409514399407E-7</v>
      </c>
      <c r="N257" s="77">
        <f t="shared" si="5"/>
        <v>1.9192659786488701E-3</v>
      </c>
      <c r="O257" s="77">
        <f>L257/'סכום נכסי הקרן'!$C$42</f>
        <v>8.8582081722941364E-4</v>
      </c>
    </row>
    <row r="258" spans="2:15">
      <c r="B258" s="75" t="s">
        <v>873</v>
      </c>
      <c r="C258" s="69" t="s">
        <v>874</v>
      </c>
      <c r="D258" s="82" t="s">
        <v>600</v>
      </c>
      <c r="E258" s="82" t="s">
        <v>597</v>
      </c>
      <c r="F258" s="69"/>
      <c r="G258" s="82" t="s">
        <v>875</v>
      </c>
      <c r="H258" s="82" t="s">
        <v>110</v>
      </c>
      <c r="I258" s="76">
        <v>144.27219200000002</v>
      </c>
      <c r="J258" s="78">
        <v>13991</v>
      </c>
      <c r="K258" s="69"/>
      <c r="L258" s="76">
        <v>69.457006092000015</v>
      </c>
      <c r="M258" s="77">
        <v>5.0912057316409569E-8</v>
      </c>
      <c r="N258" s="77">
        <f t="shared" si="5"/>
        <v>5.5384552053041334E-3</v>
      </c>
      <c r="O258" s="77">
        <f>L258/'סכום נכסי הקרן'!$C$42</f>
        <v>2.5562266880824937E-3</v>
      </c>
    </row>
    <row r="259" spans="2:15">
      <c r="B259" s="75" t="s">
        <v>876</v>
      </c>
      <c r="C259" s="69" t="s">
        <v>877</v>
      </c>
      <c r="D259" s="82" t="s">
        <v>600</v>
      </c>
      <c r="E259" s="82" t="s">
        <v>597</v>
      </c>
      <c r="F259" s="69"/>
      <c r="G259" s="82" t="s">
        <v>695</v>
      </c>
      <c r="H259" s="82" t="s">
        <v>110</v>
      </c>
      <c r="I259" s="76">
        <v>111.45594600000003</v>
      </c>
      <c r="J259" s="78">
        <v>12408</v>
      </c>
      <c r="K259" s="69"/>
      <c r="L259" s="76">
        <v>47.587150392000012</v>
      </c>
      <c r="M259" s="77">
        <v>6.1677940109200333E-8</v>
      </c>
      <c r="N259" s="77">
        <f t="shared" si="5"/>
        <v>3.7945675407469021E-3</v>
      </c>
      <c r="O259" s="77">
        <f>L259/'סכום נכסי הקרן'!$C$42</f>
        <v>1.7513502335632131E-3</v>
      </c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3" t="s">
        <v>194</v>
      </c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3" t="s">
        <v>91</v>
      </c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3" t="s">
        <v>177</v>
      </c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3" t="s">
        <v>185</v>
      </c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3" t="s">
        <v>191</v>
      </c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8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8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9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8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8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9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8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8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9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  <c r="O500" s="112"/>
    </row>
  </sheetData>
  <sheetProtection sheet="1" objects="1" scenarios="1"/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65 B267"/>
    <dataValidation type="list" allowBlank="1" showInputMessage="1" showErrorMessage="1" sqref="E12:E35 E37:E356">
      <formula1>#REF!</formula1>
    </dataValidation>
    <dataValidation type="list" allowBlank="1" showInputMessage="1" showErrorMessage="1" sqref="H12:H35 H37:H356">
      <formula1>#REF!</formula1>
    </dataValidation>
    <dataValidation type="list" allowBlank="1" showInputMessage="1" showErrorMessage="1" sqref="G12:G35 G37:G362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1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2146</v>
      </c>
    </row>
    <row r="6" spans="2:14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2:14" ht="26.25" customHeight="1">
      <c r="B7" s="126" t="s">
        <v>199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2:14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127</v>
      </c>
      <c r="N8" s="13" t="s">
        <v>129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196</v>
      </c>
      <c r="C11" s="86"/>
      <c r="D11" s="86"/>
      <c r="E11" s="86"/>
      <c r="F11" s="86"/>
      <c r="G11" s="86"/>
      <c r="H11" s="87"/>
      <c r="I11" s="88"/>
      <c r="J11" s="86"/>
      <c r="K11" s="87">
        <v>7190.1235062939995</v>
      </c>
      <c r="L11" s="86"/>
      <c r="M11" s="89">
        <f>K11/$K$11</f>
        <v>1</v>
      </c>
      <c r="N11" s="89">
        <f>K11/'סכום נכסי הקרן'!$C$42</f>
        <v>0.26461816642446584</v>
      </c>
    </row>
    <row r="12" spans="2:14">
      <c r="B12" s="70" t="s">
        <v>173</v>
      </c>
      <c r="C12" s="71"/>
      <c r="D12" s="71"/>
      <c r="E12" s="71"/>
      <c r="F12" s="71"/>
      <c r="G12" s="71"/>
      <c r="H12" s="79"/>
      <c r="I12" s="81"/>
      <c r="J12" s="71"/>
      <c r="K12" s="79">
        <v>548.52404567900021</v>
      </c>
      <c r="L12" s="71"/>
      <c r="M12" s="80">
        <f t="shared" ref="M12:M23" si="0">K12/$K$11</f>
        <v>7.6288542915687069E-2</v>
      </c>
      <c r="N12" s="80">
        <f>K12/'סכום נכסי הקרן'!$C$42</f>
        <v>2.0187334345543286E-2</v>
      </c>
    </row>
    <row r="13" spans="2:14">
      <c r="B13" s="85" t="s">
        <v>197</v>
      </c>
      <c r="C13" s="71"/>
      <c r="D13" s="71"/>
      <c r="E13" s="71"/>
      <c r="F13" s="71"/>
      <c r="G13" s="71"/>
      <c r="H13" s="79"/>
      <c r="I13" s="81"/>
      <c r="J13" s="71"/>
      <c r="K13" s="79">
        <v>548.52404567900021</v>
      </c>
      <c r="L13" s="71"/>
      <c r="M13" s="80">
        <f t="shared" si="0"/>
        <v>7.6288542915687069E-2</v>
      </c>
      <c r="N13" s="80">
        <f>K13/'סכום נכסי הקרן'!$C$42</f>
        <v>2.0187334345543286E-2</v>
      </c>
    </row>
    <row r="14" spans="2:14">
      <c r="B14" s="75" t="s">
        <v>878</v>
      </c>
      <c r="C14" s="69" t="s">
        <v>879</v>
      </c>
      <c r="D14" s="82" t="s">
        <v>99</v>
      </c>
      <c r="E14" s="69" t="s">
        <v>880</v>
      </c>
      <c r="F14" s="82" t="s">
        <v>881</v>
      </c>
      <c r="G14" s="82" t="s">
        <v>111</v>
      </c>
      <c r="H14" s="76">
        <v>5351.4985000000006</v>
      </c>
      <c r="I14" s="78">
        <v>1328</v>
      </c>
      <c r="J14" s="69"/>
      <c r="K14" s="76">
        <v>71.067900080000001</v>
      </c>
      <c r="L14" s="77">
        <v>6.8876129165346708E-5</v>
      </c>
      <c r="M14" s="77">
        <f t="shared" si="0"/>
        <v>9.8841000460964928E-3</v>
      </c>
      <c r="N14" s="77">
        <f>K14/'סכום נכסי הקרן'!$C$42</f>
        <v>2.6155124309540324E-3</v>
      </c>
    </row>
    <row r="15" spans="2:14">
      <c r="B15" s="75" t="s">
        <v>882</v>
      </c>
      <c r="C15" s="69" t="s">
        <v>883</v>
      </c>
      <c r="D15" s="82" t="s">
        <v>99</v>
      </c>
      <c r="E15" s="69" t="s">
        <v>880</v>
      </c>
      <c r="F15" s="82" t="s">
        <v>881</v>
      </c>
      <c r="G15" s="82" t="s">
        <v>111</v>
      </c>
      <c r="H15" s="76">
        <v>1976.1999050000002</v>
      </c>
      <c r="I15" s="78">
        <v>1554</v>
      </c>
      <c r="J15" s="69"/>
      <c r="K15" s="76">
        <v>30.710146522000002</v>
      </c>
      <c r="L15" s="77">
        <v>4.2726198498896821E-5</v>
      </c>
      <c r="M15" s="77">
        <f t="shared" si="0"/>
        <v>4.2711570246487893E-3</v>
      </c>
      <c r="N15" s="77">
        <f>K15/'סכום נכסי הקרן'!$C$42</f>
        <v>1.1302257403735397E-3</v>
      </c>
    </row>
    <row r="16" spans="2:14">
      <c r="B16" s="75" t="s">
        <v>884</v>
      </c>
      <c r="C16" s="69" t="s">
        <v>885</v>
      </c>
      <c r="D16" s="82" t="s">
        <v>99</v>
      </c>
      <c r="E16" s="69" t="s">
        <v>886</v>
      </c>
      <c r="F16" s="82" t="s">
        <v>881</v>
      </c>
      <c r="G16" s="82" t="s">
        <v>111</v>
      </c>
      <c r="H16" s="76">
        <v>2.9223200000000005</v>
      </c>
      <c r="I16" s="78">
        <v>1309</v>
      </c>
      <c r="J16" s="69"/>
      <c r="K16" s="76">
        <v>3.8253169000000004E-2</v>
      </c>
      <c r="L16" s="77">
        <v>5.9173164810198875E-6</v>
      </c>
      <c r="M16" s="77">
        <f t="shared" si="0"/>
        <v>5.320238096955418E-6</v>
      </c>
      <c r="N16" s="77">
        <f>K16/'סכום נכסי הקרן'!$C$42</f>
        <v>1.4078316501579322E-6</v>
      </c>
    </row>
    <row r="17" spans="2:14">
      <c r="B17" s="75" t="s">
        <v>887</v>
      </c>
      <c r="C17" s="69" t="s">
        <v>888</v>
      </c>
      <c r="D17" s="82" t="s">
        <v>99</v>
      </c>
      <c r="E17" s="69" t="s">
        <v>886</v>
      </c>
      <c r="F17" s="82" t="s">
        <v>881</v>
      </c>
      <c r="G17" s="82" t="s">
        <v>111</v>
      </c>
      <c r="H17" s="76">
        <v>7660.1313000000009</v>
      </c>
      <c r="I17" s="78">
        <v>1325</v>
      </c>
      <c r="J17" s="69"/>
      <c r="K17" s="76">
        <v>101.49673972500003</v>
      </c>
      <c r="L17" s="77">
        <v>7.3583058811269931E-5</v>
      </c>
      <c r="M17" s="77">
        <f t="shared" si="0"/>
        <v>1.4116133003300026E-2</v>
      </c>
      <c r="N17" s="77">
        <f>K17/'סכום נכסי הקרן'!$C$42</f>
        <v>3.7353852323371412E-3</v>
      </c>
    </row>
    <row r="18" spans="2:14">
      <c r="B18" s="75" t="s">
        <v>889</v>
      </c>
      <c r="C18" s="69" t="s">
        <v>890</v>
      </c>
      <c r="D18" s="82" t="s">
        <v>99</v>
      </c>
      <c r="E18" s="69" t="s">
        <v>886</v>
      </c>
      <c r="F18" s="82" t="s">
        <v>881</v>
      </c>
      <c r="G18" s="82" t="s">
        <v>111</v>
      </c>
      <c r="H18" s="76">
        <v>1680.3340000000003</v>
      </c>
      <c r="I18" s="78">
        <v>1536</v>
      </c>
      <c r="J18" s="69"/>
      <c r="K18" s="76">
        <v>25.809930240000003</v>
      </c>
      <c r="L18" s="77">
        <v>2.3121237276404462E-5</v>
      </c>
      <c r="M18" s="77">
        <f t="shared" si="0"/>
        <v>3.5896365642964037E-3</v>
      </c>
      <c r="N18" s="77">
        <f>K18/'סכום נכסי הקרן'!$C$42</f>
        <v>9.4988304577433354E-4</v>
      </c>
    </row>
    <row r="19" spans="2:14">
      <c r="B19" s="75" t="s">
        <v>891</v>
      </c>
      <c r="C19" s="69" t="s">
        <v>892</v>
      </c>
      <c r="D19" s="82" t="s">
        <v>99</v>
      </c>
      <c r="E19" s="69" t="s">
        <v>893</v>
      </c>
      <c r="F19" s="82" t="s">
        <v>881</v>
      </c>
      <c r="G19" s="82" t="s">
        <v>111</v>
      </c>
      <c r="H19" s="76">
        <v>187.94170500000004</v>
      </c>
      <c r="I19" s="78">
        <v>15000</v>
      </c>
      <c r="J19" s="69"/>
      <c r="K19" s="76">
        <v>28.191255750000007</v>
      </c>
      <c r="L19" s="77">
        <v>1.9561114867269977E-5</v>
      </c>
      <c r="M19" s="77">
        <f t="shared" si="0"/>
        <v>3.9208305288945733E-3</v>
      </c>
      <c r="N19" s="77">
        <f>K19/'סכום נכסי הקרן'!$C$42</f>
        <v>1.0375229854171506E-3</v>
      </c>
    </row>
    <row r="20" spans="2:14">
      <c r="B20" s="75" t="s">
        <v>894</v>
      </c>
      <c r="C20" s="69" t="s">
        <v>895</v>
      </c>
      <c r="D20" s="82" t="s">
        <v>99</v>
      </c>
      <c r="E20" s="69" t="s">
        <v>893</v>
      </c>
      <c r="F20" s="82" t="s">
        <v>881</v>
      </c>
      <c r="G20" s="82" t="s">
        <v>111</v>
      </c>
      <c r="H20" s="76">
        <v>1048.3823000000002</v>
      </c>
      <c r="I20" s="78">
        <v>13340</v>
      </c>
      <c r="J20" s="69"/>
      <c r="K20" s="76">
        <v>139.85419882000002</v>
      </c>
      <c r="L20" s="77">
        <v>7.2519917374042956E-5</v>
      </c>
      <c r="M20" s="77">
        <f t="shared" si="0"/>
        <v>1.9450875732186828E-2</v>
      </c>
      <c r="N20" s="77">
        <f>K20/'סכום נכסי הקרן'!$C$42</f>
        <v>5.1470550716014177E-3</v>
      </c>
    </row>
    <row r="21" spans="2:14">
      <c r="B21" s="75" t="s">
        <v>896</v>
      </c>
      <c r="C21" s="69" t="s">
        <v>897</v>
      </c>
      <c r="D21" s="82" t="s">
        <v>99</v>
      </c>
      <c r="E21" s="69" t="s">
        <v>898</v>
      </c>
      <c r="F21" s="82" t="s">
        <v>881</v>
      </c>
      <c r="G21" s="82" t="s">
        <v>111</v>
      </c>
      <c r="H21" s="76">
        <v>7378.858000000002</v>
      </c>
      <c r="I21" s="78">
        <v>1331</v>
      </c>
      <c r="J21" s="69"/>
      <c r="K21" s="76">
        <v>98.212599980000007</v>
      </c>
      <c r="L21" s="77">
        <v>4.3668869451103957E-5</v>
      </c>
      <c r="M21" s="77">
        <f t="shared" si="0"/>
        <v>1.3659375933393621E-2</v>
      </c>
      <c r="N21" s="77">
        <f>K21/'סכום נכסי הקרן'!$C$42</f>
        <v>3.6145190139970965E-3</v>
      </c>
    </row>
    <row r="22" spans="2:14">
      <c r="B22" s="75" t="s">
        <v>899</v>
      </c>
      <c r="C22" s="69" t="s">
        <v>900</v>
      </c>
      <c r="D22" s="82" t="s">
        <v>99</v>
      </c>
      <c r="E22" s="69" t="s">
        <v>898</v>
      </c>
      <c r="F22" s="82" t="s">
        <v>881</v>
      </c>
      <c r="G22" s="82" t="s">
        <v>111</v>
      </c>
      <c r="H22" s="76">
        <v>8.6200000000000014E-4</v>
      </c>
      <c r="I22" s="78">
        <v>1299</v>
      </c>
      <c r="J22" s="69"/>
      <c r="K22" s="76">
        <v>1.1200000000000001E-5</v>
      </c>
      <c r="L22" s="77">
        <v>1.1521194808314386E-11</v>
      </c>
      <c r="M22" s="77">
        <f t="shared" si="0"/>
        <v>1.5576922969676232E-9</v>
      </c>
      <c r="N22" s="77">
        <f>K22/'סכום נכסי הקרן'!$C$42</f>
        <v>4.1219367947708698E-10</v>
      </c>
    </row>
    <row r="23" spans="2:14">
      <c r="B23" s="75" t="s">
        <v>901</v>
      </c>
      <c r="C23" s="69" t="s">
        <v>902</v>
      </c>
      <c r="D23" s="82" t="s">
        <v>99</v>
      </c>
      <c r="E23" s="69" t="s">
        <v>898</v>
      </c>
      <c r="F23" s="82" t="s">
        <v>881</v>
      </c>
      <c r="G23" s="82" t="s">
        <v>111</v>
      </c>
      <c r="H23" s="76">
        <v>3466.602100000001</v>
      </c>
      <c r="I23" s="78">
        <v>1533</v>
      </c>
      <c r="J23" s="69"/>
      <c r="K23" s="76">
        <v>53.143010193000009</v>
      </c>
      <c r="L23" s="77">
        <v>2.6628374709106161E-5</v>
      </c>
      <c r="M23" s="77">
        <f t="shared" si="0"/>
        <v>7.3911122870810708E-3</v>
      </c>
      <c r="N23" s="77">
        <f>K23/'סכום נכסי הקרן'!$C$42</f>
        <v>1.9558225812447332E-3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172</v>
      </c>
      <c r="C25" s="71"/>
      <c r="D25" s="71"/>
      <c r="E25" s="71"/>
      <c r="F25" s="71"/>
      <c r="G25" s="71"/>
      <c r="H25" s="79"/>
      <c r="I25" s="81"/>
      <c r="J25" s="71"/>
      <c r="K25" s="79">
        <v>6641.5994606150016</v>
      </c>
      <c r="L25" s="71"/>
      <c r="M25" s="80">
        <f t="shared" ref="M25:M72" si="1">K25/$K$11</f>
        <v>0.92371145708431324</v>
      </c>
      <c r="N25" s="80">
        <f>K25/'סכום נכסי הקרן'!$C$42</f>
        <v>0.24443083207892263</v>
      </c>
    </row>
    <row r="26" spans="2:14">
      <c r="B26" s="85" t="s">
        <v>198</v>
      </c>
      <c r="C26" s="71"/>
      <c r="D26" s="71"/>
      <c r="E26" s="71"/>
      <c r="F26" s="71"/>
      <c r="G26" s="71"/>
      <c r="H26" s="79"/>
      <c r="I26" s="81"/>
      <c r="J26" s="71"/>
      <c r="K26" s="79">
        <v>6641.5994606150016</v>
      </c>
      <c r="L26" s="71"/>
      <c r="M26" s="80">
        <f t="shared" si="1"/>
        <v>0.92371145708431324</v>
      </c>
      <c r="N26" s="80">
        <f>K26/'סכום נכסי הקרן'!$C$42</f>
        <v>0.24443083207892263</v>
      </c>
    </row>
    <row r="27" spans="2:14">
      <c r="B27" s="75" t="s">
        <v>903</v>
      </c>
      <c r="C27" s="69" t="s">
        <v>904</v>
      </c>
      <c r="D27" s="82" t="s">
        <v>25</v>
      </c>
      <c r="E27" s="69"/>
      <c r="F27" s="82" t="s">
        <v>881</v>
      </c>
      <c r="G27" s="82" t="s">
        <v>110</v>
      </c>
      <c r="H27" s="76">
        <v>1640.4776400000001</v>
      </c>
      <c r="I27" s="78">
        <v>3806</v>
      </c>
      <c r="J27" s="69"/>
      <c r="K27" s="76">
        <v>214.84426821</v>
      </c>
      <c r="L27" s="77">
        <v>4.9865813082815585E-5</v>
      </c>
      <c r="M27" s="77">
        <f t="shared" si="1"/>
        <v>2.9880469789139552E-2</v>
      </c>
      <c r="N27" s="77">
        <f>K27/'סכום נכסי הקרן'!$C$42</f>
        <v>7.9069151275037528E-3</v>
      </c>
    </row>
    <row r="28" spans="2:14">
      <c r="B28" s="75" t="s">
        <v>905</v>
      </c>
      <c r="C28" s="69" t="s">
        <v>906</v>
      </c>
      <c r="D28" s="82" t="s">
        <v>25</v>
      </c>
      <c r="E28" s="69"/>
      <c r="F28" s="82" t="s">
        <v>881</v>
      </c>
      <c r="G28" s="82" t="s">
        <v>110</v>
      </c>
      <c r="H28" s="76">
        <v>25.007295000000003</v>
      </c>
      <c r="I28" s="78">
        <v>495.75</v>
      </c>
      <c r="J28" s="69"/>
      <c r="K28" s="76">
        <v>0.42659334700000007</v>
      </c>
      <c r="L28" s="77">
        <v>6.5786011061121584E-8</v>
      </c>
      <c r="M28" s="77">
        <f t="shared" si="1"/>
        <v>5.9330461657101466E-5</v>
      </c>
      <c r="N28" s="77">
        <f>K28/'סכום נכסי הקרן'!$C$42</f>
        <v>1.5699917976819264E-5</v>
      </c>
    </row>
    <row r="29" spans="2:14">
      <c r="B29" s="75" t="s">
        <v>907</v>
      </c>
      <c r="C29" s="69" t="s">
        <v>908</v>
      </c>
      <c r="D29" s="82" t="s">
        <v>25</v>
      </c>
      <c r="E29" s="69"/>
      <c r="F29" s="82" t="s">
        <v>881</v>
      </c>
      <c r="G29" s="82" t="s">
        <v>110</v>
      </c>
      <c r="H29" s="76">
        <v>1021.0981670000001</v>
      </c>
      <c r="I29" s="78">
        <v>6570.3</v>
      </c>
      <c r="J29" s="69"/>
      <c r="K29" s="76">
        <v>230.85398138000002</v>
      </c>
      <c r="L29" s="77">
        <v>3.3395949908797923E-5</v>
      </c>
      <c r="M29" s="77">
        <f t="shared" si="1"/>
        <v>3.2107095403565454E-2</v>
      </c>
      <c r="N29" s="77">
        <f>K29/'סכום נכסי הקרן'!$C$42</f>
        <v>8.4961207149068865E-3</v>
      </c>
    </row>
    <row r="30" spans="2:14">
      <c r="B30" s="75" t="s">
        <v>909</v>
      </c>
      <c r="C30" s="69" t="s">
        <v>910</v>
      </c>
      <c r="D30" s="82" t="s">
        <v>25</v>
      </c>
      <c r="E30" s="69"/>
      <c r="F30" s="82" t="s">
        <v>881</v>
      </c>
      <c r="G30" s="82" t="s">
        <v>112</v>
      </c>
      <c r="H30" s="76">
        <v>218.93970000000002</v>
      </c>
      <c r="I30" s="78">
        <v>5552.9</v>
      </c>
      <c r="J30" s="69"/>
      <c r="K30" s="76">
        <v>48.943673972000006</v>
      </c>
      <c r="L30" s="77">
        <v>1.2065546859233661E-5</v>
      </c>
      <c r="M30" s="77">
        <f t="shared" si="1"/>
        <v>6.8070699938820676E-3</v>
      </c>
      <c r="N30" s="77">
        <f>K30/'סכום נכסי הקרן'!$C$42</f>
        <v>1.8012743805040728E-3</v>
      </c>
    </row>
    <row r="31" spans="2:14">
      <c r="B31" s="75" t="s">
        <v>911</v>
      </c>
      <c r="C31" s="69" t="s">
        <v>912</v>
      </c>
      <c r="D31" s="82" t="s">
        <v>600</v>
      </c>
      <c r="E31" s="69"/>
      <c r="F31" s="82" t="s">
        <v>881</v>
      </c>
      <c r="G31" s="82" t="s">
        <v>110</v>
      </c>
      <c r="H31" s="76">
        <v>409.41723900000005</v>
      </c>
      <c r="I31" s="78">
        <v>5940</v>
      </c>
      <c r="J31" s="69"/>
      <c r="K31" s="76">
        <v>83.683000332000006</v>
      </c>
      <c r="L31" s="77">
        <v>2.4133052696728561E-6</v>
      </c>
      <c r="M31" s="77">
        <f t="shared" si="1"/>
        <v>1.1638604018240666E-2</v>
      </c>
      <c r="N31" s="77">
        <f>K31/'סכום נכסי הקרן'!$C$42</f>
        <v>3.0797860550472655E-3</v>
      </c>
    </row>
    <row r="32" spans="2:14">
      <c r="B32" s="75" t="s">
        <v>913</v>
      </c>
      <c r="C32" s="69" t="s">
        <v>914</v>
      </c>
      <c r="D32" s="82" t="s">
        <v>600</v>
      </c>
      <c r="E32" s="69"/>
      <c r="F32" s="82" t="s">
        <v>881</v>
      </c>
      <c r="G32" s="82" t="s">
        <v>110</v>
      </c>
      <c r="H32" s="76">
        <v>205.17777600000002</v>
      </c>
      <c r="I32" s="78">
        <v>14698</v>
      </c>
      <c r="J32" s="69"/>
      <c r="K32" s="76">
        <v>103.77033856600002</v>
      </c>
      <c r="L32" s="77">
        <v>1.9219815055376488E-6</v>
      </c>
      <c r="M32" s="77">
        <f t="shared" si="1"/>
        <v>1.4432344378391115E-2</v>
      </c>
      <c r="N32" s="77">
        <f>K32/'סכום נכסי הקרן'!$C$42</f>
        <v>3.8190605066163045E-3</v>
      </c>
    </row>
    <row r="33" spans="2:14">
      <c r="B33" s="75" t="s">
        <v>915</v>
      </c>
      <c r="C33" s="69" t="s">
        <v>916</v>
      </c>
      <c r="D33" s="82" t="s">
        <v>600</v>
      </c>
      <c r="E33" s="69"/>
      <c r="F33" s="82" t="s">
        <v>881</v>
      </c>
      <c r="G33" s="82" t="s">
        <v>110</v>
      </c>
      <c r="H33" s="76">
        <v>484.72624000000013</v>
      </c>
      <c r="I33" s="78">
        <v>6410</v>
      </c>
      <c r="J33" s="69"/>
      <c r="K33" s="76">
        <v>106.91514585800002</v>
      </c>
      <c r="L33" s="77">
        <v>2.270148619806795E-6</v>
      </c>
      <c r="M33" s="77">
        <f t="shared" si="1"/>
        <v>1.4869723136801473E-2</v>
      </c>
      <c r="N33" s="77">
        <f>K33/'סכום נכסי הקרן'!$C$42</f>
        <v>3.9347988716998622E-3</v>
      </c>
    </row>
    <row r="34" spans="2:14">
      <c r="B34" s="75" t="s">
        <v>917</v>
      </c>
      <c r="C34" s="69" t="s">
        <v>918</v>
      </c>
      <c r="D34" s="82" t="s">
        <v>101</v>
      </c>
      <c r="E34" s="69"/>
      <c r="F34" s="82" t="s">
        <v>881</v>
      </c>
      <c r="G34" s="82" t="s">
        <v>119</v>
      </c>
      <c r="H34" s="76">
        <v>11207.30618</v>
      </c>
      <c r="I34" s="78">
        <f>170400/100</f>
        <v>1704</v>
      </c>
      <c r="J34" s="69"/>
      <c r="K34" s="76">
        <v>621.53908973400019</v>
      </c>
      <c r="L34" s="77">
        <v>3.2176428784728318E-6</v>
      </c>
      <c r="M34" s="77">
        <f t="shared" si="1"/>
        <v>8.6443451102046459E-2</v>
      </c>
      <c r="N34" s="77">
        <f>K34/'סכום נכסי הקרן'!$C$42</f>
        <v>2.2874507530026504E-2</v>
      </c>
    </row>
    <row r="35" spans="2:14">
      <c r="B35" s="75" t="s">
        <v>919</v>
      </c>
      <c r="C35" s="69" t="s">
        <v>920</v>
      </c>
      <c r="D35" s="82" t="s">
        <v>600</v>
      </c>
      <c r="E35" s="69"/>
      <c r="F35" s="82" t="s">
        <v>881</v>
      </c>
      <c r="G35" s="82" t="s">
        <v>110</v>
      </c>
      <c r="H35" s="76">
        <v>93.205758000000017</v>
      </c>
      <c r="I35" s="78">
        <v>10548</v>
      </c>
      <c r="J35" s="69"/>
      <c r="K35" s="76">
        <v>33.829652481000004</v>
      </c>
      <c r="L35" s="77">
        <v>4.1486490367334132E-7</v>
      </c>
      <c r="M35" s="77">
        <f t="shared" si="1"/>
        <v>4.705016882030834E-3</v>
      </c>
      <c r="N35" s="77">
        <f>K35/'סכום נכסי הקרן'!$C$42</f>
        <v>1.2450329403191566E-3</v>
      </c>
    </row>
    <row r="36" spans="2:14">
      <c r="B36" s="75" t="s">
        <v>921</v>
      </c>
      <c r="C36" s="69" t="s">
        <v>922</v>
      </c>
      <c r="D36" s="82" t="s">
        <v>25</v>
      </c>
      <c r="E36" s="69"/>
      <c r="F36" s="82" t="s">
        <v>881</v>
      </c>
      <c r="G36" s="82" t="s">
        <v>118</v>
      </c>
      <c r="H36" s="76">
        <v>1338.779671</v>
      </c>
      <c r="I36" s="78">
        <v>3684</v>
      </c>
      <c r="J36" s="69"/>
      <c r="K36" s="76">
        <v>126.73925655000004</v>
      </c>
      <c r="L36" s="77">
        <v>2.374189450178284E-5</v>
      </c>
      <c r="M36" s="77">
        <f t="shared" si="1"/>
        <v>1.7626853897440932E-2</v>
      </c>
      <c r="N36" s="77">
        <f>K36/'סכום נכסי הקרן'!$C$42</f>
        <v>4.6643857581727685E-3</v>
      </c>
    </row>
    <row r="37" spans="2:14">
      <c r="B37" s="75" t="s">
        <v>923</v>
      </c>
      <c r="C37" s="69" t="s">
        <v>924</v>
      </c>
      <c r="D37" s="82" t="s">
        <v>600</v>
      </c>
      <c r="E37" s="69"/>
      <c r="F37" s="82" t="s">
        <v>881</v>
      </c>
      <c r="G37" s="82" t="s">
        <v>110</v>
      </c>
      <c r="H37" s="76">
        <v>894.95574600000009</v>
      </c>
      <c r="I37" s="78">
        <v>7698</v>
      </c>
      <c r="J37" s="69"/>
      <c r="K37" s="76">
        <v>237.06319865200001</v>
      </c>
      <c r="L37" s="77">
        <v>5.6615535944735449E-6</v>
      </c>
      <c r="M37" s="77">
        <f t="shared" si="1"/>
        <v>3.2970671288814805E-2</v>
      </c>
      <c r="N37" s="77">
        <f>K37/'סכום נכסי הקרן'!$C$42</f>
        <v>8.7246385822299533E-3</v>
      </c>
    </row>
    <row r="38" spans="2:14">
      <c r="B38" s="75" t="s">
        <v>925</v>
      </c>
      <c r="C38" s="69" t="s">
        <v>926</v>
      </c>
      <c r="D38" s="82" t="s">
        <v>600</v>
      </c>
      <c r="E38" s="69"/>
      <c r="F38" s="82" t="s">
        <v>881</v>
      </c>
      <c r="G38" s="82" t="s">
        <v>110</v>
      </c>
      <c r="H38" s="76">
        <v>170.46019500000003</v>
      </c>
      <c r="I38" s="78">
        <v>6916</v>
      </c>
      <c r="J38" s="69"/>
      <c r="K38" s="76">
        <v>40.566042204000006</v>
      </c>
      <c r="L38" s="77">
        <v>1.2263323381294966E-5</v>
      </c>
      <c r="M38" s="77">
        <f t="shared" si="1"/>
        <v>5.6419117374673488E-3</v>
      </c>
      <c r="N38" s="77">
        <f>K38/'סכום נכסי הקרן'!$C$42</f>
        <v>1.4929523390972822E-3</v>
      </c>
    </row>
    <row r="39" spans="2:14">
      <c r="B39" s="75" t="s">
        <v>927</v>
      </c>
      <c r="C39" s="69" t="s">
        <v>928</v>
      </c>
      <c r="D39" s="82" t="s">
        <v>600</v>
      </c>
      <c r="E39" s="69"/>
      <c r="F39" s="82" t="s">
        <v>881</v>
      </c>
      <c r="G39" s="82" t="s">
        <v>110</v>
      </c>
      <c r="H39" s="76">
        <v>68.80962000000001</v>
      </c>
      <c r="I39" s="78">
        <v>10289.77</v>
      </c>
      <c r="J39" s="69"/>
      <c r="K39" s="76">
        <v>24.363489981000008</v>
      </c>
      <c r="L39" s="77">
        <v>3.2004474418604655E-5</v>
      </c>
      <c r="M39" s="77">
        <f t="shared" si="1"/>
        <v>3.3884661313081763E-3</v>
      </c>
      <c r="N39" s="77">
        <f>K39/'סכום נכסי הקרן'!$C$42</f>
        <v>8.966496946581729E-4</v>
      </c>
    </row>
    <row r="40" spans="2:14">
      <c r="B40" s="75" t="s">
        <v>929</v>
      </c>
      <c r="C40" s="69" t="s">
        <v>930</v>
      </c>
      <c r="D40" s="82" t="s">
        <v>100</v>
      </c>
      <c r="E40" s="69"/>
      <c r="F40" s="82" t="s">
        <v>881</v>
      </c>
      <c r="G40" s="82" t="s">
        <v>110</v>
      </c>
      <c r="H40" s="76">
        <v>2971.3245000000006</v>
      </c>
      <c r="I40" s="78">
        <v>630.20000000000005</v>
      </c>
      <c r="J40" s="69"/>
      <c r="K40" s="76">
        <v>64.433712564000018</v>
      </c>
      <c r="L40" s="77">
        <v>8.4668082510422021E-5</v>
      </c>
      <c r="M40" s="77">
        <f t="shared" si="1"/>
        <v>8.9614194398186416E-3</v>
      </c>
      <c r="N40" s="77">
        <f>K40/'סכום נכסי הקרן'!$C$42</f>
        <v>2.3713543807253727E-3</v>
      </c>
    </row>
    <row r="41" spans="2:14">
      <c r="B41" s="75" t="s">
        <v>931</v>
      </c>
      <c r="C41" s="69" t="s">
        <v>932</v>
      </c>
      <c r="D41" s="82" t="s">
        <v>25</v>
      </c>
      <c r="E41" s="69"/>
      <c r="F41" s="82" t="s">
        <v>881</v>
      </c>
      <c r="G41" s="82" t="s">
        <v>112</v>
      </c>
      <c r="H41" s="76">
        <v>1000.8672020000001</v>
      </c>
      <c r="I41" s="78">
        <v>4036</v>
      </c>
      <c r="J41" s="69"/>
      <c r="K41" s="76">
        <v>162.62219177400002</v>
      </c>
      <c r="L41" s="77">
        <v>1.2235540366748167E-4</v>
      </c>
      <c r="M41" s="77">
        <f t="shared" si="1"/>
        <v>2.2617440664495659E-2</v>
      </c>
      <c r="N41" s="77">
        <f>K41/'סכום נכסי הקרן'!$C$42</f>
        <v>5.9849856778529933E-3</v>
      </c>
    </row>
    <row r="42" spans="2:14">
      <c r="B42" s="75" t="s">
        <v>933</v>
      </c>
      <c r="C42" s="69" t="s">
        <v>934</v>
      </c>
      <c r="D42" s="82" t="s">
        <v>100</v>
      </c>
      <c r="E42" s="69"/>
      <c r="F42" s="82" t="s">
        <v>881</v>
      </c>
      <c r="G42" s="82" t="s">
        <v>110</v>
      </c>
      <c r="H42" s="76">
        <v>1226.3106610000002</v>
      </c>
      <c r="I42" s="78">
        <v>2993</v>
      </c>
      <c r="J42" s="69"/>
      <c r="K42" s="76">
        <v>126.29666800000003</v>
      </c>
      <c r="L42" s="77">
        <v>2.5422057599505012E-6</v>
      </c>
      <c r="M42" s="77">
        <f t="shared" si="1"/>
        <v>1.7565298828239047E-2</v>
      </c>
      <c r="N42" s="77">
        <f>K42/'סכום נכסי הקרן'!$C$42</f>
        <v>4.6480971686264352E-3</v>
      </c>
    </row>
    <row r="43" spans="2:14">
      <c r="B43" s="75" t="s">
        <v>935</v>
      </c>
      <c r="C43" s="69" t="s">
        <v>936</v>
      </c>
      <c r="D43" s="82" t="s">
        <v>850</v>
      </c>
      <c r="E43" s="69"/>
      <c r="F43" s="82" t="s">
        <v>881</v>
      </c>
      <c r="G43" s="82" t="s">
        <v>115</v>
      </c>
      <c r="H43" s="76">
        <v>5504.2851180000007</v>
      </c>
      <c r="I43" s="78">
        <v>3100</v>
      </c>
      <c r="J43" s="69"/>
      <c r="K43" s="76">
        <v>75.760980359000001</v>
      </c>
      <c r="L43" s="77">
        <v>3.7597910060662496E-5</v>
      </c>
      <c r="M43" s="77">
        <f t="shared" si="1"/>
        <v>1.053681209963658E-2</v>
      </c>
      <c r="N43" s="77">
        <f>K43/'סכום נכסי הקרן'!$C$42</f>
        <v>2.7882318977649578E-3</v>
      </c>
    </row>
    <row r="44" spans="2:14">
      <c r="B44" s="75" t="s">
        <v>937</v>
      </c>
      <c r="C44" s="69" t="s">
        <v>938</v>
      </c>
      <c r="D44" s="82" t="s">
        <v>25</v>
      </c>
      <c r="E44" s="69"/>
      <c r="F44" s="82" t="s">
        <v>881</v>
      </c>
      <c r="G44" s="82" t="s">
        <v>112</v>
      </c>
      <c r="H44" s="76">
        <v>2449.436373</v>
      </c>
      <c r="I44" s="78">
        <v>2213</v>
      </c>
      <c r="J44" s="69"/>
      <c r="K44" s="76">
        <v>218.22262325400004</v>
      </c>
      <c r="L44" s="77">
        <v>9.6115770868741504E-6</v>
      </c>
      <c r="M44" s="77">
        <f t="shared" si="1"/>
        <v>3.0350330291680674E-2</v>
      </c>
      <c r="N44" s="77">
        <f>K44/'סכום נכסי הקרן'!$C$42</f>
        <v>8.0312487521614646E-3</v>
      </c>
    </row>
    <row r="45" spans="2:14">
      <c r="B45" s="75" t="s">
        <v>939</v>
      </c>
      <c r="C45" s="69" t="s">
        <v>940</v>
      </c>
      <c r="D45" s="82" t="s">
        <v>101</v>
      </c>
      <c r="E45" s="69"/>
      <c r="F45" s="82" t="s">
        <v>881</v>
      </c>
      <c r="G45" s="82" t="s">
        <v>119</v>
      </c>
      <c r="H45" s="76">
        <v>288.06209100000001</v>
      </c>
      <c r="I45" s="78">
        <f>2397000/100</f>
        <v>23970</v>
      </c>
      <c r="J45" s="69"/>
      <c r="K45" s="76">
        <v>224.72519346400003</v>
      </c>
      <c r="L45" s="77">
        <v>1.1709419368066663E-5</v>
      </c>
      <c r="M45" s="77">
        <f t="shared" si="1"/>
        <v>3.1254705606556403E-2</v>
      </c>
      <c r="N45" s="77">
        <f>K45/'סכום נכסי הקרן'!$C$42</f>
        <v>8.2705628897434269E-3</v>
      </c>
    </row>
    <row r="46" spans="2:14">
      <c r="B46" s="75" t="s">
        <v>941</v>
      </c>
      <c r="C46" s="69" t="s">
        <v>942</v>
      </c>
      <c r="D46" s="82" t="s">
        <v>100</v>
      </c>
      <c r="E46" s="69"/>
      <c r="F46" s="82" t="s">
        <v>881</v>
      </c>
      <c r="G46" s="82" t="s">
        <v>110</v>
      </c>
      <c r="H46" s="76">
        <v>16.382319000000003</v>
      </c>
      <c r="I46" s="78">
        <v>33962</v>
      </c>
      <c r="J46" s="69"/>
      <c r="K46" s="76">
        <v>19.144909612000003</v>
      </c>
      <c r="L46" s="77">
        <v>1.4915860370489757E-7</v>
      </c>
      <c r="M46" s="77">
        <f t="shared" si="1"/>
        <v>2.662667698995876E-3</v>
      </c>
      <c r="N46" s="77">
        <f>K46/'סכום נכסי הקרן'!$C$42</f>
        <v>7.0459024430594023E-4</v>
      </c>
    </row>
    <row r="47" spans="2:14">
      <c r="B47" s="75" t="s">
        <v>943</v>
      </c>
      <c r="C47" s="69" t="s">
        <v>944</v>
      </c>
      <c r="D47" s="82" t="s">
        <v>600</v>
      </c>
      <c r="E47" s="69"/>
      <c r="F47" s="82" t="s">
        <v>881</v>
      </c>
      <c r="G47" s="82" t="s">
        <v>110</v>
      </c>
      <c r="H47" s="76">
        <v>61.30311600000001</v>
      </c>
      <c r="I47" s="78">
        <v>18531</v>
      </c>
      <c r="J47" s="69"/>
      <c r="K47" s="76">
        <v>39.090036746000003</v>
      </c>
      <c r="L47" s="77">
        <v>2.6153206484641642E-7</v>
      </c>
      <c r="M47" s="77">
        <f t="shared" si="1"/>
        <v>5.4366293863772801E-3</v>
      </c>
      <c r="N47" s="77">
        <f>K47/'סכום נכסי הקרן'!$C$42</f>
        <v>1.4386308997525246E-3</v>
      </c>
    </row>
    <row r="48" spans="2:14">
      <c r="B48" s="75" t="s">
        <v>945</v>
      </c>
      <c r="C48" s="69" t="s">
        <v>946</v>
      </c>
      <c r="D48" s="82" t="s">
        <v>600</v>
      </c>
      <c r="E48" s="69"/>
      <c r="F48" s="82" t="s">
        <v>881</v>
      </c>
      <c r="G48" s="82" t="s">
        <v>110</v>
      </c>
      <c r="H48" s="76">
        <v>561.42394500000012</v>
      </c>
      <c r="I48" s="78">
        <v>5665</v>
      </c>
      <c r="J48" s="69"/>
      <c r="K48" s="76">
        <v>109.43985737200002</v>
      </c>
      <c r="L48" s="77">
        <v>1.3163515709261434E-5</v>
      </c>
      <c r="M48" s="77">
        <f t="shared" si="1"/>
        <v>1.5220859179428552E-2</v>
      </c>
      <c r="N48" s="77">
        <f>K48/'סכום נכסי הקרן'!$C$42</f>
        <v>4.0277158474653829E-3</v>
      </c>
    </row>
    <row r="49" spans="2:14">
      <c r="B49" s="75" t="s">
        <v>947</v>
      </c>
      <c r="C49" s="69" t="s">
        <v>948</v>
      </c>
      <c r="D49" s="82" t="s">
        <v>600</v>
      </c>
      <c r="E49" s="69"/>
      <c r="F49" s="82" t="s">
        <v>881</v>
      </c>
      <c r="G49" s="82" t="s">
        <v>110</v>
      </c>
      <c r="H49" s="76">
        <v>60.052032000000011</v>
      </c>
      <c r="I49" s="78">
        <v>29962</v>
      </c>
      <c r="J49" s="69"/>
      <c r="K49" s="76">
        <v>61.913189798000005</v>
      </c>
      <c r="L49" s="77">
        <v>2.183710254545455E-6</v>
      </c>
      <c r="M49" s="77">
        <f t="shared" si="1"/>
        <v>8.6108659668784858E-3</v>
      </c>
      <c r="N49" s="77">
        <f>K49/'סכום נכסי הקרן'!$C$42</f>
        <v>2.27859156348222E-3</v>
      </c>
    </row>
    <row r="50" spans="2:14">
      <c r="B50" s="75" t="s">
        <v>949</v>
      </c>
      <c r="C50" s="69" t="s">
        <v>950</v>
      </c>
      <c r="D50" s="82" t="s">
        <v>600</v>
      </c>
      <c r="E50" s="69"/>
      <c r="F50" s="82" t="s">
        <v>881</v>
      </c>
      <c r="G50" s="82" t="s">
        <v>110</v>
      </c>
      <c r="H50" s="76">
        <v>147.31514100000004</v>
      </c>
      <c r="I50" s="78">
        <v>19893</v>
      </c>
      <c r="J50" s="69"/>
      <c r="K50" s="76">
        <v>100.83988483800002</v>
      </c>
      <c r="L50" s="77">
        <v>2.6073476283185847E-5</v>
      </c>
      <c r="M50" s="77">
        <f t="shared" si="1"/>
        <v>1.402477784279061E-2</v>
      </c>
      <c r="N50" s="77">
        <f>K50/'סכום נכסי הקרן'!$C$42</f>
        <v>3.7112109972697268E-3</v>
      </c>
    </row>
    <row r="51" spans="2:14">
      <c r="B51" s="75" t="s">
        <v>951</v>
      </c>
      <c r="C51" s="69" t="s">
        <v>952</v>
      </c>
      <c r="D51" s="82" t="s">
        <v>600</v>
      </c>
      <c r="E51" s="69"/>
      <c r="F51" s="82" t="s">
        <v>881</v>
      </c>
      <c r="G51" s="82" t="s">
        <v>110</v>
      </c>
      <c r="H51" s="76">
        <v>535.26847000000009</v>
      </c>
      <c r="I51" s="78">
        <v>14979</v>
      </c>
      <c r="J51" s="69"/>
      <c r="K51" s="76">
        <v>275.89203050500004</v>
      </c>
      <c r="L51" s="77">
        <v>2.0698703402938906E-6</v>
      </c>
      <c r="M51" s="77">
        <f t="shared" si="1"/>
        <v>3.8370972385035271E-2</v>
      </c>
      <c r="N51" s="77">
        <f>K51/'סכום נכסי הקרן'!$C$42</f>
        <v>1.0153656356451846E-2</v>
      </c>
    </row>
    <row r="52" spans="2:14">
      <c r="B52" s="75" t="s">
        <v>953</v>
      </c>
      <c r="C52" s="69" t="s">
        <v>954</v>
      </c>
      <c r="D52" s="82" t="s">
        <v>100</v>
      </c>
      <c r="E52" s="69"/>
      <c r="F52" s="82" t="s">
        <v>881</v>
      </c>
      <c r="G52" s="82" t="s">
        <v>110</v>
      </c>
      <c r="H52" s="76">
        <v>18236.645804000003</v>
      </c>
      <c r="I52" s="78">
        <v>789.25</v>
      </c>
      <c r="J52" s="69"/>
      <c r="K52" s="76">
        <v>495.27251363700009</v>
      </c>
      <c r="L52" s="77">
        <v>8.6964592715805923E-5</v>
      </c>
      <c r="M52" s="77">
        <f t="shared" si="1"/>
        <v>6.8882337445727415E-2</v>
      </c>
      <c r="N52" s="77">
        <f>K52/'סכום נכסי הקרן'!$C$42</f>
        <v>1.8227517833919713E-2</v>
      </c>
    </row>
    <row r="53" spans="2:14">
      <c r="B53" s="75" t="s">
        <v>955</v>
      </c>
      <c r="C53" s="69" t="s">
        <v>956</v>
      </c>
      <c r="D53" s="82" t="s">
        <v>600</v>
      </c>
      <c r="E53" s="69"/>
      <c r="F53" s="82" t="s">
        <v>881</v>
      </c>
      <c r="G53" s="82" t="s">
        <v>110</v>
      </c>
      <c r="H53" s="76">
        <v>243.57291800000002</v>
      </c>
      <c r="I53" s="78">
        <v>31112</v>
      </c>
      <c r="J53" s="69"/>
      <c r="K53" s="76">
        <v>260.76037834700003</v>
      </c>
      <c r="L53" s="77">
        <v>1.428580164222874E-5</v>
      </c>
      <c r="M53" s="77">
        <f t="shared" si="1"/>
        <v>3.6266467205846871E-2</v>
      </c>
      <c r="N53" s="77">
        <f>K53/'סכום נכסי הקרן'!$C$42</f>
        <v>9.59676605470422E-3</v>
      </c>
    </row>
    <row r="54" spans="2:14">
      <c r="B54" s="75" t="s">
        <v>957</v>
      </c>
      <c r="C54" s="69" t="s">
        <v>958</v>
      </c>
      <c r="D54" s="82" t="s">
        <v>25</v>
      </c>
      <c r="E54" s="69"/>
      <c r="F54" s="82" t="s">
        <v>881</v>
      </c>
      <c r="G54" s="82" t="s">
        <v>112</v>
      </c>
      <c r="H54" s="76">
        <v>369.06977999999998</v>
      </c>
      <c r="I54" s="78">
        <v>3490</v>
      </c>
      <c r="J54" s="69"/>
      <c r="K54" s="76">
        <v>51.854459099000003</v>
      </c>
      <c r="L54" s="77">
        <v>3.05016347107438E-5</v>
      </c>
      <c r="M54" s="77">
        <f t="shared" si="1"/>
        <v>7.2119010269584803E-3</v>
      </c>
      <c r="N54" s="77">
        <f>K54/'סכום נכסי הקרן'!$C$42</f>
        <v>1.9084000261884752E-3</v>
      </c>
    </row>
    <row r="55" spans="2:14">
      <c r="B55" s="75" t="s">
        <v>959</v>
      </c>
      <c r="C55" s="69" t="s">
        <v>960</v>
      </c>
      <c r="D55" s="82" t="s">
        <v>25</v>
      </c>
      <c r="E55" s="69"/>
      <c r="F55" s="82" t="s">
        <v>881</v>
      </c>
      <c r="G55" s="82" t="s">
        <v>112</v>
      </c>
      <c r="H55" s="76">
        <v>832.08596000000034</v>
      </c>
      <c r="I55" s="78">
        <v>5530</v>
      </c>
      <c r="J55" s="69"/>
      <c r="K55" s="76">
        <v>185.24458461400002</v>
      </c>
      <c r="L55" s="77">
        <v>1.094489917790201E-4</v>
      </c>
      <c r="M55" s="77">
        <f t="shared" si="1"/>
        <v>2.5763755581088829E-2</v>
      </c>
      <c r="N55" s="77">
        <f>K55/'סכום נכסי הקרן'!$C$42</f>
        <v>6.8175577620758245E-3</v>
      </c>
    </row>
    <row r="56" spans="2:14">
      <c r="B56" s="75" t="s">
        <v>961</v>
      </c>
      <c r="C56" s="69" t="s">
        <v>962</v>
      </c>
      <c r="D56" s="82" t="s">
        <v>596</v>
      </c>
      <c r="E56" s="69"/>
      <c r="F56" s="82" t="s">
        <v>881</v>
      </c>
      <c r="G56" s="82" t="s">
        <v>110</v>
      </c>
      <c r="H56" s="76">
        <v>359.64630300000005</v>
      </c>
      <c r="I56" s="78">
        <v>6818</v>
      </c>
      <c r="J56" s="69"/>
      <c r="K56" s="76">
        <v>84.375676766000012</v>
      </c>
      <c r="L56" s="77">
        <v>8.5834439856801917E-6</v>
      </c>
      <c r="M56" s="77">
        <f t="shared" si="1"/>
        <v>1.1734941227663238E-2</v>
      </c>
      <c r="N56" s="77">
        <f>K56/'סכום נכסי הקרן'!$C$42</f>
        <v>3.1052786307631162E-3</v>
      </c>
    </row>
    <row r="57" spans="2:14">
      <c r="B57" s="75" t="s">
        <v>963</v>
      </c>
      <c r="C57" s="69" t="s">
        <v>964</v>
      </c>
      <c r="D57" s="82" t="s">
        <v>25</v>
      </c>
      <c r="E57" s="69"/>
      <c r="F57" s="82" t="s">
        <v>881</v>
      </c>
      <c r="G57" s="82" t="s">
        <v>112</v>
      </c>
      <c r="H57" s="76">
        <v>76.003353000000004</v>
      </c>
      <c r="I57" s="78">
        <v>5369.7</v>
      </c>
      <c r="J57" s="69"/>
      <c r="K57" s="76">
        <v>16.429901905999998</v>
      </c>
      <c r="L57" s="77">
        <v>4.6542961544962192E-5</v>
      </c>
      <c r="M57" s="77">
        <f t="shared" si="1"/>
        <v>2.2850653249026666E-3</v>
      </c>
      <c r="N57" s="77">
        <f>K57/'סכום נכסי הקרן'!$C$42</f>
        <v>6.046697964358699E-4</v>
      </c>
    </row>
    <row r="58" spans="2:14">
      <c r="B58" s="75" t="s">
        <v>965</v>
      </c>
      <c r="C58" s="69" t="s">
        <v>966</v>
      </c>
      <c r="D58" s="82" t="s">
        <v>25</v>
      </c>
      <c r="E58" s="69"/>
      <c r="F58" s="82" t="s">
        <v>881</v>
      </c>
      <c r="G58" s="82" t="s">
        <v>112</v>
      </c>
      <c r="H58" s="76">
        <v>177.65392800000006</v>
      </c>
      <c r="I58" s="78">
        <v>10892.9</v>
      </c>
      <c r="J58" s="69"/>
      <c r="K58" s="76">
        <v>77.905931844000023</v>
      </c>
      <c r="L58" s="77">
        <v>3.9937182774494914E-5</v>
      </c>
      <c r="M58" s="77">
        <f t="shared" si="1"/>
        <v>1.0835131242989597E-2</v>
      </c>
      <c r="N58" s="77">
        <f>K58/'סכום נכסי הקרן'!$C$42</f>
        <v>2.8671725624883505E-3</v>
      </c>
    </row>
    <row r="59" spans="2:14">
      <c r="B59" s="75" t="s">
        <v>967</v>
      </c>
      <c r="C59" s="69" t="s">
        <v>968</v>
      </c>
      <c r="D59" s="82" t="s">
        <v>25</v>
      </c>
      <c r="E59" s="69"/>
      <c r="F59" s="82" t="s">
        <v>881</v>
      </c>
      <c r="G59" s="82" t="s">
        <v>112</v>
      </c>
      <c r="H59" s="76">
        <v>561.88184100000024</v>
      </c>
      <c r="I59" s="78">
        <v>5425.7</v>
      </c>
      <c r="J59" s="69"/>
      <c r="K59" s="76">
        <v>122.73063174800001</v>
      </c>
      <c r="L59" s="77">
        <v>7.7682527834373709E-5</v>
      </c>
      <c r="M59" s="77">
        <f t="shared" si="1"/>
        <v>1.706933568534193E-2</v>
      </c>
      <c r="N59" s="77">
        <f>K59/'סכום נכסי הקרן'!$C$42</f>
        <v>4.5168563111388843E-3</v>
      </c>
    </row>
    <row r="60" spans="2:14">
      <c r="B60" s="75" t="s">
        <v>969</v>
      </c>
      <c r="C60" s="69" t="s">
        <v>970</v>
      </c>
      <c r="D60" s="82" t="s">
        <v>600</v>
      </c>
      <c r="E60" s="69"/>
      <c r="F60" s="82" t="s">
        <v>881</v>
      </c>
      <c r="G60" s="82" t="s">
        <v>110</v>
      </c>
      <c r="H60" s="76">
        <v>195.40430800000001</v>
      </c>
      <c r="I60" s="78">
        <v>17420</v>
      </c>
      <c r="J60" s="69"/>
      <c r="K60" s="76">
        <v>117.12968006800001</v>
      </c>
      <c r="L60" s="77">
        <v>1.2469216614169275E-5</v>
      </c>
      <c r="M60" s="77">
        <f t="shared" si="1"/>
        <v>1.629035717751837E-2</v>
      </c>
      <c r="N60" s="77">
        <f>K60/'סכום נכסי הקרן'!$C$42</f>
        <v>4.3107244467145483E-3</v>
      </c>
    </row>
    <row r="61" spans="2:14">
      <c r="B61" s="75" t="s">
        <v>971</v>
      </c>
      <c r="C61" s="69" t="s">
        <v>972</v>
      </c>
      <c r="D61" s="82" t="s">
        <v>101</v>
      </c>
      <c r="E61" s="69"/>
      <c r="F61" s="82" t="s">
        <v>881</v>
      </c>
      <c r="G61" s="82" t="s">
        <v>119</v>
      </c>
      <c r="H61" s="76">
        <v>1735.8790500000002</v>
      </c>
      <c r="I61" s="78">
        <f>168600/100</f>
        <v>1686</v>
      </c>
      <c r="J61" s="69"/>
      <c r="K61" s="76">
        <v>95.252120380000008</v>
      </c>
      <c r="L61" s="77">
        <v>2.2988175807164619E-7</v>
      </c>
      <c r="M61" s="77">
        <f t="shared" si="1"/>
        <v>1.3247633409442745E-2</v>
      </c>
      <c r="N61" s="77">
        <f>K61/'סכום נכסי הקרן'!$C$42</f>
        <v>3.5055644622702343E-3</v>
      </c>
    </row>
    <row r="62" spans="2:14">
      <c r="B62" s="75" t="s">
        <v>973</v>
      </c>
      <c r="C62" s="69" t="s">
        <v>974</v>
      </c>
      <c r="D62" s="82" t="s">
        <v>100</v>
      </c>
      <c r="E62" s="69"/>
      <c r="F62" s="82" t="s">
        <v>881</v>
      </c>
      <c r="G62" s="82" t="s">
        <v>110</v>
      </c>
      <c r="H62" s="76">
        <v>69.829566000000014</v>
      </c>
      <c r="I62" s="78">
        <v>62558</v>
      </c>
      <c r="J62" s="69"/>
      <c r="K62" s="76">
        <v>150.31657532599999</v>
      </c>
      <c r="L62" s="77">
        <v>4.9945620232543627E-6</v>
      </c>
      <c r="M62" s="77">
        <f t="shared" si="1"/>
        <v>2.0905979597487828E-2</v>
      </c>
      <c r="N62" s="77">
        <f>K62/'סכום נכסי הקרן'!$C$42</f>
        <v>5.5321019883945209E-3</v>
      </c>
    </row>
    <row r="63" spans="2:14">
      <c r="B63" s="75" t="s">
        <v>975</v>
      </c>
      <c r="C63" s="69" t="s">
        <v>976</v>
      </c>
      <c r="D63" s="82" t="s">
        <v>25</v>
      </c>
      <c r="E63" s="69"/>
      <c r="F63" s="82" t="s">
        <v>881</v>
      </c>
      <c r="G63" s="82" t="s">
        <v>112</v>
      </c>
      <c r="H63" s="76">
        <v>313.02746999999999</v>
      </c>
      <c r="I63" s="78">
        <v>19252</v>
      </c>
      <c r="J63" s="69"/>
      <c r="K63" s="76">
        <v>242.61100826800012</v>
      </c>
      <c r="L63" s="77">
        <v>1.0794050689655172E-4</v>
      </c>
      <c r="M63" s="77">
        <f t="shared" si="1"/>
        <v>3.3742258815947508E-2</v>
      </c>
      <c r="N63" s="77">
        <f>K63/'סכום נכסי הקרן'!$C$42</f>
        <v>8.9288146588957975E-3</v>
      </c>
    </row>
    <row r="64" spans="2:14">
      <c r="B64" s="75" t="s">
        <v>977</v>
      </c>
      <c r="C64" s="69" t="s">
        <v>978</v>
      </c>
      <c r="D64" s="82" t="s">
        <v>100</v>
      </c>
      <c r="E64" s="69"/>
      <c r="F64" s="82" t="s">
        <v>881</v>
      </c>
      <c r="G64" s="82" t="s">
        <v>110</v>
      </c>
      <c r="H64" s="76">
        <v>1288.6165200000003</v>
      </c>
      <c r="I64" s="78">
        <v>3004.25</v>
      </c>
      <c r="J64" s="69"/>
      <c r="K64" s="76">
        <v>133.21233386100002</v>
      </c>
      <c r="L64" s="77">
        <v>1.3636153650793654E-4</v>
      </c>
      <c r="M64" s="77">
        <f t="shared" si="1"/>
        <v>1.8527127349674911E-2</v>
      </c>
      <c r="N64" s="77">
        <f>K64/'סכום נכסי הקרן'!$C$42</f>
        <v>4.9026144683835485E-3</v>
      </c>
    </row>
    <row r="65" spans="2:14">
      <c r="B65" s="75" t="s">
        <v>979</v>
      </c>
      <c r="C65" s="69" t="s">
        <v>980</v>
      </c>
      <c r="D65" s="82" t="s">
        <v>600</v>
      </c>
      <c r="E65" s="69"/>
      <c r="F65" s="82" t="s">
        <v>881</v>
      </c>
      <c r="G65" s="82" t="s">
        <v>110</v>
      </c>
      <c r="H65" s="76">
        <v>83.290917000000007</v>
      </c>
      <c r="I65" s="78">
        <v>11670</v>
      </c>
      <c r="J65" s="69"/>
      <c r="K65" s="76">
        <v>33.446692217999995</v>
      </c>
      <c r="L65" s="77">
        <v>2.8484691264622482E-7</v>
      </c>
      <c r="M65" s="77">
        <f t="shared" si="1"/>
        <v>4.6517548952701368E-3</v>
      </c>
      <c r="N65" s="77">
        <f>K65/'סכום נכסי הקרן'!$C$42</f>
        <v>1.2309388510424169E-3</v>
      </c>
    </row>
    <row r="66" spans="2:14">
      <c r="B66" s="75" t="s">
        <v>981</v>
      </c>
      <c r="C66" s="69" t="s">
        <v>982</v>
      </c>
      <c r="D66" s="82" t="s">
        <v>104</v>
      </c>
      <c r="E66" s="69"/>
      <c r="F66" s="82" t="s">
        <v>881</v>
      </c>
      <c r="G66" s="82" t="s">
        <v>110</v>
      </c>
      <c r="H66" s="76">
        <v>655.87547000000018</v>
      </c>
      <c r="I66" s="78">
        <v>10814</v>
      </c>
      <c r="J66" s="69"/>
      <c r="K66" s="76">
        <v>244.05765057500003</v>
      </c>
      <c r="L66" s="77">
        <v>4.1358159035919707E-5</v>
      </c>
      <c r="M66" s="77">
        <f t="shared" si="1"/>
        <v>3.3943457349704761E-2</v>
      </c>
      <c r="N66" s="77">
        <f>K66/'סכום נכסי הקרן'!$C$42</f>
        <v>8.9820554459859332E-3</v>
      </c>
    </row>
    <row r="67" spans="2:14">
      <c r="B67" s="75" t="s">
        <v>983</v>
      </c>
      <c r="C67" s="69" t="s">
        <v>984</v>
      </c>
      <c r="D67" s="82" t="s">
        <v>600</v>
      </c>
      <c r="E67" s="69"/>
      <c r="F67" s="82" t="s">
        <v>881</v>
      </c>
      <c r="G67" s="82" t="s">
        <v>110</v>
      </c>
      <c r="H67" s="76">
        <v>1007.2790060000001</v>
      </c>
      <c r="I67" s="78">
        <v>1690</v>
      </c>
      <c r="J67" s="69"/>
      <c r="K67" s="76">
        <v>58.576195279000004</v>
      </c>
      <c r="L67" s="77">
        <v>1.0346985166923473E-5</v>
      </c>
      <c r="M67" s="77">
        <f t="shared" si="1"/>
        <v>8.1467578724794248E-3</v>
      </c>
      <c r="N67" s="77">
        <f>K67/'סכום נכסי הקרן'!$C$42</f>
        <v>2.1557801305195877E-3</v>
      </c>
    </row>
    <row r="68" spans="2:14">
      <c r="B68" s="75" t="s">
        <v>985</v>
      </c>
      <c r="C68" s="69" t="s">
        <v>986</v>
      </c>
      <c r="D68" s="82" t="s">
        <v>600</v>
      </c>
      <c r="E68" s="69"/>
      <c r="F68" s="82" t="s">
        <v>881</v>
      </c>
      <c r="G68" s="82" t="s">
        <v>110</v>
      </c>
      <c r="H68" s="76">
        <v>103.339538</v>
      </c>
      <c r="I68" s="78">
        <v>5938</v>
      </c>
      <c r="J68" s="69"/>
      <c r="K68" s="76">
        <v>21.115014459000005</v>
      </c>
      <c r="L68" s="77">
        <v>5.3773898634447011E-7</v>
      </c>
      <c r="M68" s="77">
        <f t="shared" si="1"/>
        <v>2.9366692297450258E-3</v>
      </c>
      <c r="N68" s="77">
        <f>K68/'סכום נכסי הקרן'!$C$42</f>
        <v>7.7709602697027716E-4</v>
      </c>
    </row>
    <row r="69" spans="2:14">
      <c r="B69" s="75" t="s">
        <v>987</v>
      </c>
      <c r="C69" s="69" t="s">
        <v>988</v>
      </c>
      <c r="D69" s="82" t="s">
        <v>102</v>
      </c>
      <c r="E69" s="69"/>
      <c r="F69" s="82" t="s">
        <v>881</v>
      </c>
      <c r="G69" s="82" t="s">
        <v>114</v>
      </c>
      <c r="H69" s="76">
        <v>580.31343700000014</v>
      </c>
      <c r="I69" s="78">
        <v>7483</v>
      </c>
      <c r="J69" s="69"/>
      <c r="K69" s="76">
        <v>106.31707120700001</v>
      </c>
      <c r="L69" s="77">
        <v>7.7181539225734561E-6</v>
      </c>
      <c r="M69" s="77">
        <f t="shared" si="1"/>
        <v>1.4786543112080552E-2</v>
      </c>
      <c r="N69" s="77">
        <f>K69/'סכום נכסי הקרן'!$C$42</f>
        <v>3.9127879260750708E-3</v>
      </c>
    </row>
    <row r="70" spans="2:14">
      <c r="B70" s="75" t="s">
        <v>989</v>
      </c>
      <c r="C70" s="69" t="s">
        <v>990</v>
      </c>
      <c r="D70" s="82" t="s">
        <v>600</v>
      </c>
      <c r="E70" s="69"/>
      <c r="F70" s="82" t="s">
        <v>881</v>
      </c>
      <c r="G70" s="82" t="s">
        <v>110</v>
      </c>
      <c r="H70" s="76">
        <v>632.17868800000008</v>
      </c>
      <c r="I70" s="78">
        <v>31145</v>
      </c>
      <c r="J70" s="69"/>
      <c r="K70" s="76">
        <v>677.50555207000002</v>
      </c>
      <c r="L70" s="77">
        <v>5.3876134914071406E-6</v>
      </c>
      <c r="M70" s="77">
        <f t="shared" si="1"/>
        <v>9.4227248179663922E-2</v>
      </c>
      <c r="N70" s="77">
        <f>K70/'סכום נכסי הקרן'!$C$42</f>
        <v>2.4934241640525753E-2</v>
      </c>
    </row>
    <row r="71" spans="2:14">
      <c r="B71" s="75" t="s">
        <v>991</v>
      </c>
      <c r="C71" s="69" t="s">
        <v>992</v>
      </c>
      <c r="D71" s="82" t="s">
        <v>600</v>
      </c>
      <c r="E71" s="69"/>
      <c r="F71" s="82" t="s">
        <v>881</v>
      </c>
      <c r="G71" s="82" t="s">
        <v>110</v>
      </c>
      <c r="H71" s="76">
        <v>586.17038800000012</v>
      </c>
      <c r="I71" s="78">
        <v>3367</v>
      </c>
      <c r="J71" s="69"/>
      <c r="K71" s="76">
        <v>67.912804142000013</v>
      </c>
      <c r="L71" s="77">
        <v>1.0448670017825314E-5</v>
      </c>
      <c r="M71" s="77">
        <f t="shared" si="1"/>
        <v>9.4452903462021696E-3</v>
      </c>
      <c r="N71" s="77">
        <f>K71/'סכום נכסי הקרן'!$C$42</f>
        <v>2.4993954127587267E-3</v>
      </c>
    </row>
    <row r="72" spans="2:14">
      <c r="B72" s="75" t="s">
        <v>993</v>
      </c>
      <c r="C72" s="69" t="s">
        <v>994</v>
      </c>
      <c r="D72" s="82" t="s">
        <v>600</v>
      </c>
      <c r="E72" s="69"/>
      <c r="F72" s="82" t="s">
        <v>881</v>
      </c>
      <c r="G72" s="82" t="s">
        <v>110</v>
      </c>
      <c r="H72" s="76">
        <v>123.23177400000003</v>
      </c>
      <c r="I72" s="78">
        <v>11238</v>
      </c>
      <c r="J72" s="69"/>
      <c r="K72" s="76">
        <v>47.653675248000006</v>
      </c>
      <c r="L72" s="77">
        <v>3.7917468923076933E-5</v>
      </c>
      <c r="M72" s="77">
        <f t="shared" si="1"/>
        <v>6.6276573978577046E-3</v>
      </c>
      <c r="N72" s="77">
        <f>K72/'סכום נכסי הקרן'!$C$42</f>
        <v>1.7537985483106523E-3</v>
      </c>
    </row>
    <row r="73" spans="2:14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4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2:14">
      <c r="B75" s="111"/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2:14">
      <c r="B76" s="113" t="s">
        <v>194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2:14">
      <c r="B77" s="113" t="s">
        <v>91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113" t="s">
        <v>177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</row>
    <row r="79" spans="2:14">
      <c r="B79" s="113" t="s">
        <v>185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</row>
    <row r="80" spans="2:14">
      <c r="B80" s="113" t="s">
        <v>192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</row>
    <row r="81" spans="2:14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</row>
    <row r="82" spans="2:14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2:14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2:14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2:14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2:14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</row>
    <row r="87" spans="2:14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2:14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2:14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2:14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2:14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2:14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2:14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2:14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2:14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2:14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2:14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2:14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2:14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2:14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2:14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2:14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2:14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2:14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</row>
    <row r="106" spans="2:14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2:14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2:14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2:14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</row>
    <row r="111" spans="2:14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2:14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2:14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2:14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2:14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2:14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2:14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2:14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2:14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2:14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2:14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2:14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2:14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2:14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</row>
    <row r="126" spans="2:14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2:14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18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18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19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1"/>
      <c r="C256" s="111"/>
      <c r="D256" s="111"/>
      <c r="E256" s="111"/>
      <c r="F256" s="111"/>
      <c r="G256" s="111"/>
      <c r="H256" s="112"/>
      <c r="I256" s="112"/>
      <c r="J256" s="112"/>
      <c r="K256" s="112"/>
      <c r="L256" s="112"/>
      <c r="M256" s="112"/>
      <c r="N256" s="112"/>
    </row>
    <row r="257" spans="2:14">
      <c r="B257" s="111"/>
      <c r="C257" s="111"/>
      <c r="D257" s="111"/>
      <c r="E257" s="111"/>
      <c r="F257" s="111"/>
      <c r="G257" s="111"/>
      <c r="H257" s="112"/>
      <c r="I257" s="112"/>
      <c r="J257" s="112"/>
      <c r="K257" s="112"/>
      <c r="L257" s="112"/>
      <c r="M257" s="112"/>
      <c r="N257" s="112"/>
    </row>
    <row r="258" spans="2:14">
      <c r="B258" s="111"/>
      <c r="C258" s="111"/>
      <c r="D258" s="111"/>
      <c r="E258" s="111"/>
      <c r="F258" s="111"/>
      <c r="G258" s="111"/>
      <c r="H258" s="112"/>
      <c r="I258" s="112"/>
      <c r="J258" s="112"/>
      <c r="K258" s="112"/>
      <c r="L258" s="112"/>
      <c r="M258" s="112"/>
      <c r="N258" s="112"/>
    </row>
    <row r="259" spans="2:14">
      <c r="B259" s="111"/>
      <c r="C259" s="111"/>
      <c r="D259" s="111"/>
      <c r="E259" s="111"/>
      <c r="F259" s="111"/>
      <c r="G259" s="111"/>
      <c r="H259" s="112"/>
      <c r="I259" s="112"/>
      <c r="J259" s="112"/>
      <c r="K259" s="112"/>
      <c r="L259" s="112"/>
      <c r="M259" s="112"/>
      <c r="N259" s="112"/>
    </row>
    <row r="260" spans="2:14">
      <c r="B260" s="111"/>
      <c r="C260" s="111"/>
      <c r="D260" s="111"/>
      <c r="E260" s="111"/>
      <c r="F260" s="111"/>
      <c r="G260" s="111"/>
      <c r="H260" s="112"/>
      <c r="I260" s="112"/>
      <c r="J260" s="112"/>
      <c r="K260" s="112"/>
      <c r="L260" s="112"/>
      <c r="M260" s="112"/>
      <c r="N260" s="112"/>
    </row>
    <row r="261" spans="2:14">
      <c r="B261" s="111"/>
      <c r="C261" s="111"/>
      <c r="D261" s="111"/>
      <c r="E261" s="111"/>
      <c r="F261" s="111"/>
      <c r="G261" s="111"/>
      <c r="H261" s="112"/>
      <c r="I261" s="112"/>
      <c r="J261" s="112"/>
      <c r="K261" s="112"/>
      <c r="L261" s="112"/>
      <c r="M261" s="112"/>
      <c r="N261" s="112"/>
    </row>
    <row r="262" spans="2:14">
      <c r="B262" s="111"/>
      <c r="C262" s="111"/>
      <c r="D262" s="111"/>
      <c r="E262" s="111"/>
      <c r="F262" s="111"/>
      <c r="G262" s="111"/>
      <c r="H262" s="112"/>
      <c r="I262" s="112"/>
      <c r="J262" s="112"/>
      <c r="K262" s="112"/>
      <c r="L262" s="112"/>
      <c r="M262" s="112"/>
      <c r="N262" s="112"/>
    </row>
    <row r="263" spans="2:14">
      <c r="B263" s="111"/>
      <c r="C263" s="111"/>
      <c r="D263" s="111"/>
      <c r="E263" s="111"/>
      <c r="F263" s="111"/>
      <c r="G263" s="111"/>
      <c r="H263" s="112"/>
      <c r="I263" s="112"/>
      <c r="J263" s="112"/>
      <c r="K263" s="112"/>
      <c r="L263" s="112"/>
      <c r="M263" s="112"/>
      <c r="N263" s="112"/>
    </row>
    <row r="264" spans="2:14">
      <c r="B264" s="111"/>
      <c r="C264" s="111"/>
      <c r="D264" s="111"/>
      <c r="E264" s="111"/>
      <c r="F264" s="111"/>
      <c r="G264" s="111"/>
      <c r="H264" s="112"/>
      <c r="I264" s="112"/>
      <c r="J264" s="112"/>
      <c r="K264" s="112"/>
      <c r="L264" s="112"/>
      <c r="M264" s="112"/>
      <c r="N264" s="112"/>
    </row>
    <row r="265" spans="2:14">
      <c r="B265" s="111"/>
      <c r="C265" s="111"/>
      <c r="D265" s="111"/>
      <c r="E265" s="111"/>
      <c r="F265" s="111"/>
      <c r="G265" s="111"/>
      <c r="H265" s="112"/>
      <c r="I265" s="112"/>
      <c r="J265" s="112"/>
      <c r="K265" s="112"/>
      <c r="L265" s="112"/>
      <c r="M265" s="112"/>
      <c r="N265" s="112"/>
    </row>
    <row r="266" spans="2:14">
      <c r="B266" s="111"/>
      <c r="C266" s="111"/>
      <c r="D266" s="111"/>
      <c r="E266" s="111"/>
      <c r="F266" s="111"/>
      <c r="G266" s="111"/>
      <c r="H266" s="112"/>
      <c r="I266" s="112"/>
      <c r="J266" s="112"/>
      <c r="K266" s="112"/>
      <c r="L266" s="112"/>
      <c r="M266" s="112"/>
      <c r="N266" s="112"/>
    </row>
    <row r="267" spans="2:14">
      <c r="B267" s="111"/>
      <c r="C267" s="111"/>
      <c r="D267" s="111"/>
      <c r="E267" s="111"/>
      <c r="F267" s="111"/>
      <c r="G267" s="111"/>
      <c r="H267" s="112"/>
      <c r="I267" s="112"/>
      <c r="J267" s="112"/>
      <c r="K267" s="112"/>
      <c r="L267" s="112"/>
      <c r="M267" s="112"/>
      <c r="N267" s="112"/>
    </row>
    <row r="268" spans="2:14">
      <c r="B268" s="111"/>
      <c r="C268" s="111"/>
      <c r="D268" s="111"/>
      <c r="E268" s="111"/>
      <c r="F268" s="111"/>
      <c r="G268" s="111"/>
      <c r="H268" s="112"/>
      <c r="I268" s="112"/>
      <c r="J268" s="112"/>
      <c r="K268" s="112"/>
      <c r="L268" s="112"/>
      <c r="M268" s="112"/>
      <c r="N268" s="112"/>
    </row>
    <row r="269" spans="2:14">
      <c r="B269" s="111"/>
      <c r="C269" s="111"/>
      <c r="D269" s="111"/>
      <c r="E269" s="111"/>
      <c r="F269" s="111"/>
      <c r="G269" s="111"/>
      <c r="H269" s="112"/>
      <c r="I269" s="112"/>
      <c r="J269" s="112"/>
      <c r="K269" s="112"/>
      <c r="L269" s="112"/>
      <c r="M269" s="112"/>
      <c r="N269" s="112"/>
    </row>
    <row r="270" spans="2:14">
      <c r="B270" s="111"/>
      <c r="C270" s="111"/>
      <c r="D270" s="111"/>
      <c r="E270" s="111"/>
      <c r="F270" s="111"/>
      <c r="G270" s="111"/>
      <c r="H270" s="112"/>
      <c r="I270" s="112"/>
      <c r="J270" s="112"/>
      <c r="K270" s="112"/>
      <c r="L270" s="112"/>
      <c r="M270" s="112"/>
      <c r="N270" s="112"/>
    </row>
    <row r="271" spans="2:14">
      <c r="B271" s="111"/>
      <c r="C271" s="111"/>
      <c r="D271" s="111"/>
      <c r="E271" s="111"/>
      <c r="F271" s="111"/>
      <c r="G271" s="111"/>
      <c r="H271" s="112"/>
      <c r="I271" s="112"/>
      <c r="J271" s="112"/>
      <c r="K271" s="112"/>
      <c r="L271" s="112"/>
      <c r="M271" s="112"/>
      <c r="N271" s="112"/>
    </row>
    <row r="272" spans="2:14">
      <c r="B272" s="111"/>
      <c r="C272" s="111"/>
      <c r="D272" s="111"/>
      <c r="E272" s="111"/>
      <c r="F272" s="111"/>
      <c r="G272" s="111"/>
      <c r="H272" s="112"/>
      <c r="I272" s="112"/>
      <c r="J272" s="112"/>
      <c r="K272" s="112"/>
      <c r="L272" s="112"/>
      <c r="M272" s="112"/>
      <c r="N272" s="112"/>
    </row>
    <row r="273" spans="2:14">
      <c r="B273" s="111"/>
      <c r="C273" s="111"/>
      <c r="D273" s="111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</row>
    <row r="274" spans="2:14">
      <c r="B274" s="111"/>
      <c r="C274" s="111"/>
      <c r="D274" s="111"/>
      <c r="E274" s="111"/>
      <c r="F274" s="111"/>
      <c r="G274" s="111"/>
      <c r="H274" s="112"/>
      <c r="I274" s="112"/>
      <c r="J274" s="112"/>
      <c r="K274" s="112"/>
      <c r="L274" s="112"/>
      <c r="M274" s="112"/>
      <c r="N274" s="112"/>
    </row>
    <row r="275" spans="2:14">
      <c r="B275" s="111"/>
      <c r="C275" s="111"/>
      <c r="D275" s="111"/>
      <c r="E275" s="111"/>
      <c r="F275" s="111"/>
      <c r="G275" s="111"/>
      <c r="H275" s="112"/>
      <c r="I275" s="112"/>
      <c r="J275" s="112"/>
      <c r="K275" s="112"/>
      <c r="L275" s="112"/>
      <c r="M275" s="112"/>
      <c r="N275" s="112"/>
    </row>
    <row r="276" spans="2:14"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2"/>
      <c r="N276" s="112"/>
    </row>
    <row r="277" spans="2:14">
      <c r="B277" s="111"/>
      <c r="C277" s="111"/>
      <c r="D277" s="111"/>
      <c r="E277" s="111"/>
      <c r="F277" s="111"/>
      <c r="G277" s="111"/>
      <c r="H277" s="112"/>
      <c r="I277" s="112"/>
      <c r="J277" s="112"/>
      <c r="K277" s="112"/>
      <c r="L277" s="112"/>
      <c r="M277" s="112"/>
      <c r="N277" s="112"/>
    </row>
    <row r="278" spans="2:14"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2"/>
      <c r="N278" s="112"/>
    </row>
    <row r="279" spans="2:14"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2"/>
      <c r="N279" s="112"/>
    </row>
    <row r="280" spans="2:14"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2"/>
      <c r="N280" s="112"/>
    </row>
    <row r="281" spans="2:14"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2"/>
      <c r="N281" s="112"/>
    </row>
    <row r="282" spans="2:14"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2"/>
      <c r="N282" s="112"/>
    </row>
    <row r="283" spans="2:14">
      <c r="B283" s="111"/>
      <c r="C283" s="111"/>
      <c r="D283" s="111"/>
      <c r="E283" s="111"/>
      <c r="F283" s="111"/>
      <c r="G283" s="111"/>
      <c r="H283" s="112"/>
      <c r="I283" s="112"/>
      <c r="J283" s="112"/>
      <c r="K283" s="112"/>
      <c r="L283" s="112"/>
      <c r="M283" s="112"/>
      <c r="N283" s="112"/>
    </row>
    <row r="284" spans="2:14"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2"/>
      <c r="N284" s="112"/>
    </row>
    <row r="285" spans="2:14"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2"/>
      <c r="N285" s="112"/>
    </row>
    <row r="286" spans="2:14">
      <c r="B286" s="111"/>
      <c r="C286" s="111"/>
      <c r="D286" s="111"/>
      <c r="E286" s="111"/>
      <c r="F286" s="111"/>
      <c r="G286" s="111"/>
      <c r="H286" s="112"/>
      <c r="I286" s="112"/>
      <c r="J286" s="112"/>
      <c r="K286" s="112"/>
      <c r="L286" s="112"/>
      <c r="M286" s="112"/>
      <c r="N286" s="112"/>
    </row>
    <row r="287" spans="2:14"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2"/>
      <c r="N287" s="112"/>
    </row>
    <row r="288" spans="2:14"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2"/>
      <c r="N288" s="112"/>
    </row>
    <row r="289" spans="2:14"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</row>
    <row r="290" spans="2:14">
      <c r="B290" s="111"/>
      <c r="C290" s="111"/>
      <c r="D290" s="111"/>
      <c r="E290" s="111"/>
      <c r="F290" s="111"/>
      <c r="G290" s="111"/>
      <c r="H290" s="112"/>
      <c r="I290" s="112"/>
      <c r="J290" s="112"/>
      <c r="K290" s="112"/>
      <c r="L290" s="112"/>
      <c r="M290" s="112"/>
      <c r="N290" s="112"/>
    </row>
    <row r="291" spans="2:14"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2"/>
      <c r="N291" s="112"/>
    </row>
    <row r="292" spans="2:14"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2"/>
      <c r="N292" s="112"/>
    </row>
    <row r="293" spans="2:14">
      <c r="B293" s="111"/>
      <c r="C293" s="111"/>
      <c r="D293" s="111"/>
      <c r="E293" s="111"/>
      <c r="F293" s="111"/>
      <c r="G293" s="111"/>
      <c r="H293" s="112"/>
      <c r="I293" s="112"/>
      <c r="J293" s="112"/>
      <c r="K293" s="112"/>
      <c r="L293" s="112"/>
      <c r="M293" s="112"/>
      <c r="N293" s="112"/>
    </row>
    <row r="294" spans="2:14">
      <c r="B294" s="111"/>
      <c r="C294" s="111"/>
      <c r="D294" s="111"/>
      <c r="E294" s="111"/>
      <c r="F294" s="111"/>
      <c r="G294" s="111"/>
      <c r="H294" s="112"/>
      <c r="I294" s="112"/>
      <c r="J294" s="112"/>
      <c r="K294" s="112"/>
      <c r="L294" s="112"/>
      <c r="M294" s="112"/>
      <c r="N294" s="112"/>
    </row>
    <row r="295" spans="2:14">
      <c r="B295" s="111"/>
      <c r="C295" s="111"/>
      <c r="D295" s="111"/>
      <c r="E295" s="111"/>
      <c r="F295" s="111"/>
      <c r="G295" s="111"/>
      <c r="H295" s="112"/>
      <c r="I295" s="112"/>
      <c r="J295" s="112"/>
      <c r="K295" s="112"/>
      <c r="L295" s="112"/>
      <c r="M295" s="112"/>
      <c r="N295" s="112"/>
    </row>
    <row r="296" spans="2:14">
      <c r="B296" s="111"/>
      <c r="C296" s="111"/>
      <c r="D296" s="111"/>
      <c r="E296" s="111"/>
      <c r="F296" s="111"/>
      <c r="G296" s="111"/>
      <c r="H296" s="112"/>
      <c r="I296" s="112"/>
      <c r="J296" s="112"/>
      <c r="K296" s="112"/>
      <c r="L296" s="112"/>
      <c r="M296" s="112"/>
      <c r="N296" s="112"/>
    </row>
    <row r="297" spans="2:14">
      <c r="B297" s="111"/>
      <c r="C297" s="111"/>
      <c r="D297" s="111"/>
      <c r="E297" s="111"/>
      <c r="F297" s="111"/>
      <c r="G297" s="111"/>
      <c r="H297" s="112"/>
      <c r="I297" s="112"/>
      <c r="J297" s="112"/>
      <c r="K297" s="112"/>
      <c r="L297" s="112"/>
      <c r="M297" s="112"/>
      <c r="N297" s="112"/>
    </row>
    <row r="298" spans="2:14">
      <c r="B298" s="111"/>
      <c r="C298" s="111"/>
      <c r="D298" s="111"/>
      <c r="E298" s="111"/>
      <c r="F298" s="111"/>
      <c r="G298" s="111"/>
      <c r="H298" s="112"/>
      <c r="I298" s="112"/>
      <c r="J298" s="112"/>
      <c r="K298" s="112"/>
      <c r="L298" s="112"/>
      <c r="M298" s="112"/>
      <c r="N298" s="112"/>
    </row>
    <row r="299" spans="2:14">
      <c r="B299" s="111"/>
      <c r="C299" s="111"/>
      <c r="D299" s="111"/>
      <c r="E299" s="111"/>
      <c r="F299" s="111"/>
      <c r="G299" s="111"/>
      <c r="H299" s="112"/>
      <c r="I299" s="112"/>
      <c r="J299" s="112"/>
      <c r="K299" s="112"/>
      <c r="L299" s="112"/>
      <c r="M299" s="112"/>
      <c r="N299" s="112"/>
    </row>
    <row r="300" spans="2:14">
      <c r="B300" s="111"/>
      <c r="C300" s="111"/>
      <c r="D300" s="111"/>
      <c r="E300" s="111"/>
      <c r="F300" s="111"/>
      <c r="G300" s="111"/>
      <c r="H300" s="112"/>
      <c r="I300" s="112"/>
      <c r="J300" s="112"/>
      <c r="K300" s="112"/>
      <c r="L300" s="112"/>
      <c r="M300" s="112"/>
      <c r="N300" s="112"/>
    </row>
    <row r="301" spans="2:14">
      <c r="B301" s="111"/>
      <c r="C301" s="111"/>
      <c r="D301" s="111"/>
      <c r="E301" s="111"/>
      <c r="F301" s="111"/>
      <c r="G301" s="111"/>
      <c r="H301" s="112"/>
      <c r="I301" s="112"/>
      <c r="J301" s="112"/>
      <c r="K301" s="112"/>
      <c r="L301" s="112"/>
      <c r="M301" s="112"/>
      <c r="N301" s="112"/>
    </row>
    <row r="302" spans="2:14">
      <c r="B302" s="111"/>
      <c r="C302" s="111"/>
      <c r="D302" s="111"/>
      <c r="E302" s="111"/>
      <c r="F302" s="111"/>
      <c r="G302" s="111"/>
      <c r="H302" s="112"/>
      <c r="I302" s="112"/>
      <c r="J302" s="112"/>
      <c r="K302" s="112"/>
      <c r="L302" s="112"/>
      <c r="M302" s="112"/>
      <c r="N302" s="112"/>
    </row>
    <row r="303" spans="2:14">
      <c r="B303" s="111"/>
      <c r="C303" s="111"/>
      <c r="D303" s="111"/>
      <c r="E303" s="111"/>
      <c r="F303" s="111"/>
      <c r="G303" s="111"/>
      <c r="H303" s="112"/>
      <c r="I303" s="112"/>
      <c r="J303" s="112"/>
      <c r="K303" s="112"/>
      <c r="L303" s="112"/>
      <c r="M303" s="112"/>
      <c r="N303" s="112"/>
    </row>
    <row r="304" spans="2:14">
      <c r="B304" s="111"/>
      <c r="C304" s="111"/>
      <c r="D304" s="111"/>
      <c r="E304" s="111"/>
      <c r="F304" s="111"/>
      <c r="G304" s="111"/>
      <c r="H304" s="112"/>
      <c r="I304" s="112"/>
      <c r="J304" s="112"/>
      <c r="K304" s="112"/>
      <c r="L304" s="112"/>
      <c r="M304" s="112"/>
      <c r="N304" s="112"/>
    </row>
    <row r="305" spans="2:14">
      <c r="B305" s="111"/>
      <c r="C305" s="111"/>
      <c r="D305" s="111"/>
      <c r="E305" s="111"/>
      <c r="F305" s="111"/>
      <c r="G305" s="111"/>
      <c r="H305" s="112"/>
      <c r="I305" s="112"/>
      <c r="J305" s="112"/>
      <c r="K305" s="112"/>
      <c r="L305" s="112"/>
      <c r="M305" s="112"/>
      <c r="N305" s="112"/>
    </row>
    <row r="306" spans="2:14">
      <c r="B306" s="111"/>
      <c r="C306" s="111"/>
      <c r="D306" s="111"/>
      <c r="E306" s="111"/>
      <c r="F306" s="111"/>
      <c r="G306" s="111"/>
      <c r="H306" s="112"/>
      <c r="I306" s="112"/>
      <c r="J306" s="112"/>
      <c r="K306" s="112"/>
      <c r="L306" s="112"/>
      <c r="M306" s="112"/>
      <c r="N306" s="112"/>
    </row>
    <row r="307" spans="2:14">
      <c r="B307" s="111"/>
      <c r="C307" s="111"/>
      <c r="D307" s="111"/>
      <c r="E307" s="111"/>
      <c r="F307" s="111"/>
      <c r="G307" s="111"/>
      <c r="H307" s="112"/>
      <c r="I307" s="112"/>
      <c r="J307" s="112"/>
      <c r="K307" s="112"/>
      <c r="L307" s="112"/>
      <c r="M307" s="112"/>
      <c r="N307" s="112"/>
    </row>
    <row r="308" spans="2:14">
      <c r="B308" s="111"/>
      <c r="C308" s="111"/>
      <c r="D308" s="111"/>
      <c r="E308" s="111"/>
      <c r="F308" s="111"/>
      <c r="G308" s="111"/>
      <c r="H308" s="112"/>
      <c r="I308" s="112"/>
      <c r="J308" s="112"/>
      <c r="K308" s="112"/>
      <c r="L308" s="112"/>
      <c r="M308" s="112"/>
      <c r="N308" s="112"/>
    </row>
    <row r="309" spans="2:14">
      <c r="B309" s="111"/>
      <c r="C309" s="111"/>
      <c r="D309" s="111"/>
      <c r="E309" s="111"/>
      <c r="F309" s="111"/>
      <c r="G309" s="111"/>
      <c r="H309" s="112"/>
      <c r="I309" s="112"/>
      <c r="J309" s="112"/>
      <c r="K309" s="112"/>
      <c r="L309" s="112"/>
      <c r="M309" s="112"/>
      <c r="N309" s="112"/>
    </row>
    <row r="310" spans="2:14">
      <c r="B310" s="111"/>
      <c r="C310" s="111"/>
      <c r="D310" s="111"/>
      <c r="E310" s="111"/>
      <c r="F310" s="111"/>
      <c r="G310" s="111"/>
      <c r="H310" s="112"/>
      <c r="I310" s="112"/>
      <c r="J310" s="112"/>
      <c r="K310" s="112"/>
      <c r="L310" s="112"/>
      <c r="M310" s="112"/>
      <c r="N310" s="112"/>
    </row>
    <row r="311" spans="2:14">
      <c r="B311" s="111"/>
      <c r="C311" s="111"/>
      <c r="D311" s="111"/>
      <c r="E311" s="111"/>
      <c r="F311" s="111"/>
      <c r="G311" s="111"/>
      <c r="H311" s="112"/>
      <c r="I311" s="112"/>
      <c r="J311" s="112"/>
      <c r="K311" s="112"/>
      <c r="L311" s="112"/>
      <c r="M311" s="112"/>
      <c r="N311" s="112"/>
    </row>
    <row r="312" spans="2:14">
      <c r="B312" s="111"/>
      <c r="C312" s="111"/>
      <c r="D312" s="111"/>
      <c r="E312" s="111"/>
      <c r="F312" s="111"/>
      <c r="G312" s="111"/>
      <c r="H312" s="112"/>
      <c r="I312" s="112"/>
      <c r="J312" s="112"/>
      <c r="K312" s="112"/>
      <c r="L312" s="112"/>
      <c r="M312" s="112"/>
      <c r="N312" s="112"/>
    </row>
    <row r="313" spans="2:14">
      <c r="B313" s="111"/>
      <c r="C313" s="111"/>
      <c r="D313" s="111"/>
      <c r="E313" s="111"/>
      <c r="F313" s="111"/>
      <c r="G313" s="111"/>
      <c r="H313" s="112"/>
      <c r="I313" s="112"/>
      <c r="J313" s="112"/>
      <c r="K313" s="112"/>
      <c r="L313" s="112"/>
      <c r="M313" s="112"/>
      <c r="N313" s="112"/>
    </row>
    <row r="314" spans="2:14">
      <c r="B314" s="111"/>
      <c r="C314" s="111"/>
      <c r="D314" s="111"/>
      <c r="E314" s="111"/>
      <c r="F314" s="111"/>
      <c r="G314" s="111"/>
      <c r="H314" s="112"/>
      <c r="I314" s="112"/>
      <c r="J314" s="112"/>
      <c r="K314" s="112"/>
      <c r="L314" s="112"/>
      <c r="M314" s="112"/>
      <c r="N314" s="112"/>
    </row>
    <row r="315" spans="2:14">
      <c r="B315" s="111"/>
      <c r="C315" s="111"/>
      <c r="D315" s="111"/>
      <c r="E315" s="111"/>
      <c r="F315" s="111"/>
      <c r="G315" s="111"/>
      <c r="H315" s="112"/>
      <c r="I315" s="112"/>
      <c r="J315" s="112"/>
      <c r="K315" s="112"/>
      <c r="L315" s="112"/>
      <c r="M315" s="112"/>
      <c r="N315" s="112"/>
    </row>
    <row r="316" spans="2:14">
      <c r="B316" s="111"/>
      <c r="C316" s="111"/>
      <c r="D316" s="111"/>
      <c r="E316" s="111"/>
      <c r="F316" s="111"/>
      <c r="G316" s="111"/>
      <c r="H316" s="112"/>
      <c r="I316" s="112"/>
      <c r="J316" s="112"/>
      <c r="K316" s="112"/>
      <c r="L316" s="112"/>
      <c r="M316" s="112"/>
      <c r="N316" s="112"/>
    </row>
    <row r="317" spans="2:14">
      <c r="B317" s="111"/>
      <c r="C317" s="111"/>
      <c r="D317" s="111"/>
      <c r="E317" s="111"/>
      <c r="F317" s="111"/>
      <c r="G317" s="111"/>
      <c r="H317" s="112"/>
      <c r="I317" s="112"/>
      <c r="J317" s="112"/>
      <c r="K317" s="112"/>
      <c r="L317" s="112"/>
      <c r="M317" s="112"/>
      <c r="N317" s="112"/>
    </row>
    <row r="318" spans="2:14">
      <c r="B318" s="111"/>
      <c r="C318" s="111"/>
      <c r="D318" s="111"/>
      <c r="E318" s="111"/>
      <c r="F318" s="111"/>
      <c r="G318" s="111"/>
      <c r="H318" s="112"/>
      <c r="I318" s="112"/>
      <c r="J318" s="112"/>
      <c r="K318" s="112"/>
      <c r="L318" s="112"/>
      <c r="M318" s="112"/>
      <c r="N318" s="112"/>
    </row>
    <row r="319" spans="2:14">
      <c r="B319" s="111"/>
      <c r="C319" s="111"/>
      <c r="D319" s="111"/>
      <c r="E319" s="111"/>
      <c r="F319" s="111"/>
      <c r="G319" s="111"/>
      <c r="H319" s="112"/>
      <c r="I319" s="112"/>
      <c r="J319" s="112"/>
      <c r="K319" s="112"/>
      <c r="L319" s="112"/>
      <c r="M319" s="112"/>
      <c r="N319" s="112"/>
    </row>
    <row r="320" spans="2:14">
      <c r="B320" s="111"/>
      <c r="C320" s="111"/>
      <c r="D320" s="111"/>
      <c r="E320" s="111"/>
      <c r="F320" s="111"/>
      <c r="G320" s="111"/>
      <c r="H320" s="112"/>
      <c r="I320" s="112"/>
      <c r="J320" s="112"/>
      <c r="K320" s="112"/>
      <c r="L320" s="112"/>
      <c r="M320" s="112"/>
      <c r="N320" s="112"/>
    </row>
    <row r="321" spans="2:14">
      <c r="B321" s="111"/>
      <c r="C321" s="111"/>
      <c r="D321" s="111"/>
      <c r="E321" s="111"/>
      <c r="F321" s="111"/>
      <c r="G321" s="111"/>
      <c r="H321" s="112"/>
      <c r="I321" s="112"/>
      <c r="J321" s="112"/>
      <c r="K321" s="112"/>
      <c r="L321" s="112"/>
      <c r="M321" s="112"/>
      <c r="N321" s="112"/>
    </row>
    <row r="322" spans="2:14">
      <c r="B322" s="111"/>
      <c r="C322" s="111"/>
      <c r="D322" s="111"/>
      <c r="E322" s="111"/>
      <c r="F322" s="111"/>
      <c r="G322" s="111"/>
      <c r="H322" s="112"/>
      <c r="I322" s="112"/>
      <c r="J322" s="112"/>
      <c r="K322" s="112"/>
      <c r="L322" s="112"/>
      <c r="M322" s="112"/>
      <c r="N322" s="112"/>
    </row>
    <row r="323" spans="2:14">
      <c r="B323" s="111"/>
      <c r="C323" s="111"/>
      <c r="D323" s="111"/>
      <c r="E323" s="111"/>
      <c r="F323" s="111"/>
      <c r="G323" s="111"/>
      <c r="H323" s="112"/>
      <c r="I323" s="112"/>
      <c r="J323" s="112"/>
      <c r="K323" s="112"/>
      <c r="L323" s="112"/>
      <c r="M323" s="112"/>
      <c r="N323" s="112"/>
    </row>
    <row r="324" spans="2:14">
      <c r="B324" s="111"/>
      <c r="C324" s="111"/>
      <c r="D324" s="111"/>
      <c r="E324" s="111"/>
      <c r="F324" s="111"/>
      <c r="G324" s="111"/>
      <c r="H324" s="112"/>
      <c r="I324" s="112"/>
      <c r="J324" s="112"/>
      <c r="K324" s="112"/>
      <c r="L324" s="112"/>
      <c r="M324" s="112"/>
      <c r="N324" s="112"/>
    </row>
    <row r="325" spans="2:14">
      <c r="B325" s="111"/>
      <c r="C325" s="111"/>
      <c r="D325" s="111"/>
      <c r="E325" s="111"/>
      <c r="F325" s="111"/>
      <c r="G325" s="111"/>
      <c r="H325" s="112"/>
      <c r="I325" s="112"/>
      <c r="J325" s="112"/>
      <c r="K325" s="112"/>
      <c r="L325" s="112"/>
      <c r="M325" s="112"/>
      <c r="N325" s="112"/>
    </row>
    <row r="326" spans="2:14">
      <c r="B326" s="111"/>
      <c r="C326" s="111"/>
      <c r="D326" s="111"/>
      <c r="E326" s="111"/>
      <c r="F326" s="111"/>
      <c r="G326" s="111"/>
      <c r="H326" s="112"/>
      <c r="I326" s="112"/>
      <c r="J326" s="112"/>
      <c r="K326" s="112"/>
      <c r="L326" s="112"/>
      <c r="M326" s="112"/>
      <c r="N326" s="112"/>
    </row>
    <row r="327" spans="2:14">
      <c r="B327" s="111"/>
      <c r="C327" s="111"/>
      <c r="D327" s="111"/>
      <c r="E327" s="111"/>
      <c r="F327" s="111"/>
      <c r="G327" s="111"/>
      <c r="H327" s="112"/>
      <c r="I327" s="112"/>
      <c r="J327" s="112"/>
      <c r="K327" s="112"/>
      <c r="L327" s="112"/>
      <c r="M327" s="112"/>
      <c r="N327" s="112"/>
    </row>
    <row r="328" spans="2:14">
      <c r="B328" s="111"/>
      <c r="C328" s="111"/>
      <c r="D328" s="111"/>
      <c r="E328" s="111"/>
      <c r="F328" s="111"/>
      <c r="G328" s="111"/>
      <c r="H328" s="112"/>
      <c r="I328" s="112"/>
      <c r="J328" s="112"/>
      <c r="K328" s="112"/>
      <c r="L328" s="112"/>
      <c r="M328" s="112"/>
      <c r="N328" s="112"/>
    </row>
    <row r="329" spans="2:14">
      <c r="B329" s="111"/>
      <c r="C329" s="111"/>
      <c r="D329" s="111"/>
      <c r="E329" s="111"/>
      <c r="F329" s="111"/>
      <c r="G329" s="111"/>
      <c r="H329" s="112"/>
      <c r="I329" s="112"/>
      <c r="J329" s="112"/>
      <c r="K329" s="112"/>
      <c r="L329" s="112"/>
      <c r="M329" s="112"/>
      <c r="N329" s="112"/>
    </row>
    <row r="330" spans="2:14">
      <c r="B330" s="111"/>
      <c r="C330" s="111"/>
      <c r="D330" s="111"/>
      <c r="E330" s="111"/>
      <c r="F330" s="111"/>
      <c r="G330" s="111"/>
      <c r="H330" s="112"/>
      <c r="I330" s="112"/>
      <c r="J330" s="112"/>
      <c r="K330" s="112"/>
      <c r="L330" s="112"/>
      <c r="M330" s="112"/>
      <c r="N330" s="112"/>
    </row>
    <row r="331" spans="2:14">
      <c r="B331" s="111"/>
      <c r="C331" s="111"/>
      <c r="D331" s="111"/>
      <c r="E331" s="111"/>
      <c r="F331" s="111"/>
      <c r="G331" s="111"/>
      <c r="H331" s="112"/>
      <c r="I331" s="112"/>
      <c r="J331" s="112"/>
      <c r="K331" s="112"/>
      <c r="L331" s="112"/>
      <c r="M331" s="112"/>
      <c r="N331" s="112"/>
    </row>
    <row r="332" spans="2:14">
      <c r="B332" s="111"/>
      <c r="C332" s="111"/>
      <c r="D332" s="111"/>
      <c r="E332" s="111"/>
      <c r="F332" s="111"/>
      <c r="G332" s="111"/>
      <c r="H332" s="112"/>
      <c r="I332" s="112"/>
      <c r="J332" s="112"/>
      <c r="K332" s="112"/>
      <c r="L332" s="112"/>
      <c r="M332" s="112"/>
      <c r="N332" s="112"/>
    </row>
    <row r="333" spans="2:14">
      <c r="B333" s="111"/>
      <c r="C333" s="111"/>
      <c r="D333" s="111"/>
      <c r="E333" s="111"/>
      <c r="F333" s="111"/>
      <c r="G333" s="111"/>
      <c r="H333" s="112"/>
      <c r="I333" s="112"/>
      <c r="J333" s="112"/>
      <c r="K333" s="112"/>
      <c r="L333" s="112"/>
      <c r="M333" s="112"/>
      <c r="N333" s="112"/>
    </row>
    <row r="334" spans="2:14">
      <c r="B334" s="111"/>
      <c r="C334" s="111"/>
      <c r="D334" s="111"/>
      <c r="E334" s="111"/>
      <c r="F334" s="111"/>
      <c r="G334" s="111"/>
      <c r="H334" s="112"/>
      <c r="I334" s="112"/>
      <c r="J334" s="112"/>
      <c r="K334" s="112"/>
      <c r="L334" s="112"/>
      <c r="M334" s="112"/>
      <c r="N334" s="112"/>
    </row>
    <row r="335" spans="2:14">
      <c r="B335" s="111"/>
      <c r="C335" s="111"/>
      <c r="D335" s="111"/>
      <c r="E335" s="111"/>
      <c r="F335" s="111"/>
      <c r="G335" s="111"/>
      <c r="H335" s="112"/>
      <c r="I335" s="112"/>
      <c r="J335" s="112"/>
      <c r="K335" s="112"/>
      <c r="L335" s="112"/>
      <c r="M335" s="112"/>
      <c r="N335" s="112"/>
    </row>
    <row r="336" spans="2:14">
      <c r="B336" s="111"/>
      <c r="C336" s="111"/>
      <c r="D336" s="111"/>
      <c r="E336" s="111"/>
      <c r="F336" s="111"/>
      <c r="G336" s="111"/>
      <c r="H336" s="112"/>
      <c r="I336" s="112"/>
      <c r="J336" s="112"/>
      <c r="K336" s="112"/>
      <c r="L336" s="112"/>
      <c r="M336" s="112"/>
      <c r="N336" s="112"/>
    </row>
    <row r="337" spans="2:14">
      <c r="B337" s="111"/>
      <c r="C337" s="111"/>
      <c r="D337" s="111"/>
      <c r="E337" s="111"/>
      <c r="F337" s="111"/>
      <c r="G337" s="111"/>
      <c r="H337" s="112"/>
      <c r="I337" s="112"/>
      <c r="J337" s="112"/>
      <c r="K337" s="112"/>
      <c r="L337" s="112"/>
      <c r="M337" s="112"/>
      <c r="N337" s="112"/>
    </row>
    <row r="338" spans="2:14">
      <c r="B338" s="111"/>
      <c r="C338" s="111"/>
      <c r="D338" s="111"/>
      <c r="E338" s="111"/>
      <c r="F338" s="111"/>
      <c r="G338" s="111"/>
      <c r="H338" s="112"/>
      <c r="I338" s="112"/>
      <c r="J338" s="112"/>
      <c r="K338" s="112"/>
      <c r="L338" s="112"/>
      <c r="M338" s="112"/>
      <c r="N338" s="112"/>
    </row>
    <row r="339" spans="2:14">
      <c r="B339" s="111"/>
      <c r="C339" s="111"/>
      <c r="D339" s="111"/>
      <c r="E339" s="111"/>
      <c r="F339" s="111"/>
      <c r="G339" s="111"/>
      <c r="H339" s="112"/>
      <c r="I339" s="112"/>
      <c r="J339" s="112"/>
      <c r="K339" s="112"/>
      <c r="L339" s="112"/>
      <c r="M339" s="112"/>
      <c r="N339" s="112"/>
    </row>
    <row r="340" spans="2:14">
      <c r="B340" s="111"/>
      <c r="C340" s="111"/>
      <c r="D340" s="111"/>
      <c r="E340" s="111"/>
      <c r="F340" s="111"/>
      <c r="G340" s="111"/>
      <c r="H340" s="112"/>
      <c r="I340" s="112"/>
      <c r="J340" s="112"/>
      <c r="K340" s="112"/>
      <c r="L340" s="112"/>
      <c r="M340" s="112"/>
      <c r="N340" s="112"/>
    </row>
    <row r="341" spans="2:14">
      <c r="B341" s="111"/>
      <c r="C341" s="111"/>
      <c r="D341" s="111"/>
      <c r="E341" s="111"/>
      <c r="F341" s="111"/>
      <c r="G341" s="111"/>
      <c r="H341" s="112"/>
      <c r="I341" s="112"/>
      <c r="J341" s="112"/>
      <c r="K341" s="112"/>
      <c r="L341" s="112"/>
      <c r="M341" s="112"/>
      <c r="N341" s="112"/>
    </row>
    <row r="342" spans="2:14">
      <c r="B342" s="111"/>
      <c r="C342" s="111"/>
      <c r="D342" s="111"/>
      <c r="E342" s="111"/>
      <c r="F342" s="111"/>
      <c r="G342" s="111"/>
      <c r="H342" s="112"/>
      <c r="I342" s="112"/>
      <c r="J342" s="112"/>
      <c r="K342" s="112"/>
      <c r="L342" s="112"/>
      <c r="M342" s="112"/>
      <c r="N342" s="112"/>
    </row>
    <row r="343" spans="2:14">
      <c r="B343" s="111"/>
      <c r="C343" s="111"/>
      <c r="D343" s="111"/>
      <c r="E343" s="111"/>
      <c r="F343" s="111"/>
      <c r="G343" s="111"/>
      <c r="H343" s="112"/>
      <c r="I343" s="112"/>
      <c r="J343" s="112"/>
      <c r="K343" s="112"/>
      <c r="L343" s="112"/>
      <c r="M343" s="112"/>
      <c r="N343" s="112"/>
    </row>
    <row r="344" spans="2:14">
      <c r="B344" s="111"/>
      <c r="C344" s="111"/>
      <c r="D344" s="111"/>
      <c r="E344" s="111"/>
      <c r="F344" s="111"/>
      <c r="G344" s="111"/>
      <c r="H344" s="112"/>
      <c r="I344" s="112"/>
      <c r="J344" s="112"/>
      <c r="K344" s="112"/>
      <c r="L344" s="112"/>
      <c r="M344" s="112"/>
      <c r="N344" s="112"/>
    </row>
    <row r="345" spans="2:14">
      <c r="B345" s="111"/>
      <c r="C345" s="111"/>
      <c r="D345" s="111"/>
      <c r="E345" s="111"/>
      <c r="F345" s="111"/>
      <c r="G345" s="111"/>
      <c r="H345" s="112"/>
      <c r="I345" s="112"/>
      <c r="J345" s="112"/>
      <c r="K345" s="112"/>
      <c r="L345" s="112"/>
      <c r="M345" s="112"/>
      <c r="N345" s="112"/>
    </row>
    <row r="346" spans="2:14">
      <c r="B346" s="111"/>
      <c r="C346" s="111"/>
      <c r="D346" s="111"/>
      <c r="E346" s="111"/>
      <c r="F346" s="111"/>
      <c r="G346" s="111"/>
      <c r="H346" s="112"/>
      <c r="I346" s="112"/>
      <c r="J346" s="112"/>
      <c r="K346" s="112"/>
      <c r="L346" s="112"/>
      <c r="M346" s="112"/>
      <c r="N346" s="112"/>
    </row>
    <row r="347" spans="2:14">
      <c r="B347" s="111"/>
      <c r="C347" s="111"/>
      <c r="D347" s="111"/>
      <c r="E347" s="111"/>
      <c r="F347" s="111"/>
      <c r="G347" s="111"/>
      <c r="H347" s="112"/>
      <c r="I347" s="112"/>
      <c r="J347" s="112"/>
      <c r="K347" s="112"/>
      <c r="L347" s="112"/>
      <c r="M347" s="112"/>
      <c r="N347" s="112"/>
    </row>
    <row r="348" spans="2:14">
      <c r="B348" s="111"/>
      <c r="C348" s="111"/>
      <c r="D348" s="111"/>
      <c r="E348" s="111"/>
      <c r="F348" s="111"/>
      <c r="G348" s="111"/>
      <c r="H348" s="112"/>
      <c r="I348" s="112"/>
      <c r="J348" s="112"/>
      <c r="K348" s="112"/>
      <c r="L348" s="112"/>
      <c r="M348" s="112"/>
      <c r="N348" s="112"/>
    </row>
    <row r="349" spans="2:14">
      <c r="B349" s="111"/>
      <c r="C349" s="111"/>
      <c r="D349" s="111"/>
      <c r="E349" s="111"/>
      <c r="F349" s="111"/>
      <c r="G349" s="111"/>
      <c r="H349" s="112"/>
      <c r="I349" s="112"/>
      <c r="J349" s="112"/>
      <c r="K349" s="112"/>
      <c r="L349" s="112"/>
      <c r="M349" s="112"/>
      <c r="N349" s="112"/>
    </row>
    <row r="350" spans="2:14">
      <c r="B350" s="111"/>
      <c r="C350" s="111"/>
      <c r="D350" s="111"/>
      <c r="E350" s="111"/>
      <c r="F350" s="111"/>
      <c r="G350" s="111"/>
      <c r="H350" s="112"/>
      <c r="I350" s="112"/>
      <c r="J350" s="112"/>
      <c r="K350" s="112"/>
      <c r="L350" s="112"/>
      <c r="M350" s="112"/>
      <c r="N350" s="112"/>
    </row>
    <row r="351" spans="2:14">
      <c r="B351" s="111"/>
      <c r="C351" s="111"/>
      <c r="D351" s="111"/>
      <c r="E351" s="111"/>
      <c r="F351" s="111"/>
      <c r="G351" s="111"/>
      <c r="H351" s="112"/>
      <c r="I351" s="112"/>
      <c r="J351" s="112"/>
      <c r="K351" s="112"/>
      <c r="L351" s="112"/>
      <c r="M351" s="112"/>
      <c r="N351" s="112"/>
    </row>
    <row r="352" spans="2:14">
      <c r="B352" s="111"/>
      <c r="C352" s="111"/>
      <c r="D352" s="111"/>
      <c r="E352" s="111"/>
      <c r="F352" s="111"/>
      <c r="G352" s="111"/>
      <c r="H352" s="112"/>
      <c r="I352" s="112"/>
      <c r="J352" s="112"/>
      <c r="K352" s="112"/>
      <c r="L352" s="112"/>
      <c r="M352" s="112"/>
      <c r="N352" s="112"/>
    </row>
    <row r="353" spans="2:14">
      <c r="B353" s="111"/>
      <c r="C353" s="111"/>
      <c r="D353" s="111"/>
      <c r="E353" s="111"/>
      <c r="F353" s="111"/>
      <c r="G353" s="111"/>
      <c r="H353" s="112"/>
      <c r="I353" s="112"/>
      <c r="J353" s="112"/>
      <c r="K353" s="112"/>
      <c r="L353" s="112"/>
      <c r="M353" s="112"/>
      <c r="N353" s="112"/>
    </row>
    <row r="354" spans="2:14">
      <c r="B354" s="111"/>
      <c r="C354" s="111"/>
      <c r="D354" s="111"/>
      <c r="E354" s="111"/>
      <c r="F354" s="111"/>
      <c r="G354" s="111"/>
      <c r="H354" s="112"/>
      <c r="I354" s="112"/>
      <c r="J354" s="112"/>
      <c r="K354" s="112"/>
      <c r="L354" s="112"/>
      <c r="M354" s="112"/>
      <c r="N354" s="112"/>
    </row>
    <row r="355" spans="2:14">
      <c r="B355" s="111"/>
      <c r="C355" s="111"/>
      <c r="D355" s="111"/>
      <c r="E355" s="111"/>
      <c r="F355" s="111"/>
      <c r="G355" s="111"/>
      <c r="H355" s="112"/>
      <c r="I355" s="112"/>
      <c r="J355" s="112"/>
      <c r="K355" s="112"/>
      <c r="L355" s="112"/>
      <c r="M355" s="112"/>
      <c r="N355" s="112"/>
    </row>
    <row r="356" spans="2:14">
      <c r="B356" s="111"/>
      <c r="C356" s="111"/>
      <c r="D356" s="111"/>
      <c r="E356" s="111"/>
      <c r="F356" s="111"/>
      <c r="G356" s="111"/>
      <c r="H356" s="112"/>
      <c r="I356" s="112"/>
      <c r="J356" s="112"/>
      <c r="K356" s="112"/>
      <c r="L356" s="112"/>
      <c r="M356" s="112"/>
      <c r="N356" s="112"/>
    </row>
    <row r="357" spans="2:14">
      <c r="B357" s="111"/>
      <c r="C357" s="111"/>
      <c r="D357" s="111"/>
      <c r="E357" s="111"/>
      <c r="F357" s="111"/>
      <c r="G357" s="111"/>
      <c r="H357" s="112"/>
      <c r="I357" s="112"/>
      <c r="J357" s="112"/>
      <c r="K357" s="112"/>
      <c r="L357" s="112"/>
      <c r="M357" s="112"/>
      <c r="N357" s="112"/>
    </row>
    <row r="358" spans="2:14">
      <c r="B358" s="111"/>
      <c r="C358" s="111"/>
      <c r="D358" s="111"/>
      <c r="E358" s="111"/>
      <c r="F358" s="111"/>
      <c r="G358" s="111"/>
      <c r="H358" s="112"/>
      <c r="I358" s="112"/>
      <c r="J358" s="112"/>
      <c r="K358" s="112"/>
      <c r="L358" s="112"/>
      <c r="M358" s="112"/>
      <c r="N358" s="112"/>
    </row>
    <row r="359" spans="2:14">
      <c r="B359" s="111"/>
      <c r="C359" s="111"/>
      <c r="D359" s="111"/>
      <c r="E359" s="111"/>
      <c r="F359" s="111"/>
      <c r="G359" s="111"/>
      <c r="H359" s="112"/>
      <c r="I359" s="112"/>
      <c r="J359" s="112"/>
      <c r="K359" s="112"/>
      <c r="L359" s="112"/>
      <c r="M359" s="112"/>
      <c r="N359" s="112"/>
    </row>
    <row r="360" spans="2:14">
      <c r="B360" s="111"/>
      <c r="C360" s="111"/>
      <c r="D360" s="111"/>
      <c r="E360" s="111"/>
      <c r="F360" s="111"/>
      <c r="G360" s="111"/>
      <c r="H360" s="112"/>
      <c r="I360" s="112"/>
      <c r="J360" s="112"/>
      <c r="K360" s="112"/>
      <c r="L360" s="112"/>
      <c r="M360" s="112"/>
      <c r="N360" s="112"/>
    </row>
    <row r="361" spans="2:14">
      <c r="B361" s="111"/>
      <c r="C361" s="111"/>
      <c r="D361" s="111"/>
      <c r="E361" s="111"/>
      <c r="F361" s="111"/>
      <c r="G361" s="111"/>
      <c r="H361" s="112"/>
      <c r="I361" s="112"/>
      <c r="J361" s="112"/>
      <c r="K361" s="112"/>
      <c r="L361" s="112"/>
      <c r="M361" s="112"/>
      <c r="N361" s="112"/>
    </row>
    <row r="362" spans="2:14">
      <c r="B362" s="111"/>
      <c r="C362" s="111"/>
      <c r="D362" s="111"/>
      <c r="E362" s="111"/>
      <c r="F362" s="111"/>
      <c r="G362" s="111"/>
      <c r="H362" s="112"/>
      <c r="I362" s="112"/>
      <c r="J362" s="112"/>
      <c r="K362" s="112"/>
      <c r="L362" s="112"/>
      <c r="M362" s="112"/>
      <c r="N362" s="112"/>
    </row>
    <row r="363" spans="2:14">
      <c r="B363" s="11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</row>
    <row r="364" spans="2:14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</row>
    <row r="365" spans="2:14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</row>
    <row r="366" spans="2:14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</row>
    <row r="367" spans="2:14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</row>
    <row r="368" spans="2:14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</row>
    <row r="369" spans="2:14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</row>
    <row r="370" spans="2:14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</row>
    <row r="371" spans="2:14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</row>
    <row r="372" spans="2:14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</row>
    <row r="373" spans="2:14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</row>
    <row r="374" spans="2:14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</row>
    <row r="375" spans="2:14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</row>
    <row r="376" spans="2:14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</row>
    <row r="377" spans="2:14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</row>
    <row r="378" spans="2:14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</row>
    <row r="379" spans="2:14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</row>
    <row r="380" spans="2:14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</row>
    <row r="381" spans="2:14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</row>
    <row r="382" spans="2:14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</row>
    <row r="383" spans="2:14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</row>
    <row r="384" spans="2:14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</row>
    <row r="385" spans="2:14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</row>
    <row r="386" spans="2:14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</row>
    <row r="387" spans="2:14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</row>
    <row r="388" spans="2:14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</row>
    <row r="389" spans="2:14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</row>
    <row r="390" spans="2:14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</row>
    <row r="391" spans="2:14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</row>
    <row r="392" spans="2:14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</row>
    <row r="393" spans="2:14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</row>
    <row r="394" spans="2:14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</row>
    <row r="395" spans="2:14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</row>
    <row r="396" spans="2:14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</row>
    <row r="397" spans="2:14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</row>
    <row r="398" spans="2:14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</row>
    <row r="399" spans="2:14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</row>
    <row r="400" spans="2:14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</row>
    <row r="401" spans="2:14">
      <c r="B401" s="111"/>
      <c r="C401" s="111"/>
      <c r="D401" s="111"/>
      <c r="E401" s="111"/>
      <c r="F401" s="111"/>
      <c r="G401" s="111"/>
      <c r="H401" s="112"/>
      <c r="I401" s="112"/>
      <c r="J401" s="112"/>
      <c r="K401" s="112"/>
      <c r="L401" s="112"/>
      <c r="M401" s="112"/>
      <c r="N401" s="112"/>
    </row>
    <row r="402" spans="2:14">
      <c r="B402" s="111"/>
      <c r="C402" s="111"/>
      <c r="D402" s="111"/>
      <c r="E402" s="111"/>
      <c r="F402" s="111"/>
      <c r="G402" s="111"/>
      <c r="H402" s="112"/>
      <c r="I402" s="112"/>
      <c r="J402" s="112"/>
      <c r="K402" s="112"/>
      <c r="L402" s="112"/>
      <c r="M402" s="112"/>
      <c r="N402" s="112"/>
    </row>
    <row r="403" spans="2:14">
      <c r="B403" s="111"/>
      <c r="C403" s="111"/>
      <c r="D403" s="111"/>
      <c r="E403" s="111"/>
      <c r="F403" s="111"/>
      <c r="G403" s="111"/>
      <c r="H403" s="112"/>
      <c r="I403" s="112"/>
      <c r="J403" s="112"/>
      <c r="K403" s="112"/>
      <c r="L403" s="112"/>
      <c r="M403" s="112"/>
      <c r="N403" s="112"/>
    </row>
    <row r="404" spans="2:14">
      <c r="B404" s="111"/>
      <c r="C404" s="111"/>
      <c r="D404" s="111"/>
      <c r="E404" s="111"/>
      <c r="F404" s="111"/>
      <c r="G404" s="111"/>
      <c r="H404" s="112"/>
      <c r="I404" s="112"/>
      <c r="J404" s="112"/>
      <c r="K404" s="112"/>
      <c r="L404" s="112"/>
      <c r="M404" s="112"/>
      <c r="N404" s="112"/>
    </row>
    <row r="405" spans="2:14">
      <c r="B405" s="111"/>
      <c r="C405" s="111"/>
      <c r="D405" s="111"/>
      <c r="E405" s="111"/>
      <c r="F405" s="111"/>
      <c r="G405" s="111"/>
      <c r="H405" s="112"/>
      <c r="I405" s="112"/>
      <c r="J405" s="112"/>
      <c r="K405" s="112"/>
      <c r="L405" s="112"/>
      <c r="M405" s="112"/>
      <c r="N405" s="112"/>
    </row>
    <row r="406" spans="2:14">
      <c r="B406" s="111"/>
      <c r="C406" s="111"/>
      <c r="D406" s="111"/>
      <c r="E406" s="111"/>
      <c r="F406" s="111"/>
      <c r="G406" s="111"/>
      <c r="H406" s="112"/>
      <c r="I406" s="112"/>
      <c r="J406" s="112"/>
      <c r="K406" s="112"/>
      <c r="L406" s="112"/>
      <c r="M406" s="112"/>
      <c r="N406" s="112"/>
    </row>
    <row r="407" spans="2:14">
      <c r="B407" s="111"/>
      <c r="C407" s="111"/>
      <c r="D407" s="111"/>
      <c r="E407" s="111"/>
      <c r="F407" s="111"/>
      <c r="G407" s="111"/>
      <c r="H407" s="112"/>
      <c r="I407" s="112"/>
      <c r="J407" s="112"/>
      <c r="K407" s="112"/>
      <c r="L407" s="112"/>
      <c r="M407" s="112"/>
      <c r="N407" s="112"/>
    </row>
    <row r="408" spans="2:14">
      <c r="B408" s="111"/>
      <c r="C408" s="111"/>
      <c r="D408" s="111"/>
      <c r="E408" s="111"/>
      <c r="F408" s="111"/>
      <c r="G408" s="111"/>
      <c r="H408" s="112"/>
      <c r="I408" s="112"/>
      <c r="J408" s="112"/>
      <c r="K408" s="112"/>
      <c r="L408" s="112"/>
      <c r="M408" s="112"/>
      <c r="N408" s="112"/>
    </row>
    <row r="409" spans="2:14">
      <c r="B409" s="111"/>
      <c r="C409" s="111"/>
      <c r="D409" s="111"/>
      <c r="E409" s="111"/>
      <c r="F409" s="111"/>
      <c r="G409" s="111"/>
      <c r="H409" s="112"/>
      <c r="I409" s="112"/>
      <c r="J409" s="112"/>
      <c r="K409" s="112"/>
      <c r="L409" s="112"/>
      <c r="M409" s="112"/>
      <c r="N409" s="112"/>
    </row>
    <row r="410" spans="2:14">
      <c r="B410" s="111"/>
      <c r="C410" s="111"/>
      <c r="D410" s="111"/>
      <c r="E410" s="111"/>
      <c r="F410" s="111"/>
      <c r="G410" s="111"/>
      <c r="H410" s="112"/>
      <c r="I410" s="112"/>
      <c r="J410" s="112"/>
      <c r="K410" s="112"/>
      <c r="L410" s="112"/>
      <c r="M410" s="112"/>
      <c r="N410" s="112"/>
    </row>
    <row r="411" spans="2:14">
      <c r="B411" s="111"/>
      <c r="C411" s="111"/>
      <c r="D411" s="111"/>
      <c r="E411" s="111"/>
      <c r="F411" s="111"/>
      <c r="G411" s="111"/>
      <c r="H411" s="112"/>
      <c r="I411" s="112"/>
      <c r="J411" s="112"/>
      <c r="K411" s="112"/>
      <c r="L411" s="112"/>
      <c r="M411" s="112"/>
      <c r="N411" s="112"/>
    </row>
    <row r="412" spans="2:14">
      <c r="B412" s="111"/>
      <c r="C412" s="111"/>
      <c r="D412" s="111"/>
      <c r="E412" s="111"/>
      <c r="F412" s="111"/>
      <c r="G412" s="111"/>
      <c r="H412" s="112"/>
      <c r="I412" s="112"/>
      <c r="J412" s="112"/>
      <c r="K412" s="112"/>
      <c r="L412" s="112"/>
      <c r="M412" s="112"/>
      <c r="N412" s="112"/>
    </row>
    <row r="413" spans="2:14">
      <c r="B413" s="111"/>
      <c r="C413" s="111"/>
      <c r="D413" s="111"/>
      <c r="E413" s="111"/>
      <c r="F413" s="111"/>
      <c r="G413" s="111"/>
      <c r="H413" s="112"/>
      <c r="I413" s="112"/>
      <c r="J413" s="112"/>
      <c r="K413" s="112"/>
      <c r="L413" s="112"/>
      <c r="M413" s="112"/>
      <c r="N413" s="112"/>
    </row>
    <row r="414" spans="2:14">
      <c r="B414" s="111"/>
      <c r="C414" s="111"/>
      <c r="D414" s="111"/>
      <c r="E414" s="111"/>
      <c r="F414" s="111"/>
      <c r="G414" s="111"/>
      <c r="H414" s="112"/>
      <c r="I414" s="112"/>
      <c r="J414" s="112"/>
      <c r="K414" s="112"/>
      <c r="L414" s="112"/>
      <c r="M414" s="112"/>
      <c r="N414" s="112"/>
    </row>
    <row r="415" spans="2:14">
      <c r="B415" s="111"/>
      <c r="C415" s="111"/>
      <c r="D415" s="111"/>
      <c r="E415" s="111"/>
      <c r="F415" s="111"/>
      <c r="G415" s="111"/>
      <c r="H415" s="112"/>
      <c r="I415" s="112"/>
      <c r="J415" s="112"/>
      <c r="K415" s="112"/>
      <c r="L415" s="112"/>
      <c r="M415" s="112"/>
      <c r="N415" s="112"/>
    </row>
    <row r="416" spans="2:14">
      <c r="B416" s="111"/>
      <c r="C416" s="111"/>
      <c r="D416" s="111"/>
      <c r="E416" s="111"/>
      <c r="F416" s="111"/>
      <c r="G416" s="111"/>
      <c r="H416" s="112"/>
      <c r="I416" s="112"/>
      <c r="J416" s="112"/>
      <c r="K416" s="112"/>
      <c r="L416" s="112"/>
      <c r="M416" s="112"/>
      <c r="N416" s="112"/>
    </row>
    <row r="417" spans="2:14">
      <c r="B417" s="111"/>
      <c r="C417" s="111"/>
      <c r="D417" s="111"/>
      <c r="E417" s="111"/>
      <c r="F417" s="111"/>
      <c r="G417" s="111"/>
      <c r="H417" s="112"/>
      <c r="I417" s="112"/>
      <c r="J417" s="112"/>
      <c r="K417" s="112"/>
      <c r="L417" s="112"/>
      <c r="M417" s="112"/>
      <c r="N417" s="112"/>
    </row>
    <row r="418" spans="2:14">
      <c r="B418" s="111"/>
      <c r="C418" s="111"/>
      <c r="D418" s="111"/>
      <c r="E418" s="111"/>
      <c r="F418" s="111"/>
      <c r="G418" s="111"/>
      <c r="H418" s="112"/>
      <c r="I418" s="112"/>
      <c r="J418" s="112"/>
      <c r="K418" s="112"/>
      <c r="L418" s="112"/>
      <c r="M418" s="112"/>
      <c r="N418" s="112"/>
    </row>
    <row r="419" spans="2:14">
      <c r="B419" s="111"/>
      <c r="C419" s="111"/>
      <c r="D419" s="111"/>
      <c r="E419" s="111"/>
      <c r="F419" s="111"/>
      <c r="G419" s="111"/>
      <c r="H419" s="112"/>
      <c r="I419" s="112"/>
      <c r="J419" s="112"/>
      <c r="K419" s="112"/>
      <c r="L419" s="112"/>
      <c r="M419" s="112"/>
      <c r="N419" s="112"/>
    </row>
    <row r="420" spans="2:14">
      <c r="B420" s="111"/>
      <c r="C420" s="111"/>
      <c r="D420" s="111"/>
      <c r="E420" s="111"/>
      <c r="F420" s="111"/>
      <c r="G420" s="111"/>
      <c r="H420" s="112"/>
      <c r="I420" s="112"/>
      <c r="J420" s="112"/>
      <c r="K420" s="112"/>
      <c r="L420" s="112"/>
      <c r="M420" s="112"/>
      <c r="N420" s="112"/>
    </row>
    <row r="421" spans="2:14">
      <c r="B421" s="111"/>
      <c r="C421" s="111"/>
      <c r="D421" s="111"/>
      <c r="E421" s="111"/>
      <c r="F421" s="111"/>
      <c r="G421" s="111"/>
      <c r="H421" s="112"/>
      <c r="I421" s="112"/>
      <c r="J421" s="112"/>
      <c r="K421" s="112"/>
      <c r="L421" s="112"/>
      <c r="M421" s="112"/>
      <c r="N421" s="112"/>
    </row>
    <row r="422" spans="2:14">
      <c r="B422" s="111"/>
      <c r="C422" s="111"/>
      <c r="D422" s="111"/>
      <c r="E422" s="111"/>
      <c r="F422" s="111"/>
      <c r="G422" s="111"/>
      <c r="H422" s="112"/>
      <c r="I422" s="112"/>
      <c r="J422" s="112"/>
      <c r="K422" s="112"/>
      <c r="L422" s="112"/>
      <c r="M422" s="112"/>
      <c r="N422" s="112"/>
    </row>
    <row r="423" spans="2:14">
      <c r="B423" s="111"/>
      <c r="C423" s="111"/>
      <c r="D423" s="111"/>
      <c r="E423" s="111"/>
      <c r="F423" s="111"/>
      <c r="G423" s="111"/>
      <c r="H423" s="112"/>
      <c r="I423" s="112"/>
      <c r="J423" s="112"/>
      <c r="K423" s="112"/>
      <c r="L423" s="112"/>
      <c r="M423" s="112"/>
      <c r="N423" s="112"/>
    </row>
    <row r="424" spans="2:14">
      <c r="B424" s="111"/>
      <c r="C424" s="111"/>
      <c r="D424" s="111"/>
      <c r="E424" s="111"/>
      <c r="F424" s="111"/>
      <c r="G424" s="111"/>
      <c r="H424" s="112"/>
      <c r="I424" s="112"/>
      <c r="J424" s="112"/>
      <c r="K424" s="112"/>
      <c r="L424" s="112"/>
      <c r="M424" s="112"/>
      <c r="N424" s="112"/>
    </row>
    <row r="425" spans="2:14">
      <c r="B425" s="111"/>
      <c r="C425" s="111"/>
      <c r="D425" s="111"/>
      <c r="E425" s="111"/>
      <c r="F425" s="111"/>
      <c r="G425" s="111"/>
      <c r="H425" s="112"/>
      <c r="I425" s="112"/>
      <c r="J425" s="112"/>
      <c r="K425" s="112"/>
      <c r="L425" s="112"/>
      <c r="M425" s="112"/>
      <c r="N425" s="112"/>
    </row>
    <row r="426" spans="2:14">
      <c r="B426" s="111"/>
      <c r="C426" s="111"/>
      <c r="D426" s="111"/>
      <c r="E426" s="111"/>
      <c r="F426" s="111"/>
      <c r="G426" s="111"/>
      <c r="H426" s="112"/>
      <c r="I426" s="112"/>
      <c r="J426" s="112"/>
      <c r="K426" s="112"/>
      <c r="L426" s="112"/>
      <c r="M426" s="112"/>
      <c r="N426" s="112"/>
    </row>
    <row r="427" spans="2:14">
      <c r="B427" s="111"/>
      <c r="C427" s="111"/>
      <c r="D427" s="111"/>
      <c r="E427" s="111"/>
      <c r="F427" s="111"/>
      <c r="G427" s="111"/>
      <c r="H427" s="112"/>
      <c r="I427" s="112"/>
      <c r="J427" s="112"/>
      <c r="K427" s="112"/>
      <c r="L427" s="112"/>
      <c r="M427" s="112"/>
      <c r="N427" s="112"/>
    </row>
    <row r="428" spans="2:14">
      <c r="B428" s="111"/>
      <c r="C428" s="111"/>
      <c r="D428" s="111"/>
      <c r="E428" s="111"/>
      <c r="F428" s="111"/>
      <c r="G428" s="111"/>
      <c r="H428" s="112"/>
      <c r="I428" s="112"/>
      <c r="J428" s="112"/>
      <c r="K428" s="112"/>
      <c r="L428" s="112"/>
      <c r="M428" s="112"/>
      <c r="N428" s="112"/>
    </row>
    <row r="429" spans="2:14">
      <c r="B429" s="111"/>
      <c r="C429" s="111"/>
      <c r="D429" s="111"/>
      <c r="E429" s="111"/>
      <c r="F429" s="111"/>
      <c r="G429" s="111"/>
      <c r="H429" s="112"/>
      <c r="I429" s="112"/>
      <c r="J429" s="112"/>
      <c r="K429" s="112"/>
      <c r="L429" s="112"/>
      <c r="M429" s="112"/>
      <c r="N429" s="112"/>
    </row>
    <row r="430" spans="2:14">
      <c r="B430" s="111"/>
      <c r="C430" s="111"/>
      <c r="D430" s="111"/>
      <c r="E430" s="111"/>
      <c r="F430" s="111"/>
      <c r="G430" s="111"/>
      <c r="H430" s="112"/>
      <c r="I430" s="112"/>
      <c r="J430" s="112"/>
      <c r="K430" s="112"/>
      <c r="L430" s="112"/>
      <c r="M430" s="112"/>
      <c r="N430" s="112"/>
    </row>
    <row r="431" spans="2:14">
      <c r="B431" s="111"/>
      <c r="C431" s="111"/>
      <c r="D431" s="111"/>
      <c r="E431" s="111"/>
      <c r="F431" s="111"/>
      <c r="G431" s="111"/>
      <c r="H431" s="112"/>
      <c r="I431" s="112"/>
      <c r="J431" s="112"/>
      <c r="K431" s="112"/>
      <c r="L431" s="112"/>
      <c r="M431" s="112"/>
      <c r="N431" s="112"/>
    </row>
    <row r="432" spans="2:14">
      <c r="B432" s="111"/>
      <c r="C432" s="111"/>
      <c r="D432" s="111"/>
      <c r="E432" s="111"/>
      <c r="F432" s="111"/>
      <c r="G432" s="111"/>
      <c r="H432" s="112"/>
      <c r="I432" s="112"/>
      <c r="J432" s="112"/>
      <c r="K432" s="112"/>
      <c r="L432" s="112"/>
      <c r="M432" s="112"/>
      <c r="N432" s="112"/>
    </row>
    <row r="433" spans="2:14">
      <c r="B433" s="111"/>
      <c r="C433" s="111"/>
      <c r="D433" s="111"/>
      <c r="E433" s="111"/>
      <c r="F433" s="111"/>
      <c r="G433" s="111"/>
      <c r="H433" s="112"/>
      <c r="I433" s="112"/>
      <c r="J433" s="112"/>
      <c r="K433" s="112"/>
      <c r="L433" s="112"/>
      <c r="M433" s="112"/>
      <c r="N433" s="112"/>
    </row>
    <row r="434" spans="2:14">
      <c r="B434" s="111"/>
      <c r="C434" s="111"/>
      <c r="D434" s="111"/>
      <c r="E434" s="111"/>
      <c r="F434" s="111"/>
      <c r="G434" s="111"/>
      <c r="H434" s="112"/>
      <c r="I434" s="112"/>
      <c r="J434" s="112"/>
      <c r="K434" s="112"/>
      <c r="L434" s="112"/>
      <c r="M434" s="112"/>
      <c r="N434" s="112"/>
    </row>
    <row r="435" spans="2:14">
      <c r="B435" s="111"/>
      <c r="C435" s="111"/>
      <c r="D435" s="111"/>
      <c r="E435" s="111"/>
      <c r="F435" s="111"/>
      <c r="G435" s="111"/>
      <c r="H435" s="112"/>
      <c r="I435" s="112"/>
      <c r="J435" s="112"/>
      <c r="K435" s="112"/>
      <c r="L435" s="112"/>
      <c r="M435" s="112"/>
      <c r="N435" s="112"/>
    </row>
    <row r="436" spans="2:14">
      <c r="B436" s="111"/>
      <c r="C436" s="111"/>
      <c r="D436" s="111"/>
      <c r="E436" s="111"/>
      <c r="F436" s="111"/>
      <c r="G436" s="111"/>
      <c r="H436" s="112"/>
      <c r="I436" s="112"/>
      <c r="J436" s="112"/>
      <c r="K436" s="112"/>
      <c r="L436" s="112"/>
      <c r="M436" s="112"/>
      <c r="N436" s="112"/>
    </row>
    <row r="437" spans="2:14">
      <c r="B437" s="111"/>
      <c r="C437" s="111"/>
      <c r="D437" s="111"/>
      <c r="E437" s="111"/>
      <c r="F437" s="111"/>
      <c r="G437" s="111"/>
      <c r="H437" s="112"/>
      <c r="I437" s="112"/>
      <c r="J437" s="112"/>
      <c r="K437" s="112"/>
      <c r="L437" s="112"/>
      <c r="M437" s="112"/>
      <c r="N437" s="112"/>
    </row>
    <row r="438" spans="2:14">
      <c r="B438" s="111"/>
      <c r="C438" s="111"/>
      <c r="D438" s="111"/>
      <c r="E438" s="111"/>
      <c r="F438" s="111"/>
      <c r="G438" s="111"/>
      <c r="H438" s="112"/>
      <c r="I438" s="112"/>
      <c r="J438" s="112"/>
      <c r="K438" s="112"/>
      <c r="L438" s="112"/>
      <c r="M438" s="112"/>
      <c r="N438" s="112"/>
    </row>
    <row r="439" spans="2:14">
      <c r="B439" s="111"/>
      <c r="C439" s="111"/>
      <c r="D439" s="111"/>
      <c r="E439" s="111"/>
      <c r="F439" s="111"/>
      <c r="G439" s="111"/>
      <c r="H439" s="112"/>
      <c r="I439" s="112"/>
      <c r="J439" s="112"/>
      <c r="K439" s="112"/>
      <c r="L439" s="112"/>
      <c r="M439" s="112"/>
      <c r="N439" s="112"/>
    </row>
    <row r="440" spans="2:14">
      <c r="B440" s="111"/>
      <c r="C440" s="111"/>
      <c r="D440" s="111"/>
      <c r="E440" s="111"/>
      <c r="F440" s="111"/>
      <c r="G440" s="111"/>
      <c r="H440" s="112"/>
      <c r="I440" s="112"/>
      <c r="J440" s="112"/>
      <c r="K440" s="112"/>
      <c r="L440" s="112"/>
      <c r="M440" s="112"/>
      <c r="N440" s="112"/>
    </row>
    <row r="441" spans="2:14">
      <c r="B441" s="111"/>
      <c r="C441" s="111"/>
      <c r="D441" s="111"/>
      <c r="E441" s="111"/>
      <c r="F441" s="111"/>
      <c r="G441" s="111"/>
      <c r="H441" s="112"/>
      <c r="I441" s="112"/>
      <c r="J441" s="112"/>
      <c r="K441" s="112"/>
      <c r="L441" s="112"/>
      <c r="M441" s="112"/>
      <c r="N441" s="112"/>
    </row>
    <row r="442" spans="2:14">
      <c r="B442" s="111"/>
      <c r="C442" s="111"/>
      <c r="D442" s="111"/>
      <c r="E442" s="111"/>
      <c r="F442" s="111"/>
      <c r="G442" s="111"/>
      <c r="H442" s="112"/>
      <c r="I442" s="112"/>
      <c r="J442" s="112"/>
      <c r="K442" s="112"/>
      <c r="L442" s="112"/>
      <c r="M442" s="112"/>
      <c r="N442" s="112"/>
    </row>
    <row r="443" spans="2:14">
      <c r="B443" s="111"/>
      <c r="C443" s="111"/>
      <c r="D443" s="111"/>
      <c r="E443" s="111"/>
      <c r="F443" s="111"/>
      <c r="G443" s="111"/>
      <c r="H443" s="112"/>
      <c r="I443" s="112"/>
      <c r="J443" s="112"/>
      <c r="K443" s="112"/>
      <c r="L443" s="112"/>
      <c r="M443" s="112"/>
      <c r="N443" s="112"/>
    </row>
    <row r="444" spans="2:14">
      <c r="B444" s="111"/>
      <c r="C444" s="111"/>
      <c r="D444" s="111"/>
      <c r="E444" s="111"/>
      <c r="F444" s="111"/>
      <c r="G444" s="111"/>
      <c r="H444" s="112"/>
      <c r="I444" s="112"/>
      <c r="J444" s="112"/>
      <c r="K444" s="112"/>
      <c r="L444" s="112"/>
      <c r="M444" s="112"/>
      <c r="N444" s="112"/>
    </row>
    <row r="445" spans="2:14">
      <c r="B445" s="111"/>
      <c r="C445" s="111"/>
      <c r="D445" s="111"/>
      <c r="E445" s="111"/>
      <c r="F445" s="111"/>
      <c r="G445" s="111"/>
      <c r="H445" s="112"/>
      <c r="I445" s="112"/>
      <c r="J445" s="112"/>
      <c r="K445" s="112"/>
      <c r="L445" s="112"/>
      <c r="M445" s="112"/>
      <c r="N445" s="112"/>
    </row>
    <row r="446" spans="2:14">
      <c r="B446" s="111"/>
      <c r="C446" s="111"/>
      <c r="D446" s="111"/>
      <c r="E446" s="111"/>
      <c r="F446" s="111"/>
      <c r="G446" s="111"/>
      <c r="H446" s="112"/>
      <c r="I446" s="112"/>
      <c r="J446" s="112"/>
      <c r="K446" s="112"/>
      <c r="L446" s="112"/>
      <c r="M446" s="112"/>
      <c r="N446" s="112"/>
    </row>
    <row r="447" spans="2:14">
      <c r="B447" s="111"/>
      <c r="C447" s="111"/>
      <c r="D447" s="111"/>
      <c r="E447" s="111"/>
      <c r="F447" s="111"/>
      <c r="G447" s="111"/>
      <c r="H447" s="112"/>
      <c r="I447" s="112"/>
      <c r="J447" s="112"/>
      <c r="K447" s="112"/>
      <c r="L447" s="112"/>
      <c r="M447" s="112"/>
      <c r="N447" s="112"/>
    </row>
    <row r="448" spans="2:14">
      <c r="B448" s="111"/>
      <c r="C448" s="111"/>
      <c r="D448" s="111"/>
      <c r="E448" s="111"/>
      <c r="F448" s="111"/>
      <c r="G448" s="111"/>
      <c r="H448" s="112"/>
      <c r="I448" s="112"/>
      <c r="J448" s="112"/>
      <c r="K448" s="112"/>
      <c r="L448" s="112"/>
      <c r="M448" s="112"/>
      <c r="N448" s="112"/>
    </row>
    <row r="449" spans="2:14">
      <c r="B449" s="111"/>
      <c r="C449" s="111"/>
      <c r="D449" s="111"/>
      <c r="E449" s="111"/>
      <c r="F449" s="111"/>
      <c r="G449" s="111"/>
      <c r="H449" s="112"/>
      <c r="I449" s="112"/>
      <c r="J449" s="112"/>
      <c r="K449" s="112"/>
      <c r="L449" s="112"/>
      <c r="M449" s="112"/>
      <c r="N449" s="112"/>
    </row>
    <row r="450" spans="2:14">
      <c r="B450" s="111"/>
      <c r="C450" s="111"/>
      <c r="D450" s="111"/>
      <c r="E450" s="111"/>
      <c r="F450" s="111"/>
      <c r="G450" s="111"/>
      <c r="H450" s="112"/>
      <c r="I450" s="112"/>
      <c r="J450" s="112"/>
      <c r="K450" s="112"/>
      <c r="L450" s="112"/>
      <c r="M450" s="112"/>
      <c r="N450" s="112"/>
    </row>
    <row r="451" spans="2:14">
      <c r="B451" s="111"/>
      <c r="C451" s="111"/>
      <c r="D451" s="111"/>
      <c r="E451" s="111"/>
      <c r="F451" s="111"/>
      <c r="G451" s="111"/>
      <c r="H451" s="112"/>
      <c r="I451" s="112"/>
      <c r="J451" s="112"/>
      <c r="K451" s="112"/>
      <c r="L451" s="112"/>
      <c r="M451" s="112"/>
      <c r="N451" s="112"/>
    </row>
    <row r="452" spans="2:14">
      <c r="B452" s="111"/>
      <c r="C452" s="111"/>
      <c r="D452" s="111"/>
      <c r="E452" s="111"/>
      <c r="F452" s="111"/>
      <c r="G452" s="111"/>
      <c r="H452" s="112"/>
      <c r="I452" s="112"/>
      <c r="J452" s="112"/>
      <c r="K452" s="112"/>
      <c r="L452" s="112"/>
      <c r="M452" s="112"/>
      <c r="N452" s="112"/>
    </row>
    <row r="453" spans="2:14">
      <c r="B453" s="111"/>
      <c r="C453" s="111"/>
      <c r="D453" s="111"/>
      <c r="E453" s="111"/>
      <c r="F453" s="111"/>
      <c r="G453" s="111"/>
      <c r="H453" s="112"/>
      <c r="I453" s="112"/>
      <c r="J453" s="112"/>
      <c r="K453" s="112"/>
      <c r="L453" s="112"/>
      <c r="M453" s="112"/>
      <c r="N453" s="112"/>
    </row>
    <row r="454" spans="2:14">
      <c r="B454" s="111"/>
      <c r="C454" s="111"/>
      <c r="D454" s="111"/>
      <c r="E454" s="111"/>
      <c r="F454" s="111"/>
      <c r="G454" s="111"/>
      <c r="H454" s="112"/>
      <c r="I454" s="112"/>
      <c r="J454" s="112"/>
      <c r="K454" s="112"/>
      <c r="L454" s="112"/>
      <c r="M454" s="112"/>
      <c r="N454" s="112"/>
    </row>
    <row r="455" spans="2:14">
      <c r="B455" s="111"/>
      <c r="C455" s="111"/>
      <c r="D455" s="111"/>
      <c r="E455" s="111"/>
      <c r="F455" s="111"/>
      <c r="G455" s="111"/>
      <c r="H455" s="112"/>
      <c r="I455" s="112"/>
      <c r="J455" s="112"/>
      <c r="K455" s="112"/>
      <c r="L455" s="112"/>
      <c r="M455" s="112"/>
      <c r="N455" s="112"/>
    </row>
    <row r="456" spans="2:14">
      <c r="B456" s="111"/>
      <c r="C456" s="111"/>
      <c r="D456" s="111"/>
      <c r="E456" s="111"/>
      <c r="F456" s="111"/>
      <c r="G456" s="111"/>
      <c r="H456" s="112"/>
      <c r="I456" s="112"/>
      <c r="J456" s="112"/>
      <c r="K456" s="112"/>
      <c r="L456" s="112"/>
      <c r="M456" s="112"/>
      <c r="N456" s="112"/>
    </row>
    <row r="457" spans="2:14">
      <c r="B457" s="111"/>
      <c r="C457" s="111"/>
      <c r="D457" s="111"/>
      <c r="E457" s="111"/>
      <c r="F457" s="111"/>
      <c r="G457" s="111"/>
      <c r="H457" s="112"/>
      <c r="I457" s="112"/>
      <c r="J457" s="112"/>
      <c r="K457" s="112"/>
      <c r="L457" s="112"/>
      <c r="M457" s="112"/>
      <c r="N457" s="112"/>
    </row>
    <row r="458" spans="2:14">
      <c r="B458" s="111"/>
      <c r="C458" s="111"/>
      <c r="D458" s="111"/>
      <c r="E458" s="111"/>
      <c r="F458" s="111"/>
      <c r="G458" s="111"/>
      <c r="H458" s="112"/>
      <c r="I458" s="112"/>
      <c r="J458" s="112"/>
      <c r="K458" s="112"/>
      <c r="L458" s="112"/>
      <c r="M458" s="112"/>
      <c r="N458" s="112"/>
    </row>
    <row r="459" spans="2:14">
      <c r="B459" s="111"/>
      <c r="C459" s="111"/>
      <c r="D459" s="111"/>
      <c r="E459" s="111"/>
      <c r="F459" s="111"/>
      <c r="G459" s="111"/>
      <c r="H459" s="112"/>
      <c r="I459" s="112"/>
      <c r="J459" s="112"/>
      <c r="K459" s="112"/>
      <c r="L459" s="112"/>
      <c r="M459" s="112"/>
      <c r="N459" s="112"/>
    </row>
    <row r="460" spans="2:14">
      <c r="B460" s="111"/>
      <c r="C460" s="111"/>
      <c r="D460" s="111"/>
      <c r="E460" s="111"/>
      <c r="F460" s="111"/>
      <c r="G460" s="111"/>
      <c r="H460" s="112"/>
      <c r="I460" s="112"/>
      <c r="J460" s="112"/>
      <c r="K460" s="112"/>
      <c r="L460" s="112"/>
      <c r="M460" s="112"/>
      <c r="N460" s="112"/>
    </row>
    <row r="461" spans="2:14">
      <c r="B461" s="111"/>
      <c r="C461" s="111"/>
      <c r="D461" s="111"/>
      <c r="E461" s="111"/>
      <c r="F461" s="111"/>
      <c r="G461" s="111"/>
      <c r="H461" s="112"/>
      <c r="I461" s="112"/>
      <c r="J461" s="112"/>
      <c r="K461" s="112"/>
      <c r="L461" s="112"/>
      <c r="M461" s="112"/>
      <c r="N461" s="112"/>
    </row>
    <row r="462" spans="2:14">
      <c r="B462" s="111"/>
      <c r="C462" s="111"/>
      <c r="D462" s="111"/>
      <c r="E462" s="111"/>
      <c r="F462" s="111"/>
      <c r="G462" s="111"/>
      <c r="H462" s="112"/>
      <c r="I462" s="112"/>
      <c r="J462" s="112"/>
      <c r="K462" s="112"/>
      <c r="L462" s="112"/>
      <c r="M462" s="112"/>
      <c r="N462" s="112"/>
    </row>
    <row r="463" spans="2:14">
      <c r="B463" s="111"/>
      <c r="C463" s="111"/>
      <c r="D463" s="111"/>
      <c r="E463" s="111"/>
      <c r="F463" s="111"/>
      <c r="G463" s="111"/>
      <c r="H463" s="112"/>
      <c r="I463" s="112"/>
      <c r="J463" s="112"/>
      <c r="K463" s="112"/>
      <c r="L463" s="112"/>
      <c r="M463" s="112"/>
      <c r="N463" s="112"/>
    </row>
    <row r="464" spans="2:14">
      <c r="B464" s="111"/>
      <c r="C464" s="111"/>
      <c r="D464" s="111"/>
      <c r="E464" s="111"/>
      <c r="F464" s="111"/>
      <c r="G464" s="111"/>
      <c r="H464" s="112"/>
      <c r="I464" s="112"/>
      <c r="J464" s="112"/>
      <c r="K464" s="112"/>
      <c r="L464" s="112"/>
      <c r="M464" s="112"/>
      <c r="N464" s="112"/>
    </row>
    <row r="465" spans="2:14">
      <c r="B465" s="111"/>
      <c r="C465" s="111"/>
      <c r="D465" s="111"/>
      <c r="E465" s="111"/>
      <c r="F465" s="111"/>
      <c r="G465" s="111"/>
      <c r="H465" s="112"/>
      <c r="I465" s="112"/>
      <c r="J465" s="112"/>
      <c r="K465" s="112"/>
      <c r="L465" s="112"/>
      <c r="M465" s="112"/>
      <c r="N465" s="112"/>
    </row>
    <row r="466" spans="2:14">
      <c r="B466" s="111"/>
      <c r="C466" s="111"/>
      <c r="D466" s="111"/>
      <c r="E466" s="111"/>
      <c r="F466" s="111"/>
      <c r="G466" s="111"/>
      <c r="H466" s="112"/>
      <c r="I466" s="112"/>
      <c r="J466" s="112"/>
      <c r="K466" s="112"/>
      <c r="L466" s="112"/>
      <c r="M466" s="112"/>
      <c r="N466" s="112"/>
    </row>
    <row r="467" spans="2:14">
      <c r="B467" s="111"/>
      <c r="C467" s="111"/>
      <c r="D467" s="111"/>
      <c r="E467" s="111"/>
      <c r="F467" s="111"/>
      <c r="G467" s="111"/>
      <c r="H467" s="112"/>
      <c r="I467" s="112"/>
      <c r="J467" s="112"/>
      <c r="K467" s="112"/>
      <c r="L467" s="112"/>
      <c r="M467" s="112"/>
      <c r="N467" s="112"/>
    </row>
    <row r="468" spans="2:14">
      <c r="B468" s="111"/>
      <c r="C468" s="111"/>
      <c r="D468" s="111"/>
      <c r="E468" s="111"/>
      <c r="F468" s="111"/>
      <c r="G468" s="111"/>
      <c r="H468" s="112"/>
      <c r="I468" s="112"/>
      <c r="J468" s="112"/>
      <c r="K468" s="112"/>
      <c r="L468" s="112"/>
      <c r="M468" s="112"/>
      <c r="N468" s="112"/>
    </row>
    <row r="469" spans="2:14">
      <c r="B469" s="111"/>
      <c r="C469" s="111"/>
      <c r="D469" s="111"/>
      <c r="E469" s="111"/>
      <c r="F469" s="111"/>
      <c r="G469" s="111"/>
      <c r="H469" s="112"/>
      <c r="I469" s="112"/>
      <c r="J469" s="112"/>
      <c r="K469" s="112"/>
      <c r="L469" s="112"/>
      <c r="M469" s="112"/>
      <c r="N469" s="112"/>
    </row>
    <row r="470" spans="2:14">
      <c r="B470" s="111"/>
      <c r="C470" s="111"/>
      <c r="D470" s="111"/>
      <c r="E470" s="111"/>
      <c r="F470" s="111"/>
      <c r="G470" s="111"/>
      <c r="H470" s="112"/>
      <c r="I470" s="112"/>
      <c r="J470" s="112"/>
      <c r="K470" s="112"/>
      <c r="L470" s="112"/>
      <c r="M470" s="112"/>
      <c r="N470" s="112"/>
    </row>
    <row r="471" spans="2:14">
      <c r="B471" s="111"/>
      <c r="C471" s="111"/>
      <c r="D471" s="111"/>
      <c r="E471" s="111"/>
      <c r="F471" s="111"/>
      <c r="G471" s="111"/>
      <c r="H471" s="112"/>
      <c r="I471" s="112"/>
      <c r="J471" s="112"/>
      <c r="K471" s="112"/>
      <c r="L471" s="112"/>
      <c r="M471" s="112"/>
      <c r="N471" s="112"/>
    </row>
    <row r="472" spans="2:14">
      <c r="B472" s="111"/>
      <c r="C472" s="111"/>
      <c r="D472" s="111"/>
      <c r="E472" s="111"/>
      <c r="F472" s="111"/>
      <c r="G472" s="111"/>
      <c r="H472" s="112"/>
      <c r="I472" s="112"/>
      <c r="J472" s="112"/>
      <c r="K472" s="112"/>
      <c r="L472" s="112"/>
      <c r="M472" s="112"/>
      <c r="N472" s="112"/>
    </row>
    <row r="473" spans="2:14">
      <c r="B473" s="111"/>
      <c r="C473" s="111"/>
      <c r="D473" s="111"/>
      <c r="E473" s="111"/>
      <c r="F473" s="111"/>
      <c r="G473" s="111"/>
      <c r="H473" s="112"/>
      <c r="I473" s="112"/>
      <c r="J473" s="112"/>
      <c r="K473" s="112"/>
      <c r="L473" s="112"/>
      <c r="M473" s="112"/>
      <c r="N473" s="112"/>
    </row>
    <row r="474" spans="2:14">
      <c r="B474" s="111"/>
      <c r="C474" s="111"/>
      <c r="D474" s="111"/>
      <c r="E474" s="111"/>
      <c r="F474" s="111"/>
      <c r="G474" s="111"/>
      <c r="H474" s="112"/>
      <c r="I474" s="112"/>
      <c r="J474" s="112"/>
      <c r="K474" s="112"/>
      <c r="L474" s="112"/>
      <c r="M474" s="112"/>
      <c r="N474" s="112"/>
    </row>
    <row r="475" spans="2:14">
      <c r="B475" s="111"/>
      <c r="C475" s="111"/>
      <c r="D475" s="111"/>
      <c r="E475" s="111"/>
      <c r="F475" s="111"/>
      <c r="G475" s="111"/>
      <c r="H475" s="112"/>
      <c r="I475" s="112"/>
      <c r="J475" s="112"/>
      <c r="K475" s="112"/>
      <c r="L475" s="112"/>
      <c r="M475" s="112"/>
      <c r="N475" s="112"/>
    </row>
    <row r="476" spans="2:14">
      <c r="B476" s="111"/>
      <c r="C476" s="111"/>
      <c r="D476" s="111"/>
      <c r="E476" s="111"/>
      <c r="F476" s="111"/>
      <c r="G476" s="111"/>
      <c r="H476" s="112"/>
      <c r="I476" s="112"/>
      <c r="J476" s="112"/>
      <c r="K476" s="112"/>
      <c r="L476" s="112"/>
      <c r="M476" s="112"/>
      <c r="N476" s="112"/>
    </row>
    <row r="477" spans="2:14">
      <c r="B477" s="111"/>
      <c r="C477" s="111"/>
      <c r="D477" s="111"/>
      <c r="E477" s="111"/>
      <c r="F477" s="111"/>
      <c r="G477" s="111"/>
      <c r="H477" s="112"/>
      <c r="I477" s="112"/>
      <c r="J477" s="112"/>
      <c r="K477" s="112"/>
      <c r="L477" s="112"/>
      <c r="M477" s="112"/>
      <c r="N477" s="112"/>
    </row>
    <row r="478" spans="2:14">
      <c r="B478" s="111"/>
      <c r="C478" s="111"/>
      <c r="D478" s="111"/>
      <c r="E478" s="111"/>
      <c r="F478" s="111"/>
      <c r="G478" s="111"/>
      <c r="H478" s="112"/>
      <c r="I478" s="112"/>
      <c r="J478" s="112"/>
      <c r="K478" s="112"/>
      <c r="L478" s="112"/>
      <c r="M478" s="112"/>
      <c r="N478" s="112"/>
    </row>
    <row r="479" spans="2:14">
      <c r="B479" s="111"/>
      <c r="C479" s="111"/>
      <c r="D479" s="111"/>
      <c r="E479" s="111"/>
      <c r="F479" s="111"/>
      <c r="G479" s="111"/>
      <c r="H479" s="112"/>
      <c r="I479" s="112"/>
      <c r="J479" s="112"/>
      <c r="K479" s="112"/>
      <c r="L479" s="112"/>
      <c r="M479" s="112"/>
      <c r="N479" s="112"/>
    </row>
    <row r="480" spans="2:14">
      <c r="B480" s="111"/>
      <c r="C480" s="111"/>
      <c r="D480" s="111"/>
      <c r="E480" s="111"/>
      <c r="F480" s="111"/>
      <c r="G480" s="111"/>
      <c r="H480" s="112"/>
      <c r="I480" s="112"/>
      <c r="J480" s="112"/>
      <c r="K480" s="112"/>
      <c r="L480" s="112"/>
      <c r="M480" s="112"/>
      <c r="N480" s="112"/>
    </row>
    <row r="481" spans="2:14">
      <c r="B481" s="111"/>
      <c r="C481" s="111"/>
      <c r="D481" s="111"/>
      <c r="E481" s="111"/>
      <c r="F481" s="111"/>
      <c r="G481" s="111"/>
      <c r="H481" s="112"/>
      <c r="I481" s="112"/>
      <c r="J481" s="112"/>
      <c r="K481" s="112"/>
      <c r="L481" s="112"/>
      <c r="M481" s="112"/>
      <c r="N481" s="112"/>
    </row>
    <row r="482" spans="2:14">
      <c r="B482" s="111"/>
      <c r="C482" s="111"/>
      <c r="D482" s="111"/>
      <c r="E482" s="111"/>
      <c r="F482" s="111"/>
      <c r="G482" s="111"/>
      <c r="H482" s="112"/>
      <c r="I482" s="112"/>
      <c r="J482" s="112"/>
      <c r="K482" s="112"/>
      <c r="L482" s="112"/>
      <c r="M482" s="112"/>
      <c r="N482" s="112"/>
    </row>
    <row r="483" spans="2:14">
      <c r="B483" s="111"/>
      <c r="C483" s="111"/>
      <c r="D483" s="111"/>
      <c r="E483" s="111"/>
      <c r="F483" s="111"/>
      <c r="G483" s="111"/>
      <c r="H483" s="112"/>
      <c r="I483" s="112"/>
      <c r="J483" s="112"/>
      <c r="K483" s="112"/>
      <c r="L483" s="112"/>
      <c r="M483" s="112"/>
      <c r="N483" s="112"/>
    </row>
    <row r="484" spans="2:14">
      <c r="B484" s="111"/>
      <c r="C484" s="111"/>
      <c r="D484" s="111"/>
      <c r="E484" s="111"/>
      <c r="F484" s="111"/>
      <c r="G484" s="111"/>
      <c r="H484" s="112"/>
      <c r="I484" s="112"/>
      <c r="J484" s="112"/>
      <c r="K484" s="112"/>
      <c r="L484" s="112"/>
      <c r="M484" s="112"/>
      <c r="N484" s="112"/>
    </row>
    <row r="485" spans="2:14">
      <c r="B485" s="111"/>
      <c r="C485" s="111"/>
      <c r="D485" s="111"/>
      <c r="E485" s="111"/>
      <c r="F485" s="111"/>
      <c r="G485" s="111"/>
      <c r="H485" s="112"/>
      <c r="I485" s="112"/>
      <c r="J485" s="112"/>
      <c r="K485" s="112"/>
      <c r="L485" s="112"/>
      <c r="M485" s="112"/>
      <c r="N485" s="112"/>
    </row>
    <row r="486" spans="2:14">
      <c r="B486" s="111"/>
      <c r="C486" s="111"/>
      <c r="D486" s="111"/>
      <c r="E486" s="111"/>
      <c r="F486" s="111"/>
      <c r="G486" s="111"/>
      <c r="H486" s="112"/>
      <c r="I486" s="112"/>
      <c r="J486" s="112"/>
      <c r="K486" s="112"/>
      <c r="L486" s="112"/>
      <c r="M486" s="112"/>
      <c r="N486" s="112"/>
    </row>
    <row r="487" spans="2:14">
      <c r="B487" s="111"/>
      <c r="C487" s="111"/>
      <c r="D487" s="111"/>
      <c r="E487" s="111"/>
      <c r="F487" s="111"/>
      <c r="G487" s="111"/>
      <c r="H487" s="112"/>
      <c r="I487" s="112"/>
      <c r="J487" s="112"/>
      <c r="K487" s="112"/>
      <c r="L487" s="112"/>
      <c r="M487" s="112"/>
      <c r="N487" s="112"/>
    </row>
    <row r="488" spans="2:14">
      <c r="B488" s="111"/>
      <c r="C488" s="111"/>
      <c r="D488" s="111"/>
      <c r="E488" s="111"/>
      <c r="F488" s="111"/>
      <c r="G488" s="111"/>
      <c r="H488" s="112"/>
      <c r="I488" s="112"/>
      <c r="J488" s="112"/>
      <c r="K488" s="112"/>
      <c r="L488" s="112"/>
      <c r="M488" s="112"/>
      <c r="N488" s="112"/>
    </row>
    <row r="489" spans="2:14">
      <c r="B489" s="111"/>
      <c r="C489" s="111"/>
      <c r="D489" s="111"/>
      <c r="E489" s="111"/>
      <c r="F489" s="111"/>
      <c r="G489" s="111"/>
      <c r="H489" s="112"/>
      <c r="I489" s="112"/>
      <c r="J489" s="112"/>
      <c r="K489" s="112"/>
      <c r="L489" s="112"/>
      <c r="M489" s="112"/>
      <c r="N489" s="112"/>
    </row>
    <row r="490" spans="2:14">
      <c r="B490" s="111"/>
      <c r="C490" s="111"/>
      <c r="D490" s="111"/>
      <c r="E490" s="111"/>
      <c r="F490" s="111"/>
      <c r="G490" s="111"/>
      <c r="H490" s="112"/>
      <c r="I490" s="112"/>
      <c r="J490" s="112"/>
      <c r="K490" s="112"/>
      <c r="L490" s="112"/>
      <c r="M490" s="112"/>
      <c r="N490" s="112"/>
    </row>
    <row r="491" spans="2:14">
      <c r="B491" s="111"/>
      <c r="C491" s="111"/>
      <c r="D491" s="111"/>
      <c r="E491" s="111"/>
      <c r="F491" s="111"/>
      <c r="G491" s="111"/>
      <c r="H491" s="112"/>
      <c r="I491" s="112"/>
      <c r="J491" s="112"/>
      <c r="K491" s="112"/>
      <c r="L491" s="112"/>
      <c r="M491" s="112"/>
      <c r="N491" s="112"/>
    </row>
    <row r="492" spans="2:14">
      <c r="B492" s="111"/>
      <c r="C492" s="111"/>
      <c r="D492" s="111"/>
      <c r="E492" s="111"/>
      <c r="F492" s="111"/>
      <c r="G492" s="111"/>
      <c r="H492" s="112"/>
      <c r="I492" s="112"/>
      <c r="J492" s="112"/>
      <c r="K492" s="112"/>
      <c r="L492" s="112"/>
      <c r="M492" s="112"/>
      <c r="N492" s="112"/>
    </row>
    <row r="493" spans="2:14">
      <c r="B493" s="111"/>
      <c r="C493" s="111"/>
      <c r="D493" s="111"/>
      <c r="E493" s="111"/>
      <c r="F493" s="111"/>
      <c r="G493" s="111"/>
      <c r="H493" s="112"/>
      <c r="I493" s="112"/>
      <c r="J493" s="112"/>
      <c r="K493" s="112"/>
      <c r="L493" s="112"/>
      <c r="M493" s="112"/>
      <c r="N493" s="112"/>
    </row>
    <row r="494" spans="2:14">
      <c r="B494" s="111"/>
      <c r="C494" s="111"/>
      <c r="D494" s="111"/>
      <c r="E494" s="111"/>
      <c r="F494" s="111"/>
      <c r="G494" s="111"/>
      <c r="H494" s="112"/>
      <c r="I494" s="112"/>
      <c r="J494" s="112"/>
      <c r="K494" s="112"/>
      <c r="L494" s="112"/>
      <c r="M494" s="112"/>
      <c r="N494" s="112"/>
    </row>
    <row r="495" spans="2:14">
      <c r="B495" s="111"/>
      <c r="C495" s="111"/>
      <c r="D495" s="111"/>
      <c r="E495" s="111"/>
      <c r="F495" s="111"/>
      <c r="G495" s="111"/>
      <c r="H495" s="112"/>
      <c r="I495" s="112"/>
      <c r="J495" s="112"/>
      <c r="K495" s="112"/>
      <c r="L495" s="112"/>
      <c r="M495" s="112"/>
      <c r="N495" s="112"/>
    </row>
    <row r="496" spans="2:14">
      <c r="B496" s="111"/>
      <c r="C496" s="111"/>
      <c r="D496" s="111"/>
      <c r="E496" s="111"/>
      <c r="F496" s="111"/>
      <c r="G496" s="111"/>
      <c r="H496" s="112"/>
      <c r="I496" s="112"/>
      <c r="J496" s="112"/>
      <c r="K496" s="112"/>
      <c r="L496" s="112"/>
      <c r="M496" s="112"/>
      <c r="N496" s="112"/>
    </row>
    <row r="497" spans="2:14">
      <c r="B497" s="111"/>
      <c r="C497" s="111"/>
      <c r="D497" s="111"/>
      <c r="E497" s="111"/>
      <c r="F497" s="111"/>
      <c r="G497" s="111"/>
      <c r="H497" s="112"/>
      <c r="I497" s="112"/>
      <c r="J497" s="112"/>
      <c r="K497" s="112"/>
      <c r="L497" s="112"/>
      <c r="M497" s="112"/>
      <c r="N497" s="112"/>
    </row>
    <row r="498" spans="2:14">
      <c r="B498" s="111"/>
      <c r="C498" s="111"/>
      <c r="D498" s="111"/>
      <c r="E498" s="111"/>
      <c r="F498" s="111"/>
      <c r="G498" s="111"/>
      <c r="H498" s="112"/>
      <c r="I498" s="112"/>
      <c r="J498" s="112"/>
      <c r="K498" s="112"/>
      <c r="L498" s="112"/>
      <c r="M498" s="112"/>
      <c r="N498" s="112"/>
    </row>
    <row r="499" spans="2:14">
      <c r="B499" s="111"/>
      <c r="C499" s="111"/>
      <c r="D499" s="111"/>
      <c r="E499" s="111"/>
      <c r="F499" s="111"/>
      <c r="G499" s="111"/>
      <c r="H499" s="112"/>
      <c r="I499" s="112"/>
      <c r="J499" s="112"/>
      <c r="K499" s="112"/>
      <c r="L499" s="112"/>
      <c r="M499" s="112"/>
      <c r="N499" s="112"/>
    </row>
    <row r="500" spans="2:14">
      <c r="B500" s="111"/>
      <c r="C500" s="111"/>
      <c r="D500" s="111"/>
      <c r="E500" s="111"/>
      <c r="F500" s="111"/>
      <c r="G500" s="111"/>
      <c r="H500" s="112"/>
      <c r="I500" s="112"/>
      <c r="J500" s="112"/>
      <c r="K500" s="112"/>
      <c r="L500" s="112"/>
      <c r="M500" s="112"/>
      <c r="N500" s="112"/>
    </row>
    <row r="501" spans="2:14">
      <c r="B501" s="111"/>
      <c r="C501" s="111"/>
      <c r="D501" s="111"/>
      <c r="E501" s="111"/>
      <c r="F501" s="111"/>
      <c r="G501" s="111"/>
      <c r="H501" s="112"/>
      <c r="I501" s="112"/>
      <c r="J501" s="112"/>
      <c r="K501" s="112"/>
      <c r="L501" s="112"/>
      <c r="M501" s="112"/>
      <c r="N501" s="112"/>
    </row>
    <row r="502" spans="2:14">
      <c r="B502" s="111"/>
      <c r="C502" s="111"/>
      <c r="D502" s="111"/>
      <c r="E502" s="111"/>
      <c r="F502" s="111"/>
      <c r="G502" s="111"/>
      <c r="H502" s="112"/>
      <c r="I502" s="112"/>
      <c r="J502" s="112"/>
      <c r="K502" s="112"/>
      <c r="L502" s="112"/>
      <c r="M502" s="112"/>
      <c r="N502" s="112"/>
    </row>
    <row r="503" spans="2:14">
      <c r="B503" s="111"/>
      <c r="C503" s="111"/>
      <c r="D503" s="111"/>
      <c r="E503" s="111"/>
      <c r="F503" s="111"/>
      <c r="G503" s="111"/>
      <c r="H503" s="112"/>
      <c r="I503" s="112"/>
      <c r="J503" s="112"/>
      <c r="K503" s="112"/>
      <c r="L503" s="112"/>
      <c r="M503" s="112"/>
      <c r="N503" s="112"/>
    </row>
    <row r="504" spans="2:14">
      <c r="B504" s="111"/>
      <c r="C504" s="111"/>
      <c r="D504" s="111"/>
      <c r="E504" s="111"/>
      <c r="F504" s="111"/>
      <c r="G504" s="111"/>
      <c r="H504" s="112"/>
      <c r="I504" s="112"/>
      <c r="J504" s="112"/>
      <c r="K504" s="112"/>
      <c r="L504" s="112"/>
      <c r="M504" s="112"/>
      <c r="N504" s="112"/>
    </row>
    <row r="505" spans="2:14">
      <c r="B505" s="111"/>
      <c r="C505" s="111"/>
      <c r="D505" s="111"/>
      <c r="E505" s="111"/>
      <c r="F505" s="111"/>
      <c r="G505" s="111"/>
      <c r="H505" s="112"/>
      <c r="I505" s="112"/>
      <c r="J505" s="112"/>
      <c r="K505" s="112"/>
      <c r="L505" s="112"/>
      <c r="M505" s="112"/>
      <c r="N505" s="112"/>
    </row>
    <row r="506" spans="2:14">
      <c r="B506" s="111"/>
      <c r="C506" s="111"/>
      <c r="D506" s="111"/>
      <c r="E506" s="111"/>
      <c r="F506" s="111"/>
      <c r="G506" s="111"/>
      <c r="H506" s="112"/>
      <c r="I506" s="112"/>
      <c r="J506" s="112"/>
      <c r="K506" s="112"/>
      <c r="L506" s="112"/>
      <c r="M506" s="112"/>
      <c r="N506" s="112"/>
    </row>
    <row r="507" spans="2:14">
      <c r="B507" s="111"/>
      <c r="C507" s="111"/>
      <c r="D507" s="111"/>
      <c r="E507" s="111"/>
      <c r="F507" s="111"/>
      <c r="G507" s="111"/>
      <c r="H507" s="112"/>
      <c r="I507" s="112"/>
      <c r="J507" s="112"/>
      <c r="K507" s="112"/>
      <c r="L507" s="112"/>
      <c r="M507" s="112"/>
      <c r="N507" s="112"/>
    </row>
    <row r="508" spans="2:14">
      <c r="B508" s="111"/>
      <c r="C508" s="111"/>
      <c r="D508" s="111"/>
      <c r="E508" s="111"/>
      <c r="F508" s="111"/>
      <c r="G508" s="111"/>
      <c r="H508" s="112"/>
      <c r="I508" s="112"/>
      <c r="J508" s="112"/>
      <c r="K508" s="112"/>
      <c r="L508" s="112"/>
      <c r="M508" s="112"/>
      <c r="N508" s="112"/>
    </row>
    <row r="509" spans="2:14">
      <c r="B509" s="111"/>
      <c r="C509" s="111"/>
      <c r="D509" s="111"/>
      <c r="E509" s="111"/>
      <c r="F509" s="111"/>
      <c r="G509" s="111"/>
      <c r="H509" s="112"/>
      <c r="I509" s="112"/>
      <c r="J509" s="112"/>
      <c r="K509" s="112"/>
      <c r="L509" s="112"/>
      <c r="M509" s="112"/>
      <c r="N509" s="112"/>
    </row>
    <row r="510" spans="2:14">
      <c r="B510" s="111"/>
      <c r="C510" s="111"/>
      <c r="D510" s="111"/>
      <c r="E510" s="111"/>
      <c r="F510" s="111"/>
      <c r="G510" s="111"/>
      <c r="H510" s="112"/>
      <c r="I510" s="112"/>
      <c r="J510" s="112"/>
      <c r="K510" s="112"/>
      <c r="L510" s="112"/>
      <c r="M510" s="112"/>
      <c r="N510" s="112"/>
    </row>
    <row r="511" spans="2:14">
      <c r="B511" s="111"/>
      <c r="C511" s="111"/>
      <c r="D511" s="111"/>
      <c r="E511" s="111"/>
      <c r="F511" s="111"/>
      <c r="G511" s="111"/>
      <c r="H511" s="112"/>
      <c r="I511" s="112"/>
      <c r="J511" s="112"/>
      <c r="K511" s="112"/>
      <c r="L511" s="112"/>
      <c r="M511" s="112"/>
      <c r="N511" s="112"/>
    </row>
    <row r="512" spans="2:14">
      <c r="B512" s="111"/>
      <c r="C512" s="111"/>
      <c r="D512" s="111"/>
      <c r="E512" s="111"/>
      <c r="F512" s="111"/>
      <c r="G512" s="111"/>
      <c r="H512" s="112"/>
      <c r="I512" s="112"/>
      <c r="J512" s="112"/>
      <c r="K512" s="112"/>
      <c r="L512" s="112"/>
      <c r="M512" s="112"/>
      <c r="N512" s="112"/>
    </row>
    <row r="513" spans="2:14">
      <c r="B513" s="111"/>
      <c r="C513" s="111"/>
      <c r="D513" s="111"/>
      <c r="E513" s="111"/>
      <c r="F513" s="111"/>
      <c r="G513" s="111"/>
      <c r="H513" s="112"/>
      <c r="I513" s="112"/>
      <c r="J513" s="112"/>
      <c r="K513" s="112"/>
      <c r="L513" s="112"/>
      <c r="M513" s="112"/>
      <c r="N513" s="112"/>
    </row>
    <row r="514" spans="2:14">
      <c r="B514" s="111"/>
      <c r="C514" s="111"/>
      <c r="D514" s="111"/>
      <c r="E514" s="111"/>
      <c r="F514" s="111"/>
      <c r="G514" s="111"/>
      <c r="H514" s="112"/>
      <c r="I514" s="112"/>
      <c r="J514" s="112"/>
      <c r="K514" s="112"/>
      <c r="L514" s="112"/>
      <c r="M514" s="112"/>
      <c r="N514" s="112"/>
    </row>
    <row r="515" spans="2:14">
      <c r="B515" s="111"/>
      <c r="C515" s="111"/>
      <c r="D515" s="111"/>
      <c r="E515" s="111"/>
      <c r="F515" s="111"/>
      <c r="G515" s="111"/>
      <c r="H515" s="112"/>
      <c r="I515" s="112"/>
      <c r="J515" s="112"/>
      <c r="K515" s="112"/>
      <c r="L515" s="112"/>
      <c r="M515" s="112"/>
      <c r="N515" s="112"/>
    </row>
    <row r="516" spans="2:14">
      <c r="B516" s="111"/>
      <c r="C516" s="111"/>
      <c r="D516" s="111"/>
      <c r="E516" s="111"/>
      <c r="F516" s="111"/>
      <c r="G516" s="111"/>
      <c r="H516" s="112"/>
      <c r="I516" s="112"/>
      <c r="J516" s="112"/>
      <c r="K516" s="112"/>
      <c r="L516" s="112"/>
      <c r="M516" s="112"/>
      <c r="N516" s="112"/>
    </row>
    <row r="517" spans="2:14">
      <c r="B517" s="111"/>
      <c r="C517" s="111"/>
      <c r="D517" s="111"/>
      <c r="E517" s="111"/>
      <c r="F517" s="111"/>
      <c r="G517" s="111"/>
      <c r="H517" s="112"/>
      <c r="I517" s="112"/>
      <c r="J517" s="112"/>
      <c r="K517" s="112"/>
      <c r="L517" s="112"/>
      <c r="M517" s="112"/>
      <c r="N517" s="112"/>
    </row>
    <row r="518" spans="2:14">
      <c r="B518" s="111"/>
      <c r="C518" s="111"/>
      <c r="D518" s="111"/>
      <c r="E518" s="111"/>
      <c r="F518" s="111"/>
      <c r="G518" s="111"/>
      <c r="H518" s="112"/>
      <c r="I518" s="112"/>
      <c r="J518" s="112"/>
      <c r="K518" s="112"/>
      <c r="L518" s="112"/>
      <c r="M518" s="112"/>
      <c r="N518" s="112"/>
    </row>
    <row r="519" spans="2:14">
      <c r="B519" s="111"/>
      <c r="C519" s="111"/>
      <c r="D519" s="111"/>
      <c r="E519" s="111"/>
      <c r="F519" s="111"/>
      <c r="G519" s="111"/>
      <c r="H519" s="112"/>
      <c r="I519" s="112"/>
      <c r="J519" s="112"/>
      <c r="K519" s="112"/>
      <c r="L519" s="112"/>
      <c r="M519" s="112"/>
      <c r="N519" s="112"/>
    </row>
    <row r="520" spans="2:14">
      <c r="B520" s="111"/>
      <c r="C520" s="111"/>
      <c r="D520" s="111"/>
      <c r="E520" s="111"/>
      <c r="F520" s="111"/>
      <c r="G520" s="111"/>
      <c r="H520" s="112"/>
      <c r="I520" s="112"/>
      <c r="J520" s="112"/>
      <c r="K520" s="112"/>
      <c r="L520" s="112"/>
      <c r="M520" s="112"/>
      <c r="N520" s="112"/>
    </row>
    <row r="521" spans="2:14">
      <c r="B521" s="111"/>
      <c r="C521" s="111"/>
      <c r="D521" s="111"/>
      <c r="E521" s="111"/>
      <c r="F521" s="111"/>
      <c r="G521" s="111"/>
      <c r="H521" s="112"/>
      <c r="I521" s="112"/>
      <c r="J521" s="112"/>
      <c r="K521" s="112"/>
      <c r="L521" s="112"/>
      <c r="M521" s="112"/>
      <c r="N521" s="112"/>
    </row>
    <row r="522" spans="2:14">
      <c r="B522" s="111"/>
      <c r="C522" s="111"/>
      <c r="D522" s="111"/>
      <c r="E522" s="111"/>
      <c r="F522" s="111"/>
      <c r="G522" s="111"/>
      <c r="H522" s="112"/>
      <c r="I522" s="112"/>
      <c r="J522" s="112"/>
      <c r="K522" s="112"/>
      <c r="L522" s="112"/>
      <c r="M522" s="112"/>
      <c r="N522" s="112"/>
    </row>
    <row r="523" spans="2:14">
      <c r="B523" s="111"/>
      <c r="C523" s="111"/>
      <c r="D523" s="111"/>
      <c r="E523" s="111"/>
      <c r="F523" s="111"/>
      <c r="G523" s="111"/>
      <c r="H523" s="112"/>
      <c r="I523" s="112"/>
      <c r="J523" s="112"/>
      <c r="K523" s="112"/>
      <c r="L523" s="112"/>
      <c r="M523" s="112"/>
      <c r="N523" s="112"/>
    </row>
    <row r="524" spans="2:14">
      <c r="B524" s="111"/>
      <c r="C524" s="111"/>
      <c r="D524" s="111"/>
      <c r="E524" s="111"/>
      <c r="F524" s="111"/>
      <c r="G524" s="111"/>
      <c r="H524" s="112"/>
      <c r="I524" s="112"/>
      <c r="J524" s="112"/>
      <c r="K524" s="112"/>
      <c r="L524" s="112"/>
      <c r="M524" s="112"/>
      <c r="N524" s="112"/>
    </row>
    <row r="525" spans="2:14">
      <c r="B525" s="111"/>
      <c r="C525" s="111"/>
      <c r="D525" s="111"/>
      <c r="E525" s="111"/>
      <c r="F525" s="111"/>
      <c r="G525" s="111"/>
      <c r="H525" s="112"/>
      <c r="I525" s="112"/>
      <c r="J525" s="112"/>
      <c r="K525" s="112"/>
      <c r="L525" s="112"/>
      <c r="M525" s="112"/>
      <c r="N525" s="112"/>
    </row>
    <row r="526" spans="2:14">
      <c r="B526" s="111"/>
      <c r="C526" s="111"/>
      <c r="D526" s="111"/>
      <c r="E526" s="111"/>
      <c r="F526" s="111"/>
      <c r="G526" s="111"/>
      <c r="H526" s="112"/>
      <c r="I526" s="112"/>
      <c r="J526" s="112"/>
      <c r="K526" s="112"/>
      <c r="L526" s="112"/>
      <c r="M526" s="112"/>
      <c r="N526" s="112"/>
    </row>
    <row r="527" spans="2:14">
      <c r="B527" s="111"/>
      <c r="C527" s="111"/>
      <c r="D527" s="111"/>
      <c r="E527" s="111"/>
      <c r="F527" s="111"/>
      <c r="G527" s="111"/>
      <c r="H527" s="112"/>
      <c r="I527" s="112"/>
      <c r="J527" s="112"/>
      <c r="K527" s="112"/>
      <c r="L527" s="112"/>
      <c r="M527" s="112"/>
      <c r="N527" s="112"/>
    </row>
    <row r="528" spans="2:14">
      <c r="B528" s="111"/>
      <c r="C528" s="111"/>
      <c r="D528" s="111"/>
      <c r="E528" s="111"/>
      <c r="F528" s="111"/>
      <c r="G528" s="111"/>
      <c r="H528" s="112"/>
      <c r="I528" s="112"/>
      <c r="J528" s="112"/>
      <c r="K528" s="112"/>
      <c r="L528" s="112"/>
      <c r="M528" s="112"/>
      <c r="N528" s="112"/>
    </row>
    <row r="529" spans="2:14">
      <c r="B529" s="111"/>
      <c r="C529" s="111"/>
      <c r="D529" s="111"/>
      <c r="E529" s="111"/>
      <c r="F529" s="111"/>
      <c r="G529" s="111"/>
      <c r="H529" s="112"/>
      <c r="I529" s="112"/>
      <c r="J529" s="112"/>
      <c r="K529" s="112"/>
      <c r="L529" s="112"/>
      <c r="M529" s="112"/>
      <c r="N529" s="112"/>
    </row>
    <row r="530" spans="2:14">
      <c r="B530" s="111"/>
      <c r="C530" s="111"/>
      <c r="D530" s="111"/>
      <c r="E530" s="111"/>
      <c r="F530" s="111"/>
      <c r="G530" s="111"/>
      <c r="H530" s="112"/>
      <c r="I530" s="112"/>
      <c r="J530" s="112"/>
      <c r="K530" s="112"/>
      <c r="L530" s="112"/>
      <c r="M530" s="112"/>
      <c r="N530" s="112"/>
    </row>
    <row r="531" spans="2:14">
      <c r="B531" s="111"/>
      <c r="C531" s="111"/>
      <c r="D531" s="111"/>
      <c r="E531" s="111"/>
      <c r="F531" s="111"/>
      <c r="G531" s="111"/>
      <c r="H531" s="112"/>
      <c r="I531" s="112"/>
      <c r="J531" s="112"/>
      <c r="K531" s="112"/>
      <c r="L531" s="112"/>
      <c r="M531" s="112"/>
      <c r="N531" s="112"/>
    </row>
    <row r="532" spans="2:14">
      <c r="B532" s="111"/>
      <c r="C532" s="111"/>
      <c r="D532" s="111"/>
      <c r="E532" s="111"/>
      <c r="F532" s="111"/>
      <c r="G532" s="111"/>
      <c r="H532" s="112"/>
      <c r="I532" s="112"/>
      <c r="J532" s="112"/>
      <c r="K532" s="112"/>
      <c r="L532" s="112"/>
      <c r="M532" s="112"/>
      <c r="N532" s="112"/>
    </row>
    <row r="533" spans="2:14">
      <c r="B533" s="111"/>
      <c r="C533" s="111"/>
      <c r="D533" s="111"/>
      <c r="E533" s="111"/>
      <c r="F533" s="111"/>
      <c r="G533" s="111"/>
      <c r="H533" s="112"/>
      <c r="I533" s="112"/>
      <c r="J533" s="112"/>
      <c r="K533" s="112"/>
      <c r="L533" s="112"/>
      <c r="M533" s="112"/>
      <c r="N533" s="112"/>
    </row>
    <row r="534" spans="2:14">
      <c r="B534" s="111"/>
      <c r="C534" s="111"/>
      <c r="D534" s="111"/>
      <c r="E534" s="111"/>
      <c r="F534" s="111"/>
      <c r="G534" s="111"/>
      <c r="H534" s="112"/>
      <c r="I534" s="112"/>
      <c r="J534" s="112"/>
      <c r="K534" s="112"/>
      <c r="L534" s="112"/>
      <c r="M534" s="112"/>
      <c r="N534" s="112"/>
    </row>
    <row r="535" spans="2:14">
      <c r="B535" s="111"/>
      <c r="C535" s="111"/>
      <c r="D535" s="111"/>
      <c r="E535" s="111"/>
      <c r="F535" s="111"/>
      <c r="G535" s="111"/>
      <c r="H535" s="112"/>
      <c r="I535" s="112"/>
      <c r="J535" s="112"/>
      <c r="K535" s="112"/>
      <c r="L535" s="112"/>
      <c r="M535" s="112"/>
      <c r="N535" s="112"/>
    </row>
    <row r="536" spans="2:14">
      <c r="B536" s="111"/>
      <c r="C536" s="111"/>
      <c r="D536" s="111"/>
      <c r="E536" s="111"/>
      <c r="F536" s="111"/>
      <c r="G536" s="111"/>
      <c r="H536" s="112"/>
      <c r="I536" s="112"/>
      <c r="J536" s="112"/>
      <c r="K536" s="112"/>
      <c r="L536" s="112"/>
      <c r="M536" s="112"/>
      <c r="N536" s="112"/>
    </row>
    <row r="537" spans="2:14">
      <c r="B537" s="111"/>
      <c r="C537" s="111"/>
      <c r="D537" s="111"/>
      <c r="E537" s="111"/>
      <c r="F537" s="111"/>
      <c r="G537" s="111"/>
      <c r="H537" s="112"/>
      <c r="I537" s="112"/>
      <c r="J537" s="112"/>
      <c r="K537" s="112"/>
      <c r="L537" s="112"/>
      <c r="M537" s="112"/>
      <c r="N537" s="112"/>
    </row>
    <row r="538" spans="2:14">
      <c r="B538" s="111"/>
      <c r="C538" s="111"/>
      <c r="D538" s="111"/>
      <c r="E538" s="111"/>
      <c r="F538" s="111"/>
      <c r="G538" s="111"/>
      <c r="H538" s="112"/>
      <c r="I538" s="112"/>
      <c r="J538" s="112"/>
      <c r="K538" s="112"/>
      <c r="L538" s="112"/>
      <c r="M538" s="112"/>
      <c r="N538" s="112"/>
    </row>
    <row r="539" spans="2:14">
      <c r="B539" s="111"/>
      <c r="C539" s="111"/>
      <c r="D539" s="111"/>
      <c r="E539" s="111"/>
      <c r="F539" s="111"/>
      <c r="G539" s="111"/>
      <c r="H539" s="112"/>
      <c r="I539" s="112"/>
      <c r="J539" s="112"/>
      <c r="K539" s="112"/>
      <c r="L539" s="112"/>
      <c r="M539" s="112"/>
      <c r="N539" s="112"/>
    </row>
    <row r="540" spans="2:14">
      <c r="B540" s="111"/>
      <c r="C540" s="111"/>
      <c r="D540" s="111"/>
      <c r="E540" s="111"/>
      <c r="F540" s="111"/>
      <c r="G540" s="111"/>
      <c r="H540" s="112"/>
      <c r="I540" s="112"/>
      <c r="J540" s="112"/>
      <c r="K540" s="112"/>
      <c r="L540" s="112"/>
      <c r="M540" s="112"/>
      <c r="N540" s="112"/>
    </row>
    <row r="541" spans="2:14">
      <c r="B541" s="111"/>
      <c r="C541" s="111"/>
      <c r="D541" s="111"/>
      <c r="E541" s="111"/>
      <c r="F541" s="111"/>
      <c r="G541" s="111"/>
      <c r="H541" s="112"/>
      <c r="I541" s="112"/>
      <c r="J541" s="112"/>
      <c r="K541" s="112"/>
      <c r="L541" s="112"/>
      <c r="M541" s="112"/>
      <c r="N541" s="112"/>
    </row>
    <row r="542" spans="2:14">
      <c r="B542" s="111"/>
      <c r="C542" s="111"/>
      <c r="D542" s="111"/>
      <c r="E542" s="111"/>
      <c r="F542" s="111"/>
      <c r="G542" s="111"/>
      <c r="H542" s="112"/>
      <c r="I542" s="112"/>
      <c r="J542" s="112"/>
      <c r="K542" s="112"/>
      <c r="L542" s="112"/>
      <c r="M542" s="112"/>
      <c r="N542" s="112"/>
    </row>
    <row r="543" spans="2:14">
      <c r="B543" s="111"/>
      <c r="C543" s="111"/>
      <c r="D543" s="111"/>
      <c r="E543" s="111"/>
      <c r="F543" s="111"/>
      <c r="G543" s="111"/>
      <c r="H543" s="112"/>
      <c r="I543" s="112"/>
      <c r="J543" s="112"/>
      <c r="K543" s="112"/>
      <c r="L543" s="112"/>
      <c r="M543" s="112"/>
      <c r="N543" s="112"/>
    </row>
    <row r="544" spans="2:14">
      <c r="B544" s="111"/>
      <c r="C544" s="111"/>
      <c r="D544" s="111"/>
      <c r="E544" s="111"/>
      <c r="F544" s="111"/>
      <c r="G544" s="111"/>
      <c r="H544" s="112"/>
      <c r="I544" s="112"/>
      <c r="J544" s="112"/>
      <c r="K544" s="112"/>
      <c r="L544" s="112"/>
      <c r="M544" s="112"/>
      <c r="N544" s="112"/>
    </row>
    <row r="545" spans="2:14">
      <c r="B545" s="111"/>
      <c r="C545" s="111"/>
      <c r="D545" s="111"/>
      <c r="E545" s="111"/>
      <c r="F545" s="111"/>
      <c r="G545" s="111"/>
      <c r="H545" s="112"/>
      <c r="I545" s="112"/>
      <c r="J545" s="112"/>
      <c r="K545" s="112"/>
      <c r="L545" s="112"/>
      <c r="M545" s="112"/>
      <c r="N545" s="112"/>
    </row>
    <row r="546" spans="2:14">
      <c r="B546" s="111"/>
      <c r="C546" s="111"/>
      <c r="D546" s="111"/>
      <c r="E546" s="111"/>
      <c r="F546" s="111"/>
      <c r="G546" s="111"/>
      <c r="H546" s="112"/>
      <c r="I546" s="112"/>
      <c r="J546" s="112"/>
      <c r="K546" s="112"/>
      <c r="L546" s="112"/>
      <c r="M546" s="112"/>
      <c r="N546" s="112"/>
    </row>
    <row r="547" spans="2:14">
      <c r="B547" s="111"/>
      <c r="C547" s="111"/>
      <c r="D547" s="111"/>
      <c r="E547" s="111"/>
      <c r="F547" s="111"/>
      <c r="G547" s="111"/>
      <c r="H547" s="112"/>
      <c r="I547" s="112"/>
      <c r="J547" s="112"/>
      <c r="K547" s="112"/>
      <c r="L547" s="112"/>
      <c r="M547" s="112"/>
      <c r="N547" s="112"/>
    </row>
    <row r="548" spans="2:14">
      <c r="B548" s="111"/>
      <c r="C548" s="111"/>
      <c r="D548" s="111"/>
      <c r="E548" s="111"/>
      <c r="F548" s="111"/>
      <c r="G548" s="111"/>
      <c r="H548" s="112"/>
      <c r="I548" s="112"/>
      <c r="J548" s="112"/>
      <c r="K548" s="112"/>
      <c r="L548" s="112"/>
      <c r="M548" s="112"/>
      <c r="N548" s="112"/>
    </row>
    <row r="549" spans="2:14">
      <c r="B549" s="111"/>
      <c r="C549" s="111"/>
      <c r="D549" s="111"/>
      <c r="E549" s="111"/>
      <c r="F549" s="111"/>
      <c r="G549" s="111"/>
      <c r="H549" s="112"/>
      <c r="I549" s="112"/>
      <c r="J549" s="112"/>
      <c r="K549" s="112"/>
      <c r="L549" s="112"/>
      <c r="M549" s="112"/>
      <c r="N549" s="112"/>
    </row>
    <row r="550" spans="2:14">
      <c r="B550" s="111"/>
      <c r="C550" s="111"/>
      <c r="D550" s="111"/>
      <c r="E550" s="111"/>
      <c r="F550" s="111"/>
      <c r="G550" s="111"/>
      <c r="H550" s="112"/>
      <c r="I550" s="112"/>
      <c r="J550" s="112"/>
      <c r="K550" s="112"/>
      <c r="L550" s="112"/>
      <c r="M550" s="112"/>
      <c r="N550" s="112"/>
    </row>
    <row r="551" spans="2:14">
      <c r="B551" s="111"/>
      <c r="C551" s="111"/>
      <c r="D551" s="111"/>
      <c r="E551" s="111"/>
      <c r="F551" s="111"/>
      <c r="G551" s="111"/>
      <c r="H551" s="112"/>
      <c r="I551" s="112"/>
      <c r="J551" s="112"/>
      <c r="K551" s="112"/>
      <c r="L551" s="112"/>
      <c r="M551" s="112"/>
      <c r="N551" s="112"/>
    </row>
    <row r="552" spans="2:14">
      <c r="B552" s="111"/>
      <c r="C552" s="111"/>
      <c r="D552" s="111"/>
      <c r="E552" s="111"/>
      <c r="F552" s="111"/>
      <c r="G552" s="111"/>
      <c r="H552" s="112"/>
      <c r="I552" s="112"/>
      <c r="J552" s="112"/>
      <c r="K552" s="112"/>
      <c r="L552" s="112"/>
      <c r="M552" s="112"/>
      <c r="N552" s="112"/>
    </row>
    <row r="553" spans="2:14">
      <c r="B553" s="111"/>
      <c r="C553" s="111"/>
      <c r="D553" s="111"/>
      <c r="E553" s="111"/>
      <c r="F553" s="111"/>
      <c r="G553" s="111"/>
      <c r="H553" s="112"/>
      <c r="I553" s="112"/>
      <c r="J553" s="112"/>
      <c r="K553" s="112"/>
      <c r="L553" s="112"/>
      <c r="M553" s="112"/>
      <c r="N553" s="112"/>
    </row>
    <row r="554" spans="2:14">
      <c r="B554" s="111"/>
      <c r="C554" s="111"/>
      <c r="D554" s="111"/>
      <c r="E554" s="111"/>
      <c r="F554" s="111"/>
      <c r="G554" s="111"/>
      <c r="H554" s="112"/>
      <c r="I554" s="112"/>
      <c r="J554" s="112"/>
      <c r="K554" s="112"/>
      <c r="L554" s="112"/>
      <c r="M554" s="112"/>
      <c r="N554" s="112"/>
    </row>
    <row r="555" spans="2:14">
      <c r="B555" s="111"/>
      <c r="C555" s="111"/>
      <c r="D555" s="111"/>
      <c r="E555" s="111"/>
      <c r="F555" s="111"/>
      <c r="G555" s="111"/>
      <c r="H555" s="112"/>
      <c r="I555" s="112"/>
      <c r="J555" s="112"/>
      <c r="K555" s="112"/>
      <c r="L555" s="112"/>
      <c r="M555" s="112"/>
      <c r="N555" s="112"/>
    </row>
    <row r="556" spans="2:14">
      <c r="B556" s="111"/>
      <c r="C556" s="111"/>
      <c r="D556" s="111"/>
      <c r="E556" s="111"/>
      <c r="F556" s="111"/>
      <c r="G556" s="111"/>
      <c r="H556" s="112"/>
      <c r="I556" s="112"/>
      <c r="J556" s="112"/>
      <c r="K556" s="112"/>
      <c r="L556" s="112"/>
      <c r="M556" s="112"/>
      <c r="N556" s="112"/>
    </row>
    <row r="557" spans="2:14">
      <c r="B557" s="111"/>
      <c r="C557" s="111"/>
      <c r="D557" s="111"/>
      <c r="E557" s="111"/>
      <c r="F557" s="111"/>
      <c r="G557" s="111"/>
      <c r="H557" s="112"/>
      <c r="I557" s="112"/>
      <c r="J557" s="112"/>
      <c r="K557" s="112"/>
      <c r="L557" s="112"/>
      <c r="M557" s="112"/>
      <c r="N557" s="112"/>
    </row>
    <row r="558" spans="2:14">
      <c r="B558" s="111"/>
      <c r="C558" s="111"/>
      <c r="D558" s="111"/>
      <c r="E558" s="111"/>
      <c r="F558" s="111"/>
      <c r="G558" s="111"/>
      <c r="H558" s="112"/>
      <c r="I558" s="112"/>
      <c r="J558" s="112"/>
      <c r="K558" s="112"/>
      <c r="L558" s="112"/>
      <c r="M558" s="112"/>
      <c r="N558" s="112"/>
    </row>
    <row r="559" spans="2:14">
      <c r="B559" s="111"/>
      <c r="C559" s="111"/>
      <c r="D559" s="111"/>
      <c r="E559" s="111"/>
      <c r="F559" s="111"/>
      <c r="G559" s="111"/>
      <c r="H559" s="112"/>
      <c r="I559" s="112"/>
      <c r="J559" s="112"/>
      <c r="K559" s="112"/>
      <c r="L559" s="112"/>
      <c r="M559" s="112"/>
      <c r="N559" s="112"/>
    </row>
    <row r="560" spans="2:14">
      <c r="B560" s="111"/>
      <c r="C560" s="111"/>
      <c r="D560" s="111"/>
      <c r="E560" s="111"/>
      <c r="F560" s="111"/>
      <c r="G560" s="111"/>
      <c r="H560" s="112"/>
      <c r="I560" s="112"/>
      <c r="J560" s="112"/>
      <c r="K560" s="112"/>
      <c r="L560" s="112"/>
      <c r="M560" s="112"/>
      <c r="N560" s="112"/>
    </row>
    <row r="561" spans="2:14">
      <c r="B561" s="111"/>
      <c r="C561" s="111"/>
      <c r="D561" s="111"/>
      <c r="E561" s="111"/>
      <c r="F561" s="111"/>
      <c r="G561" s="111"/>
      <c r="H561" s="112"/>
      <c r="I561" s="112"/>
      <c r="J561" s="112"/>
      <c r="K561" s="112"/>
      <c r="L561" s="112"/>
      <c r="M561" s="112"/>
      <c r="N561" s="112"/>
    </row>
    <row r="562" spans="2:14">
      <c r="B562" s="111"/>
      <c r="C562" s="111"/>
      <c r="D562" s="111"/>
      <c r="E562" s="111"/>
      <c r="F562" s="111"/>
      <c r="G562" s="111"/>
      <c r="H562" s="112"/>
      <c r="I562" s="112"/>
      <c r="J562" s="112"/>
      <c r="K562" s="112"/>
      <c r="L562" s="112"/>
      <c r="M562" s="112"/>
      <c r="N562" s="112"/>
    </row>
    <row r="563" spans="2:14">
      <c r="B563" s="111"/>
      <c r="C563" s="111"/>
      <c r="D563" s="111"/>
      <c r="E563" s="111"/>
      <c r="F563" s="111"/>
      <c r="G563" s="111"/>
      <c r="H563" s="112"/>
      <c r="I563" s="112"/>
      <c r="J563" s="112"/>
      <c r="K563" s="112"/>
      <c r="L563" s="112"/>
      <c r="M563" s="112"/>
      <c r="N563" s="112"/>
    </row>
    <row r="564" spans="2:14">
      <c r="B564" s="111"/>
      <c r="C564" s="111"/>
      <c r="D564" s="111"/>
      <c r="E564" s="111"/>
      <c r="F564" s="111"/>
      <c r="G564" s="111"/>
      <c r="H564" s="112"/>
      <c r="I564" s="112"/>
      <c r="J564" s="112"/>
      <c r="K564" s="112"/>
      <c r="L564" s="112"/>
      <c r="M564" s="112"/>
      <c r="N564" s="112"/>
    </row>
    <row r="565" spans="2:14">
      <c r="B565" s="111"/>
      <c r="C565" s="111"/>
      <c r="D565" s="111"/>
      <c r="E565" s="111"/>
      <c r="F565" s="111"/>
      <c r="G565" s="111"/>
      <c r="H565" s="112"/>
      <c r="I565" s="112"/>
      <c r="J565" s="112"/>
      <c r="K565" s="112"/>
      <c r="L565" s="112"/>
      <c r="M565" s="112"/>
      <c r="N565" s="112"/>
    </row>
    <row r="566" spans="2:14">
      <c r="B566" s="111"/>
      <c r="C566" s="111"/>
      <c r="D566" s="111"/>
      <c r="E566" s="111"/>
      <c r="F566" s="111"/>
      <c r="G566" s="111"/>
      <c r="H566" s="112"/>
      <c r="I566" s="112"/>
      <c r="J566" s="112"/>
      <c r="K566" s="112"/>
      <c r="L566" s="112"/>
      <c r="M566" s="112"/>
      <c r="N566" s="112"/>
    </row>
    <row r="567" spans="2:14">
      <c r="B567" s="111"/>
      <c r="C567" s="111"/>
      <c r="D567" s="111"/>
      <c r="E567" s="111"/>
      <c r="F567" s="111"/>
      <c r="G567" s="111"/>
      <c r="H567" s="112"/>
      <c r="I567" s="112"/>
      <c r="J567" s="112"/>
      <c r="K567" s="112"/>
      <c r="L567" s="112"/>
      <c r="M567" s="112"/>
      <c r="N567" s="112"/>
    </row>
    <row r="568" spans="2:14">
      <c r="B568" s="111"/>
      <c r="C568" s="111"/>
      <c r="D568" s="111"/>
      <c r="E568" s="111"/>
      <c r="F568" s="111"/>
      <c r="G568" s="111"/>
      <c r="H568" s="112"/>
      <c r="I568" s="112"/>
      <c r="J568" s="112"/>
      <c r="K568" s="112"/>
      <c r="L568" s="112"/>
      <c r="M568" s="112"/>
      <c r="N568" s="112"/>
    </row>
    <row r="569" spans="2:14">
      <c r="B569" s="111"/>
      <c r="C569" s="111"/>
      <c r="D569" s="111"/>
      <c r="E569" s="111"/>
      <c r="F569" s="111"/>
      <c r="G569" s="111"/>
      <c r="H569" s="112"/>
      <c r="I569" s="112"/>
      <c r="J569" s="112"/>
      <c r="K569" s="112"/>
      <c r="L569" s="112"/>
      <c r="M569" s="112"/>
      <c r="N569" s="112"/>
    </row>
    <row r="570" spans="2:14">
      <c r="B570" s="111"/>
      <c r="C570" s="111"/>
      <c r="D570" s="111"/>
      <c r="E570" s="111"/>
      <c r="F570" s="111"/>
      <c r="G570" s="111"/>
      <c r="H570" s="112"/>
      <c r="I570" s="112"/>
      <c r="J570" s="112"/>
      <c r="K570" s="112"/>
      <c r="L570" s="112"/>
      <c r="M570" s="112"/>
      <c r="N570" s="112"/>
    </row>
    <row r="571" spans="2:14">
      <c r="B571" s="111"/>
      <c r="C571" s="111"/>
      <c r="D571" s="111"/>
      <c r="E571" s="111"/>
      <c r="F571" s="111"/>
      <c r="G571" s="111"/>
      <c r="H571" s="112"/>
      <c r="I571" s="112"/>
      <c r="J571" s="112"/>
      <c r="K571" s="112"/>
      <c r="L571" s="112"/>
      <c r="M571" s="112"/>
      <c r="N571" s="112"/>
    </row>
    <row r="572" spans="2:14">
      <c r="B572" s="111"/>
      <c r="C572" s="111"/>
      <c r="D572" s="111"/>
      <c r="E572" s="111"/>
      <c r="F572" s="111"/>
      <c r="G572" s="111"/>
      <c r="H572" s="112"/>
      <c r="I572" s="112"/>
      <c r="J572" s="112"/>
      <c r="K572" s="112"/>
      <c r="L572" s="112"/>
      <c r="M572" s="112"/>
      <c r="N572" s="112"/>
    </row>
    <row r="573" spans="2:14">
      <c r="B573" s="111"/>
      <c r="C573" s="111"/>
      <c r="D573" s="111"/>
      <c r="E573" s="111"/>
      <c r="F573" s="111"/>
      <c r="G573" s="111"/>
      <c r="H573" s="112"/>
      <c r="I573" s="112"/>
      <c r="J573" s="112"/>
      <c r="K573" s="112"/>
      <c r="L573" s="112"/>
      <c r="M573" s="112"/>
      <c r="N573" s="112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75 B7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51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15" ht="26.25" customHeight="1">
      <c r="B7" s="126" t="s">
        <v>72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82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127</v>
      </c>
      <c r="O8" s="19" t="s">
        <v>129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872.87849565600027</v>
      </c>
      <c r="M11" s="69"/>
      <c r="N11" s="77">
        <f>L11/$L$11</f>
        <v>1</v>
      </c>
      <c r="O11" s="77">
        <f>L11/'סכום נכסי הקרן'!$C$42</f>
        <v>3.2124553469720644E-2</v>
      </c>
    </row>
    <row r="12" spans="2:15" s="4" customFormat="1" ht="18" customHeight="1">
      <c r="B12" s="90" t="s">
        <v>172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872.87849565600015</v>
      </c>
      <c r="M12" s="69"/>
      <c r="N12" s="77">
        <f t="shared" ref="N12:N20" si="0">L12/$L$11</f>
        <v>0.99999999999999989</v>
      </c>
      <c r="O12" s="77">
        <f>L12/'סכום נכסי הקרן'!$C$42</f>
        <v>3.2124553469720638E-2</v>
      </c>
    </row>
    <row r="13" spans="2:15">
      <c r="B13" s="85" t="s">
        <v>27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872.87849565600015</v>
      </c>
      <c r="M13" s="71"/>
      <c r="N13" s="80">
        <f t="shared" si="0"/>
        <v>0.99999999999999989</v>
      </c>
      <c r="O13" s="80">
        <f>L13/'סכום נכסי הקרן'!$C$42</f>
        <v>3.2124553469720638E-2</v>
      </c>
    </row>
    <row r="14" spans="2:15">
      <c r="B14" s="75" t="s">
        <v>995</v>
      </c>
      <c r="C14" s="69" t="s">
        <v>996</v>
      </c>
      <c r="D14" s="82" t="s">
        <v>25</v>
      </c>
      <c r="E14" s="69"/>
      <c r="F14" s="82" t="s">
        <v>881</v>
      </c>
      <c r="G14" s="69" t="s">
        <v>997</v>
      </c>
      <c r="H14" s="69"/>
      <c r="I14" s="82" t="s">
        <v>110</v>
      </c>
      <c r="J14" s="76">
        <v>13.918310000000002</v>
      </c>
      <c r="K14" s="78">
        <v>73753</v>
      </c>
      <c r="L14" s="76">
        <v>35.322452743000007</v>
      </c>
      <c r="M14" s="77">
        <v>7.7858991527583839E-6</v>
      </c>
      <c r="N14" s="77">
        <f t="shared" si="0"/>
        <v>4.046663186089134E-2</v>
      </c>
      <c r="O14" s="77">
        <f>L14/'סכום נכסי הקרן'!$C$42</f>
        <v>1.299972478954705E-3</v>
      </c>
    </row>
    <row r="15" spans="2:15">
      <c r="B15" s="75" t="s">
        <v>998</v>
      </c>
      <c r="C15" s="69" t="s">
        <v>999</v>
      </c>
      <c r="D15" s="82" t="s">
        <v>103</v>
      </c>
      <c r="E15" s="69"/>
      <c r="F15" s="82" t="s">
        <v>881</v>
      </c>
      <c r="G15" s="69" t="s">
        <v>997</v>
      </c>
      <c r="H15" s="69"/>
      <c r="I15" s="82" t="s">
        <v>112</v>
      </c>
      <c r="J15" s="76">
        <v>267.0660870000001</v>
      </c>
      <c r="K15" s="78">
        <v>3114</v>
      </c>
      <c r="L15" s="76">
        <v>33.480315840000003</v>
      </c>
      <c r="M15" s="77">
        <v>2.0993662689584815E-6</v>
      </c>
      <c r="N15" s="77">
        <f t="shared" si="0"/>
        <v>3.8356215677920115E-2</v>
      </c>
      <c r="O15" s="77">
        <f>L15/'סכום נכסי הקרן'!$C$42</f>
        <v>1.232176301441482E-3</v>
      </c>
    </row>
    <row r="16" spans="2:15">
      <c r="B16" s="75" t="s">
        <v>1000</v>
      </c>
      <c r="C16" s="69" t="s">
        <v>1001</v>
      </c>
      <c r="D16" s="82" t="s">
        <v>103</v>
      </c>
      <c r="E16" s="69"/>
      <c r="F16" s="82" t="s">
        <v>881</v>
      </c>
      <c r="G16" s="69" t="s">
        <v>997</v>
      </c>
      <c r="H16" s="69"/>
      <c r="I16" s="82" t="s">
        <v>119</v>
      </c>
      <c r="J16" s="76">
        <v>1182.2743800000003</v>
      </c>
      <c r="K16" s="78">
        <f>167300/100</f>
        <v>1673</v>
      </c>
      <c r="L16" s="76">
        <v>64.374199198000014</v>
      </c>
      <c r="M16" s="77">
        <v>5.1291252148951664E-6</v>
      </c>
      <c r="N16" s="77">
        <f t="shared" si="0"/>
        <v>7.3749324239704678E-2</v>
      </c>
      <c r="O16" s="77">
        <f>L16/'סכום נכסי הקרן'!$C$42</f>
        <v>2.3691641098941576E-3</v>
      </c>
    </row>
    <row r="17" spans="2:15">
      <c r="B17" s="75" t="s">
        <v>1002</v>
      </c>
      <c r="C17" s="69" t="s">
        <v>1003</v>
      </c>
      <c r="D17" s="82" t="s">
        <v>103</v>
      </c>
      <c r="E17" s="69"/>
      <c r="F17" s="82" t="s">
        <v>881</v>
      </c>
      <c r="G17" s="69" t="s">
        <v>997</v>
      </c>
      <c r="H17" s="69"/>
      <c r="I17" s="82" t="s">
        <v>110</v>
      </c>
      <c r="J17" s="76">
        <v>5187.5310320000008</v>
      </c>
      <c r="K17" s="78">
        <v>1536.7</v>
      </c>
      <c r="L17" s="76">
        <v>274.30547222100006</v>
      </c>
      <c r="M17" s="77">
        <v>6.8752723759076334E-6</v>
      </c>
      <c r="N17" s="77">
        <f t="shared" si="0"/>
        <v>0.314253900842006</v>
      </c>
      <c r="O17" s="77">
        <f>L17/'סכום נכסי הקרן'!$C$42</f>
        <v>1.0095266240667311E-2</v>
      </c>
    </row>
    <row r="18" spans="2:15">
      <c r="B18" s="75" t="s">
        <v>1004</v>
      </c>
      <c r="C18" s="69" t="s">
        <v>1005</v>
      </c>
      <c r="D18" s="82" t="s">
        <v>25</v>
      </c>
      <c r="E18" s="69"/>
      <c r="F18" s="82" t="s">
        <v>881</v>
      </c>
      <c r="G18" s="69" t="s">
        <v>997</v>
      </c>
      <c r="H18" s="69"/>
      <c r="I18" s="82" t="s">
        <v>110</v>
      </c>
      <c r="J18" s="76">
        <v>153.25779000000003</v>
      </c>
      <c r="K18" s="78">
        <v>6417</v>
      </c>
      <c r="L18" s="76">
        <v>33.840694754000005</v>
      </c>
      <c r="M18" s="77">
        <v>7.151184732336928E-6</v>
      </c>
      <c r="N18" s="77">
        <f t="shared" si="0"/>
        <v>3.8769078310913682E-2</v>
      </c>
      <c r="O18" s="77">
        <f>L18/'סכום נכסי הקרן'!$C$42</f>
        <v>1.2454393291707335E-3</v>
      </c>
    </row>
    <row r="19" spans="2:15">
      <c r="B19" s="75" t="s">
        <v>1006</v>
      </c>
      <c r="C19" s="69" t="s">
        <v>1007</v>
      </c>
      <c r="D19" s="82" t="s">
        <v>25</v>
      </c>
      <c r="E19" s="69"/>
      <c r="F19" s="82" t="s">
        <v>881</v>
      </c>
      <c r="G19" s="69" t="s">
        <v>997</v>
      </c>
      <c r="H19" s="69"/>
      <c r="I19" s="82" t="s">
        <v>119</v>
      </c>
      <c r="J19" s="76">
        <v>134.67034700000002</v>
      </c>
      <c r="K19" s="78">
        <f>1264978/100</f>
        <v>12649.78</v>
      </c>
      <c r="L19" s="76">
        <v>55.44374713900001</v>
      </c>
      <c r="M19" s="77">
        <v>3.6460022754833181E-5</v>
      </c>
      <c r="N19" s="77">
        <f t="shared" si="0"/>
        <v>6.3518287384697225E-2</v>
      </c>
      <c r="O19" s="77">
        <f>L19/'סכום נכסי הקרן'!$C$42</f>
        <v>2.0404966193947882E-3</v>
      </c>
    </row>
    <row r="20" spans="2:15">
      <c r="B20" s="75" t="s">
        <v>1008</v>
      </c>
      <c r="C20" s="69" t="s">
        <v>1009</v>
      </c>
      <c r="D20" s="82" t="s">
        <v>103</v>
      </c>
      <c r="E20" s="69"/>
      <c r="F20" s="82" t="s">
        <v>881</v>
      </c>
      <c r="G20" s="69" t="s">
        <v>997</v>
      </c>
      <c r="H20" s="69"/>
      <c r="I20" s="82" t="s">
        <v>110</v>
      </c>
      <c r="J20" s="76">
        <v>867.91875199999993</v>
      </c>
      <c r="K20" s="78">
        <v>12593.69</v>
      </c>
      <c r="L20" s="76">
        <v>376.11161376100006</v>
      </c>
      <c r="M20" s="77">
        <v>1.0573169775979222E-5</v>
      </c>
      <c r="N20" s="77">
        <f t="shared" si="0"/>
        <v>0.43088656168386685</v>
      </c>
      <c r="O20" s="77">
        <f>L20/'סכום נכסי הקרן'!$C$42</f>
        <v>1.3842038390197462E-2</v>
      </c>
    </row>
    <row r="21" spans="2:15">
      <c r="B21" s="72"/>
      <c r="C21" s="69"/>
      <c r="D21" s="69"/>
      <c r="E21" s="69"/>
      <c r="F21" s="69"/>
      <c r="G21" s="69"/>
      <c r="H21" s="69"/>
      <c r="I21" s="69"/>
      <c r="J21" s="76"/>
      <c r="K21" s="78"/>
      <c r="L21" s="69"/>
      <c r="M21" s="69"/>
      <c r="N21" s="77"/>
      <c r="O21" s="69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3" t="s">
        <v>194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3" t="s">
        <v>91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3" t="s">
        <v>177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3" t="s">
        <v>185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8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8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9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  <row r="406" spans="2:15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</row>
    <row r="407" spans="2:15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</row>
    <row r="408" spans="2:15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</row>
    <row r="409" spans="2:15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</row>
    <row r="410" spans="2:15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</row>
    <row r="411" spans="2:15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</row>
    <row r="412" spans="2:15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</row>
    <row r="413" spans="2:15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</row>
    <row r="414" spans="2:15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</row>
    <row r="415" spans="2:15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</row>
    <row r="416" spans="2:15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</row>
    <row r="417" spans="2:15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</row>
    <row r="418" spans="2:15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</row>
    <row r="419" spans="2:15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</row>
    <row r="420" spans="2:15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</row>
    <row r="421" spans="2:15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</row>
    <row r="422" spans="2:15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</row>
    <row r="423" spans="2:15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</row>
    <row r="424" spans="2:15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</row>
    <row r="425" spans="2:15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</row>
    <row r="426" spans="2:15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</row>
    <row r="427" spans="2:15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</row>
    <row r="428" spans="2:15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</row>
    <row r="429" spans="2:15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</row>
    <row r="430" spans="2:15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</row>
    <row r="431" spans="2:15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</row>
    <row r="432" spans="2:15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</row>
    <row r="433" spans="2:15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</row>
    <row r="434" spans="2:15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</row>
    <row r="435" spans="2:15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</row>
    <row r="436" spans="2:15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</row>
    <row r="437" spans="2:15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</row>
    <row r="438" spans="2:15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</row>
    <row r="439" spans="2:15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</row>
    <row r="440" spans="2:15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</row>
    <row r="441" spans="2:15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</row>
    <row r="442" spans="2:15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</row>
    <row r="443" spans="2:15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</row>
    <row r="444" spans="2:15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</row>
    <row r="445" spans="2:15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2:15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</row>
    <row r="447" spans="2:15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</row>
    <row r="448" spans="2:15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</row>
    <row r="449" spans="2:15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</row>
    <row r="450" spans="2:15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</row>
    <row r="451" spans="2:15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</row>
    <row r="452" spans="2:15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</row>
    <row r="453" spans="2:15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</row>
    <row r="454" spans="2:15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</row>
    <row r="455" spans="2:15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</row>
    <row r="456" spans="2:15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</row>
    <row r="457" spans="2:15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</row>
    <row r="458" spans="2:15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</row>
    <row r="459" spans="2:15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</row>
    <row r="460" spans="2:15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</row>
    <row r="461" spans="2:15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</row>
    <row r="462" spans="2:15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</row>
    <row r="463" spans="2:15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</row>
    <row r="464" spans="2:15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</row>
    <row r="465" spans="2:15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</row>
    <row r="466" spans="2:15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</row>
    <row r="467" spans="2:15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</row>
    <row r="468" spans="2:15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</row>
    <row r="469" spans="2:15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</row>
    <row r="470" spans="2:15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</row>
    <row r="471" spans="2:15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</row>
    <row r="472" spans="2:15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</row>
    <row r="473" spans="2:15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</row>
    <row r="474" spans="2:15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</row>
    <row r="475" spans="2:15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</row>
    <row r="476" spans="2:15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</row>
    <row r="477" spans="2:15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</row>
    <row r="478" spans="2:15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</row>
    <row r="479" spans="2:15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</row>
    <row r="480" spans="2:15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</row>
    <row r="481" spans="2:15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</row>
    <row r="482" spans="2:15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</row>
    <row r="483" spans="2:15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</row>
    <row r="484" spans="2:15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</row>
    <row r="485" spans="2:15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</row>
    <row r="486" spans="2:15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2:15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</row>
    <row r="488" spans="2:15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</row>
    <row r="489" spans="2:15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</row>
    <row r="490" spans="2:15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</row>
    <row r="491" spans="2:15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</row>
    <row r="492" spans="2:15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</row>
    <row r="493" spans="2:15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</row>
    <row r="494" spans="2:15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</row>
    <row r="495" spans="2:15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</row>
    <row r="496" spans="2:15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</row>
    <row r="497" spans="2:15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</row>
    <row r="498" spans="2:15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2:15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2:15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</row>
    <row r="501" spans="2:15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</row>
    <row r="502" spans="2:15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</row>
    <row r="503" spans="2:15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</row>
    <row r="504" spans="2:15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</row>
    <row r="505" spans="2:15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</row>
    <row r="506" spans="2:15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</row>
    <row r="507" spans="2:15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</row>
    <row r="508" spans="2:15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</row>
    <row r="509" spans="2:15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2:15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</row>
    <row r="511" spans="2:15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</row>
    <row r="512" spans="2:15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</row>
    <row r="513" spans="2:15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</row>
    <row r="514" spans="2:15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</row>
    <row r="515" spans="2:15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</row>
    <row r="516" spans="2:15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</row>
    <row r="517" spans="2:15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</row>
    <row r="518" spans="2:15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</row>
    <row r="519" spans="2:15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</row>
    <row r="520" spans="2:15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</row>
    <row r="521" spans="2:15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</row>
    <row r="522" spans="2:15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</row>
    <row r="523" spans="2:15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</row>
    <row r="524" spans="2:15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</row>
    <row r="525" spans="2:15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3 B2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1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6" t="s">
        <v>152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ht="26.25" customHeight="1">
      <c r="B7" s="126" t="s">
        <v>73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65" t="s">
        <v>129</v>
      </c>
    </row>
    <row r="9" spans="2:12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2.2390815840000005</v>
      </c>
      <c r="J11" s="69"/>
      <c r="K11" s="77">
        <f>I11/$I$11</f>
        <v>1</v>
      </c>
      <c r="L11" s="77">
        <f>I11/'סכום נכסי הקרן'!$C$42</f>
        <v>8.2404935424852167E-5</v>
      </c>
    </row>
    <row r="12" spans="2:12" s="4" customFormat="1" ht="18" customHeight="1">
      <c r="B12" s="90" t="s">
        <v>23</v>
      </c>
      <c r="C12" s="69"/>
      <c r="D12" s="69"/>
      <c r="E12" s="69"/>
      <c r="F12" s="69"/>
      <c r="G12" s="76"/>
      <c r="H12" s="78"/>
      <c r="I12" s="76">
        <v>2.2390815840000005</v>
      </c>
      <c r="J12" s="69"/>
      <c r="K12" s="77">
        <f t="shared" ref="K12:K14" si="0">I12/$I$11</f>
        <v>1</v>
      </c>
      <c r="L12" s="77">
        <f>I12/'סכום נכסי הקרן'!$C$42</f>
        <v>8.2404935424852167E-5</v>
      </c>
    </row>
    <row r="13" spans="2:12">
      <c r="B13" s="85" t="s">
        <v>1010</v>
      </c>
      <c r="C13" s="71"/>
      <c r="D13" s="71"/>
      <c r="E13" s="71"/>
      <c r="F13" s="71"/>
      <c r="G13" s="79"/>
      <c r="H13" s="81"/>
      <c r="I13" s="79">
        <v>2.2390815840000005</v>
      </c>
      <c r="J13" s="71"/>
      <c r="K13" s="80">
        <f t="shared" si="0"/>
        <v>1</v>
      </c>
      <c r="L13" s="80">
        <f>I13/'סכום נכסי הקרן'!$C$42</f>
        <v>8.2404935424852167E-5</v>
      </c>
    </row>
    <row r="14" spans="2:12">
      <c r="B14" s="75" t="s">
        <v>1011</v>
      </c>
      <c r="C14" s="69" t="s">
        <v>1012</v>
      </c>
      <c r="D14" s="82" t="s">
        <v>99</v>
      </c>
      <c r="E14" s="82" t="s">
        <v>134</v>
      </c>
      <c r="F14" s="82" t="s">
        <v>111</v>
      </c>
      <c r="G14" s="76">
        <v>438.34800000000013</v>
      </c>
      <c r="H14" s="78">
        <v>510.8</v>
      </c>
      <c r="I14" s="76">
        <v>2.2390815840000005</v>
      </c>
      <c r="J14" s="77">
        <v>5.2146634602516171E-5</v>
      </c>
      <c r="K14" s="77">
        <f t="shared" si="0"/>
        <v>1</v>
      </c>
      <c r="L14" s="77">
        <f>I14/'סכום נכסי הקרן'!$C$42</f>
        <v>8.2404935424852167E-5</v>
      </c>
    </row>
    <row r="15" spans="2:12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13" t="s">
        <v>194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3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3" t="s">
        <v>177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3" t="s">
        <v>185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