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-15" yWindow="885" windowWidth="19320" windowHeight="11130" tabRatio="938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'!$B$6:$K$16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J79" i="76" l="1"/>
  <c r="J78" i="76"/>
  <c r="J77" i="76"/>
  <c r="J75" i="76"/>
  <c r="J74" i="76"/>
  <c r="J73" i="76"/>
  <c r="J72" i="76"/>
  <c r="J71" i="76"/>
  <c r="J70" i="76"/>
  <c r="J69" i="76"/>
  <c r="J68" i="76"/>
  <c r="J67" i="76"/>
  <c r="J66" i="76"/>
  <c r="J64" i="76"/>
  <c r="J63" i="76"/>
  <c r="J62" i="76"/>
  <c r="J61" i="76"/>
  <c r="J60" i="76"/>
  <c r="J59" i="76"/>
  <c r="J58" i="76"/>
  <c r="J57" i="76"/>
  <c r="J56" i="76"/>
  <c r="J55" i="76"/>
  <c r="J54" i="76"/>
  <c r="J53" i="76"/>
  <c r="J52" i="76"/>
  <c r="J51" i="76"/>
  <c r="J50" i="76"/>
  <c r="J49" i="76"/>
  <c r="J48" i="76"/>
  <c r="J47" i="76"/>
  <c r="J46" i="76"/>
  <c r="J45" i="76"/>
  <c r="J44" i="76"/>
  <c r="J43" i="76"/>
  <c r="J42" i="76"/>
  <c r="J41" i="76"/>
  <c r="J40" i="76"/>
  <c r="J39" i="76"/>
  <c r="J38" i="76"/>
  <c r="J37" i="76"/>
  <c r="J36" i="76"/>
  <c r="J35" i="76"/>
  <c r="J34" i="76"/>
  <c r="J33" i="76"/>
  <c r="J32" i="76"/>
  <c r="J31" i="76"/>
  <c r="J30" i="76"/>
  <c r="J29" i="76"/>
  <c r="J28" i="76"/>
  <c r="J27" i="76"/>
  <c r="J26" i="76"/>
  <c r="J25" i="76"/>
  <c r="J24" i="76"/>
  <c r="J23" i="76"/>
  <c r="J22" i="76"/>
  <c r="J21" i="76"/>
  <c r="J20" i="76"/>
  <c r="J19" i="76"/>
  <c r="J18" i="76"/>
  <c r="J17" i="76"/>
  <c r="J16" i="76"/>
  <c r="J15" i="76"/>
  <c r="J14" i="76"/>
  <c r="J13" i="76"/>
  <c r="J12" i="76"/>
  <c r="J11" i="76"/>
  <c r="J12" i="81"/>
  <c r="J11" i="81"/>
  <c r="J10" i="81"/>
  <c r="K13" i="74"/>
  <c r="K12" i="74"/>
  <c r="K11" i="74"/>
  <c r="O25" i="69"/>
  <c r="O24" i="69"/>
  <c r="O23" i="69"/>
  <c r="O22" i="69"/>
  <c r="O21" i="69"/>
  <c r="O20" i="69"/>
  <c r="O19" i="69"/>
  <c r="O18" i="69"/>
  <c r="O17" i="69"/>
  <c r="O16" i="69"/>
  <c r="O15" i="69"/>
  <c r="O14" i="69"/>
  <c r="O13" i="69"/>
  <c r="O12" i="69"/>
  <c r="O11" i="69"/>
  <c r="K15" i="66"/>
  <c r="K14" i="66"/>
  <c r="K13" i="66"/>
  <c r="K12" i="66"/>
  <c r="K11" i="66"/>
  <c r="K14" i="65"/>
  <c r="K13" i="65"/>
  <c r="K12" i="65"/>
  <c r="K11" i="65"/>
  <c r="M58" i="63"/>
  <c r="M57" i="63"/>
  <c r="M56" i="63"/>
  <c r="M55" i="63"/>
  <c r="M54" i="63"/>
  <c r="M53" i="63"/>
  <c r="M52" i="63"/>
  <c r="M51" i="63"/>
  <c r="M50" i="63"/>
  <c r="M49" i="63"/>
  <c r="M47" i="63"/>
  <c r="M46" i="63"/>
  <c r="M45" i="63"/>
  <c r="M44" i="63"/>
  <c r="M43" i="63"/>
  <c r="M42" i="63"/>
  <c r="M41" i="63"/>
  <c r="M40" i="63"/>
  <c r="M39" i="63"/>
  <c r="M38" i="63"/>
  <c r="M37" i="63"/>
  <c r="M36" i="63"/>
  <c r="M35" i="63"/>
  <c r="M34" i="63"/>
  <c r="M32" i="63"/>
  <c r="M31" i="63"/>
  <c r="M30" i="63"/>
  <c r="M29" i="63"/>
  <c r="M28" i="63"/>
  <c r="M26" i="63"/>
  <c r="M25" i="63"/>
  <c r="M24" i="63"/>
  <c r="M23" i="63"/>
  <c r="M22" i="63"/>
  <c r="M21" i="63"/>
  <c r="M20" i="63"/>
  <c r="M19" i="63"/>
  <c r="M18" i="63"/>
  <c r="M17" i="63"/>
  <c r="M16" i="63"/>
  <c r="M15" i="63"/>
  <c r="M14" i="63"/>
  <c r="M13" i="63"/>
  <c r="M12" i="63"/>
  <c r="M11" i="63"/>
  <c r="L158" i="62"/>
  <c r="L132" i="62"/>
  <c r="L131" i="62"/>
  <c r="L87" i="62"/>
  <c r="L12" i="62" s="1"/>
  <c r="L44" i="62"/>
  <c r="L13" i="62"/>
  <c r="Q44" i="59"/>
  <c r="Q43" i="59"/>
  <c r="Q42" i="59"/>
  <c r="Q41" i="59"/>
  <c r="Q40" i="59"/>
  <c r="Q39" i="59"/>
  <c r="Q38" i="59"/>
  <c r="Q37" i="59"/>
  <c r="Q36" i="59"/>
  <c r="Q35" i="59"/>
  <c r="Q34" i="59"/>
  <c r="Q33" i="59"/>
  <c r="Q32" i="59"/>
  <c r="Q31" i="59"/>
  <c r="Q30" i="59"/>
  <c r="Q29" i="59"/>
  <c r="Q28" i="59"/>
  <c r="Q27" i="59"/>
  <c r="Q25" i="59"/>
  <c r="Q24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J11" i="58"/>
  <c r="J10" i="58" s="1"/>
  <c r="J12" i="58"/>
  <c r="J18" i="58"/>
  <c r="C31" i="88"/>
  <c r="C29" i="88"/>
  <c r="C24" i="88"/>
  <c r="C20" i="88"/>
  <c r="C19" i="88"/>
  <c r="C17" i="88"/>
  <c r="C13" i="88"/>
  <c r="K28" i="58" l="1"/>
  <c r="K25" i="58"/>
  <c r="K16" i="58"/>
  <c r="K30" i="58"/>
  <c r="K22" i="58"/>
  <c r="K13" i="58"/>
  <c r="K21" i="58"/>
  <c r="K11" i="58"/>
  <c r="K26" i="58"/>
  <c r="K18" i="58"/>
  <c r="K29" i="58"/>
  <c r="C11" i="88"/>
  <c r="C23" i="88"/>
  <c r="L11" i="62"/>
  <c r="N161" i="62" s="1"/>
  <c r="N153" i="62"/>
  <c r="N129" i="62"/>
  <c r="N121" i="62"/>
  <c r="N113" i="62"/>
  <c r="N97" i="62"/>
  <c r="N89" i="62"/>
  <c r="N72" i="62"/>
  <c r="N23" i="62"/>
  <c r="N126" i="62"/>
  <c r="N102" i="62"/>
  <c r="N77" i="62"/>
  <c r="N53" i="62"/>
  <c r="N36" i="62"/>
  <c r="N20" i="62"/>
  <c r="N164" i="62"/>
  <c r="N134" i="62"/>
  <c r="N125" i="62"/>
  <c r="N117" i="62"/>
  <c r="N109" i="62"/>
  <c r="N101" i="62"/>
  <c r="N93" i="62"/>
  <c r="N84" i="62"/>
  <c r="N76" i="62"/>
  <c r="N68" i="62"/>
  <c r="N60" i="62"/>
  <c r="N52" i="62"/>
  <c r="N44" i="62"/>
  <c r="N35" i="62"/>
  <c r="N27" i="62"/>
  <c r="N19" i="62"/>
  <c r="N11" i="62"/>
  <c r="N159" i="62"/>
  <c r="N162" i="62"/>
  <c r="N131" i="62"/>
  <c r="N122" i="62"/>
  <c r="N114" i="62"/>
  <c r="N106" i="62"/>
  <c r="N98" i="62"/>
  <c r="N90" i="62"/>
  <c r="N81" i="62"/>
  <c r="N73" i="62"/>
  <c r="N65" i="62"/>
  <c r="N57" i="62"/>
  <c r="N49" i="62"/>
  <c r="N40" i="62"/>
  <c r="N32" i="62"/>
  <c r="N24" i="62"/>
  <c r="N16" i="62"/>
  <c r="N80" i="62"/>
  <c r="N64" i="62"/>
  <c r="N48" i="62"/>
  <c r="N39" i="62"/>
  <c r="N31" i="62"/>
  <c r="N15" i="62"/>
  <c r="N149" i="62"/>
  <c r="N138" i="62"/>
  <c r="N118" i="62"/>
  <c r="N110" i="62"/>
  <c r="N94" i="62"/>
  <c r="N69" i="62"/>
  <c r="N61" i="62"/>
  <c r="N45" i="62"/>
  <c r="N28" i="62"/>
  <c r="N12" i="62"/>
  <c r="N167" i="62"/>
  <c r="N156" i="62"/>
  <c r="N152" i="62"/>
  <c r="N148" i="62"/>
  <c r="N146" i="62"/>
  <c r="N143" i="62"/>
  <c r="N140" i="62"/>
  <c r="N137" i="62"/>
  <c r="N133" i="62"/>
  <c r="N128" i="62"/>
  <c r="N124" i="62"/>
  <c r="N120" i="62"/>
  <c r="N116" i="62"/>
  <c r="N112" i="62"/>
  <c r="N108" i="62"/>
  <c r="N104" i="62"/>
  <c r="N100" i="62"/>
  <c r="N96" i="62"/>
  <c r="N92" i="62"/>
  <c r="N88" i="62"/>
  <c r="N83" i="62"/>
  <c r="N79" i="62"/>
  <c r="N75" i="62"/>
  <c r="N71" i="62"/>
  <c r="N67" i="62"/>
  <c r="N63" i="62"/>
  <c r="N59" i="62"/>
  <c r="N55" i="62"/>
  <c r="N51" i="62"/>
  <c r="N47" i="62"/>
  <c r="N42" i="62"/>
  <c r="N38" i="62"/>
  <c r="N34" i="62"/>
  <c r="N30" i="62"/>
  <c r="N26" i="62"/>
  <c r="N22" i="62"/>
  <c r="N18" i="62"/>
  <c r="N14" i="62"/>
  <c r="N165" i="62"/>
  <c r="N155" i="62"/>
  <c r="N151" i="62"/>
  <c r="N166" i="62"/>
  <c r="N145" i="62"/>
  <c r="N142" i="62"/>
  <c r="N160" i="62"/>
  <c r="N136" i="62"/>
  <c r="N132" i="62"/>
  <c r="N127" i="62"/>
  <c r="N123" i="62"/>
  <c r="N119" i="62"/>
  <c r="N115" i="62"/>
  <c r="N111" i="62"/>
  <c r="N107" i="62"/>
  <c r="N103" i="62"/>
  <c r="N99" i="62"/>
  <c r="N95" i="62"/>
  <c r="N91" i="62"/>
  <c r="N87" i="62"/>
  <c r="N82" i="62"/>
  <c r="N78" i="62"/>
  <c r="N74" i="62"/>
  <c r="N70" i="62"/>
  <c r="N66" i="62"/>
  <c r="N62" i="62"/>
  <c r="N58" i="62"/>
  <c r="N54" i="62"/>
  <c r="N50" i="62"/>
  <c r="N46" i="62"/>
  <c r="N41" i="62"/>
  <c r="N37" i="62"/>
  <c r="N33" i="62"/>
  <c r="N29" i="62"/>
  <c r="N25" i="62"/>
  <c r="N21" i="62"/>
  <c r="N17" i="62"/>
  <c r="N13" i="62"/>
  <c r="C16" i="88"/>
  <c r="N163" i="62"/>
  <c r="N154" i="62"/>
  <c r="N150" i="62"/>
  <c r="N147" i="62"/>
  <c r="N144" i="62"/>
  <c r="N141" i="62"/>
  <c r="N139" i="62"/>
  <c r="N135" i="62"/>
  <c r="N158" i="62"/>
  <c r="K14" i="58"/>
  <c r="K19" i="58"/>
  <c r="K23" i="58"/>
  <c r="K27" i="58"/>
  <c r="K10" i="58"/>
  <c r="K15" i="58"/>
  <c r="K20" i="58"/>
  <c r="K24" i="58"/>
  <c r="K12" i="58"/>
  <c r="N85" i="62" l="1"/>
  <c r="N56" i="62"/>
  <c r="N105" i="62"/>
  <c r="C12" i="88"/>
  <c r="C10" i="88" s="1"/>
  <c r="C42" i="88" l="1"/>
  <c r="K78" i="76" l="1"/>
  <c r="K73" i="76"/>
  <c r="K69" i="76"/>
  <c r="K64" i="76"/>
  <c r="K60" i="76"/>
  <c r="K56" i="76"/>
  <c r="K52" i="76"/>
  <c r="K48" i="76"/>
  <c r="K44" i="76"/>
  <c r="K40" i="76"/>
  <c r="K36" i="76"/>
  <c r="K32" i="76"/>
  <c r="K28" i="76"/>
  <c r="K24" i="76"/>
  <c r="K20" i="76"/>
  <c r="K16" i="76"/>
  <c r="K12" i="76"/>
  <c r="K77" i="76"/>
  <c r="K72" i="76"/>
  <c r="K68" i="76"/>
  <c r="K63" i="76"/>
  <c r="K59" i="76"/>
  <c r="K55" i="76"/>
  <c r="K51" i="76"/>
  <c r="K47" i="76"/>
  <c r="K43" i="76"/>
  <c r="K39" i="76"/>
  <c r="K35" i="76"/>
  <c r="K31" i="76"/>
  <c r="K27" i="76"/>
  <c r="K23" i="76"/>
  <c r="K19" i="76"/>
  <c r="K15" i="76"/>
  <c r="K75" i="76"/>
  <c r="K71" i="76"/>
  <c r="K67" i="76"/>
  <c r="K62" i="76"/>
  <c r="K58" i="76"/>
  <c r="K54" i="76"/>
  <c r="K50" i="76"/>
  <c r="K46" i="76"/>
  <c r="K42" i="76"/>
  <c r="K38" i="76"/>
  <c r="K34" i="76"/>
  <c r="K30" i="76"/>
  <c r="K26" i="76"/>
  <c r="K22" i="76"/>
  <c r="K18" i="76"/>
  <c r="K14" i="76"/>
  <c r="K79" i="76"/>
  <c r="K74" i="76"/>
  <c r="K70" i="76"/>
  <c r="K66" i="76"/>
  <c r="K61" i="76"/>
  <c r="K57" i="76"/>
  <c r="K53" i="76"/>
  <c r="K49" i="76"/>
  <c r="K45" i="76"/>
  <c r="K41" i="76"/>
  <c r="K37" i="76"/>
  <c r="K33" i="76"/>
  <c r="K29" i="76"/>
  <c r="K25" i="76"/>
  <c r="K21" i="76"/>
  <c r="K17" i="76"/>
  <c r="K13" i="76"/>
  <c r="K11" i="76"/>
  <c r="K12" i="81"/>
  <c r="P24" i="69"/>
  <c r="P20" i="69"/>
  <c r="P16" i="69"/>
  <c r="P12" i="69"/>
  <c r="L14" i="66"/>
  <c r="L14" i="65"/>
  <c r="N55" i="63"/>
  <c r="N51" i="63"/>
  <c r="N46" i="63"/>
  <c r="N42" i="63"/>
  <c r="N38" i="63"/>
  <c r="N34" i="63"/>
  <c r="N29" i="63"/>
  <c r="N24" i="63"/>
  <c r="N20" i="63"/>
  <c r="N16" i="63"/>
  <c r="N12" i="63"/>
  <c r="K11" i="81"/>
  <c r="L13" i="74"/>
  <c r="P23" i="69"/>
  <c r="P19" i="69"/>
  <c r="P15" i="69"/>
  <c r="P11" i="69"/>
  <c r="L13" i="66"/>
  <c r="L13" i="65"/>
  <c r="N58" i="63"/>
  <c r="N54" i="63"/>
  <c r="N50" i="63"/>
  <c r="N45" i="63"/>
  <c r="N41" i="63"/>
  <c r="N37" i="63"/>
  <c r="N32" i="63"/>
  <c r="N28" i="63"/>
  <c r="N23" i="63"/>
  <c r="N19" i="63"/>
  <c r="N15" i="63"/>
  <c r="N11" i="63"/>
  <c r="K10" i="81"/>
  <c r="L12" i="74"/>
  <c r="P22" i="69"/>
  <c r="P18" i="69"/>
  <c r="P14" i="69"/>
  <c r="L12" i="66"/>
  <c r="L12" i="65"/>
  <c r="N57" i="63"/>
  <c r="N53" i="63"/>
  <c r="N49" i="63"/>
  <c r="N44" i="63"/>
  <c r="N40" i="63"/>
  <c r="N36" i="63"/>
  <c r="N31" i="63"/>
  <c r="N26" i="63"/>
  <c r="N22" i="63"/>
  <c r="N18" i="63"/>
  <c r="N14" i="63"/>
  <c r="L11" i="74"/>
  <c r="P25" i="69"/>
  <c r="P21" i="69"/>
  <c r="P17" i="69"/>
  <c r="P13" i="69"/>
  <c r="L15" i="66"/>
  <c r="L11" i="66"/>
  <c r="L11" i="65"/>
  <c r="N56" i="63"/>
  <c r="N52" i="63"/>
  <c r="N47" i="63"/>
  <c r="N43" i="63"/>
  <c r="N39" i="63"/>
  <c r="N35" i="63"/>
  <c r="N30" i="63"/>
  <c r="N25" i="63"/>
  <c r="N21" i="63"/>
  <c r="N17" i="63"/>
  <c r="N13" i="63"/>
  <c r="O64" i="62"/>
  <c r="L28" i="58"/>
  <c r="O15" i="62"/>
  <c r="L18" i="58"/>
  <c r="O110" i="62"/>
  <c r="O99" i="62"/>
  <c r="D24" i="88"/>
  <c r="R34" i="59"/>
  <c r="O163" i="62"/>
  <c r="O52" i="62"/>
  <c r="R30" i="59"/>
  <c r="O42" i="62"/>
  <c r="L10" i="58"/>
  <c r="O114" i="62"/>
  <c r="O17" i="62"/>
  <c r="O33" i="62"/>
  <c r="O108" i="62"/>
  <c r="D11" i="88"/>
  <c r="L21" i="58"/>
  <c r="D17" i="88"/>
  <c r="O12" i="62"/>
  <c r="R17" i="59"/>
  <c r="O109" i="62"/>
  <c r="O53" i="62"/>
  <c r="O141" i="62"/>
  <c r="O90" i="62"/>
  <c r="O60" i="62"/>
  <c r="R36" i="59"/>
  <c r="O121" i="62"/>
  <c r="O62" i="62"/>
  <c r="O127" i="62"/>
  <c r="R37" i="59"/>
  <c r="O71" i="62"/>
  <c r="O137" i="62"/>
  <c r="D20" i="88"/>
  <c r="L25" i="58"/>
  <c r="O24" i="62"/>
  <c r="R28" i="59"/>
  <c r="O134" i="62"/>
  <c r="O61" i="62"/>
  <c r="O147" i="62"/>
  <c r="O122" i="62"/>
  <c r="O76" i="62"/>
  <c r="R42" i="59"/>
  <c r="O129" i="62"/>
  <c r="O66" i="62"/>
  <c r="O132" i="62"/>
  <c r="R41" i="59"/>
  <c r="O75" i="62"/>
  <c r="O140" i="62"/>
  <c r="D16" i="88"/>
  <c r="L20" i="58"/>
  <c r="L13" i="58"/>
  <c r="L27" i="58"/>
  <c r="O81" i="62"/>
  <c r="O35" i="62"/>
  <c r="R40" i="59"/>
  <c r="O94" i="62"/>
  <c r="R38" i="59"/>
  <c r="R22" i="59"/>
  <c r="R18" i="59"/>
  <c r="O56" i="62"/>
  <c r="O29" i="62"/>
  <c r="O95" i="62"/>
  <c r="O155" i="62"/>
  <c r="O38" i="62"/>
  <c r="O104" i="62"/>
  <c r="O165" i="62"/>
  <c r="O146" i="62"/>
  <c r="O133" i="62"/>
  <c r="O116" i="62"/>
  <c r="O100" i="62"/>
  <c r="O83" i="62"/>
  <c r="O67" i="62"/>
  <c r="O51" i="62"/>
  <c r="O34" i="62"/>
  <c r="O18" i="62"/>
  <c r="R33" i="59"/>
  <c r="R16" i="59"/>
  <c r="O151" i="62"/>
  <c r="O160" i="62"/>
  <c r="O123" i="62"/>
  <c r="O107" i="62"/>
  <c r="O91" i="62"/>
  <c r="O74" i="62"/>
  <c r="O58" i="62"/>
  <c r="O41" i="62"/>
  <c r="O25" i="62"/>
  <c r="O162" i="62"/>
  <c r="O113" i="62"/>
  <c r="O80" i="62"/>
  <c r="O48" i="62"/>
  <c r="O16" i="62"/>
  <c r="R31" i="59"/>
  <c r="O20" i="62"/>
  <c r="R13" i="59"/>
  <c r="O101" i="62"/>
  <c r="O19" i="62"/>
  <c r="R11" i="59"/>
  <c r="O106" i="62"/>
  <c r="O32" i="62"/>
  <c r="R15" i="59"/>
  <c r="O135" i="62"/>
  <c r="O102" i="62"/>
  <c r="O69" i="62"/>
  <c r="O36" i="62"/>
  <c r="R23" i="59"/>
  <c r="O117" i="62"/>
  <c r="O68" i="62"/>
  <c r="O13" i="62"/>
  <c r="O159" i="62"/>
  <c r="O98" i="62"/>
  <c r="O40" i="62"/>
  <c r="R32" i="59"/>
  <c r="L23" i="58"/>
  <c r="D42" i="88"/>
  <c r="L22" i="58"/>
  <c r="D13" i="88"/>
  <c r="L16" i="58"/>
  <c r="L24" i="58"/>
  <c r="D19" i="88"/>
  <c r="D23" i="88"/>
  <c r="D10" i="88"/>
  <c r="O156" i="62"/>
  <c r="O143" i="62"/>
  <c r="O128" i="62"/>
  <c r="O112" i="62"/>
  <c r="O96" i="62"/>
  <c r="O79" i="62"/>
  <c r="O63" i="62"/>
  <c r="O47" i="62"/>
  <c r="O30" i="62"/>
  <c r="O14" i="62"/>
  <c r="R29" i="59"/>
  <c r="R12" i="59"/>
  <c r="O166" i="62"/>
  <c r="O136" i="62"/>
  <c r="O119" i="62"/>
  <c r="O103" i="62"/>
  <c r="O87" i="62"/>
  <c r="O70" i="62"/>
  <c r="O54" i="62"/>
  <c r="O37" i="62"/>
  <c r="O21" i="62"/>
  <c r="O138" i="62"/>
  <c r="O105" i="62"/>
  <c r="O72" i="62"/>
  <c r="O39" i="62"/>
  <c r="O11" i="62"/>
  <c r="R25" i="59"/>
  <c r="R35" i="59"/>
  <c r="O167" i="62"/>
  <c r="D31" i="88"/>
  <c r="L11" i="58"/>
  <c r="D29" i="88"/>
  <c r="L29" i="58"/>
  <c r="L26" i="58"/>
  <c r="L14" i="58"/>
  <c r="R21" i="59"/>
  <c r="O57" i="62"/>
  <c r="O131" i="62"/>
  <c r="R39" i="59"/>
  <c r="O84" i="62"/>
  <c r="O161" i="62"/>
  <c r="O28" i="62"/>
  <c r="O77" i="62"/>
  <c r="O118" i="62"/>
  <c r="O154" i="62"/>
  <c r="O49" i="62"/>
  <c r="O139" i="62"/>
  <c r="R44" i="59"/>
  <c r="O125" i="62"/>
  <c r="R14" i="59"/>
  <c r="O23" i="62"/>
  <c r="O89" i="62"/>
  <c r="O149" i="62"/>
  <c r="O46" i="62"/>
  <c r="O78" i="62"/>
  <c r="O111" i="62"/>
  <c r="O142" i="62"/>
  <c r="R20" i="59"/>
  <c r="O22" i="62"/>
  <c r="O55" i="62"/>
  <c r="O88" i="62"/>
  <c r="O120" i="62"/>
  <c r="O148" i="62"/>
  <c r="D12" i="88"/>
  <c r="L15" i="58"/>
  <c r="L12" i="58"/>
  <c r="D38" i="88"/>
  <c r="L30" i="58"/>
  <c r="L19" i="58"/>
  <c r="R43" i="59"/>
  <c r="O65" i="62"/>
  <c r="O144" i="62"/>
  <c r="O27" i="62"/>
  <c r="O93" i="62"/>
  <c r="O153" i="62"/>
  <c r="O45" i="62"/>
  <c r="O85" i="62"/>
  <c r="O126" i="62"/>
  <c r="R27" i="59"/>
  <c r="O73" i="62"/>
  <c r="O150" i="62"/>
  <c r="O44" i="62"/>
  <c r="O164" i="62"/>
  <c r="R19" i="59"/>
  <c r="O31" i="62"/>
  <c r="O97" i="62"/>
  <c r="O158" i="62"/>
  <c r="O50" i="62"/>
  <c r="O82" i="62"/>
  <c r="O115" i="62"/>
  <c r="O145" i="62"/>
  <c r="R24" i="59"/>
  <c r="O26" i="62"/>
  <c r="O59" i="62"/>
  <c r="O92" i="62"/>
  <c r="O124" i="62"/>
  <c r="O152" i="62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0">
    <s v="Migdal Hashkaot Neches Boded"/>
    <s v="{[Time].[Hie Time].[Yom].&amp;[20200630]}"/>
    <s v="{[Medida].[Medida].&amp;[2]}"/>
    <s v="{[Keren].[Keren].[All]}"/>
    <s v="{[Cheshbon KM].[Hie Peilut].[Chevra].&amp;[367]&amp;[Kod_Peilut_L7_1044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[Measures].[c_NB_Achuz_Me_Tik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9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20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50">
    <mdx n="0" f="s">
      <ms ns="1" c="0"/>
    </mdx>
    <mdx n="0" f="v">
      <t c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8"/>
        <n x="7"/>
      </t>
    </mdx>
    <mdx n="0" f="v">
      <t c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>
        <n x="1" s="1"/>
        <n x="2" s="1"/>
        <n x="3" s="1"/>
        <n x="4" s="1"/>
        <n x="5" s="1"/>
        <n x="11"/>
        <n x="6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>
        <n x="1" s="1"/>
        <n x="2" s="1"/>
        <n x="3" s="1"/>
        <n x="4" s="1"/>
        <n x="5" s="1"/>
        <n x="12"/>
        <n x="6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3"/>
        <n x="6"/>
      </t>
    </mdx>
    <mdx n="0" f="v">
      <t c="7">
        <n x="1" s="1"/>
        <n x="2" s="1"/>
        <n x="3" s="1"/>
        <n x="4" s="1"/>
        <n x="5" s="1"/>
        <n x="13"/>
        <n x="7"/>
      </t>
    </mdx>
    <mdx n="0" f="v">
      <t c="7">
        <n x="1" s="1"/>
        <n x="2" s="1"/>
        <n x="3" s="1"/>
        <n x="4" s="1"/>
        <n x="5" s="1"/>
        <n x="14"/>
        <n x="6"/>
      </t>
    </mdx>
    <mdx n="0" f="v">
      <t c="7">
        <n x="1" s="1"/>
        <n x="2" s="1"/>
        <n x="3" s="1"/>
        <n x="4" s="1"/>
        <n x="5" s="1"/>
        <n x="14"/>
        <n x="7"/>
      </t>
    </mdx>
    <mdx n="0" f="v">
      <t c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5"/>
        <n x="7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7">
        <n x="1" s="1"/>
        <n x="2" s="1"/>
        <n x="3" s="1"/>
        <n x="4" s="1"/>
        <n x="5" s="1"/>
        <n x="17"/>
        <n x="6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8"/>
        <n x="6"/>
      </t>
    </mdx>
    <mdx n="0" f="v">
      <t c="7">
        <n x="1" s="1"/>
        <n x="2" s="1"/>
        <n x="3" s="1"/>
        <n x="4" s="1"/>
        <n x="5" s="1"/>
        <n x="18"/>
        <n x="7"/>
      </t>
    </mdx>
    <mdx n="0" f="v">
      <t c="7">
        <n x="1" s="1"/>
        <n x="2" s="1"/>
        <n x="3" s="1"/>
        <n x="4" s="1"/>
        <n x="5" s="1"/>
        <n x="19"/>
        <n x="6"/>
      </t>
    </mdx>
    <mdx n="0" f="v">
      <t c="7">
        <n x="1" s="1"/>
        <n x="2" s="1"/>
        <n x="3" s="1"/>
        <n x="4" s="1"/>
        <n x="5" s="1"/>
        <n x="19"/>
        <n x="7"/>
      </t>
    </mdx>
    <mdx n="0" f="v">
      <t c="7">
        <n x="1" s="1"/>
        <n x="2" s="1"/>
        <n x="3" s="1"/>
        <n x="4" s="1"/>
        <n x="5" s="1"/>
        <n x="20"/>
        <n x="6"/>
      </t>
    </mdx>
    <mdx n="0" f="v">
      <t c="7">
        <n x="1" s="1"/>
        <n x="2" s="1"/>
        <n x="3" s="1"/>
        <n x="4" s="1"/>
        <n x="5" s="1"/>
        <n x="20"/>
        <n x="7"/>
      </t>
    </mdx>
    <mdx n="0" f="v">
      <t c="7">
        <n x="1" s="1"/>
        <n x="2" s="1"/>
        <n x="3" s="1"/>
        <n x="4" s="1"/>
        <n x="5" s="1"/>
        <n x="21"/>
        <n x="6"/>
      </t>
    </mdx>
    <mdx n="0" f="v">
      <t c="7">
        <n x="1" s="1"/>
        <n x="2" s="1"/>
        <n x="3" s="1"/>
        <n x="4" s="1"/>
        <n x="5" s="1"/>
        <n x="21"/>
        <n x="7"/>
      </t>
    </mdx>
    <mdx n="0" f="v">
      <t c="7">
        <n x="1" s="1"/>
        <n x="2" s="1"/>
        <n x="3" s="1"/>
        <n x="4" s="1"/>
        <n x="5" s="1"/>
        <n x="22"/>
        <n x="6"/>
      </t>
    </mdx>
    <mdx n="0" f="v">
      <t c="7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3"/>
        <n x="6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4"/>
        <n x="6"/>
      </t>
    </mdx>
    <mdx n="0" f="v">
      <t c="7">
        <n x="1" s="1"/>
        <n x="2" s="1"/>
        <n x="3" s="1"/>
        <n x="4" s="1"/>
        <n x="5" s="1"/>
        <n x="24"/>
        <n x="7"/>
      </t>
    </mdx>
    <mdx n="0" f="v">
      <t c="7">
        <n x="1" s="1"/>
        <n x="2" s="1"/>
        <n x="3" s="1"/>
        <n x="4" s="1"/>
        <n x="5" s="1"/>
        <n x="25"/>
        <n x="6"/>
      </t>
    </mdx>
    <mdx n="0" f="v">
      <t c="7">
        <n x="1" s="1"/>
        <n x="2" s="1"/>
        <n x="3" s="1"/>
        <n x="4" s="1"/>
        <n x="5" s="1"/>
        <n x="25"/>
        <n x="7"/>
      </t>
    </mdx>
    <mdx n="0" f="v">
      <t c="7">
        <n x="1" s="1"/>
        <n x="2" s="1"/>
        <n x="3" s="1"/>
        <n x="4" s="1"/>
        <n x="5" s="1"/>
        <n x="26"/>
        <n x="6"/>
      </t>
    </mdx>
    <mdx n="0" f="v">
      <t c="7">
        <n x="1" s="1"/>
        <n x="2" s="1"/>
        <n x="3" s="1"/>
        <n x="4" s="1"/>
        <n x="5" s="1"/>
        <n x="26"/>
        <n x="7"/>
      </t>
    </mdx>
    <mdx n="0" f="v">
      <t c="3" si="29">
        <n x="1" s="1"/>
        <n x="27"/>
        <n x="28"/>
      </t>
    </mdx>
    <mdx n="0" f="v">
      <t c="3" si="29">
        <n x="1" s="1"/>
        <n x="30"/>
        <n x="28"/>
      </t>
    </mdx>
    <mdx n="0" f="v">
      <t c="3" si="29">
        <n x="1" s="1"/>
        <n x="31"/>
        <n x="28"/>
      </t>
    </mdx>
    <mdx n="0" f="v">
      <t c="3" si="29">
        <n x="1" s="1"/>
        <n x="32"/>
        <n x="28"/>
      </t>
    </mdx>
    <mdx n="0" f="v">
      <t c="3" si="29">
        <n x="1" s="1"/>
        <n x="33"/>
        <n x="28"/>
      </t>
    </mdx>
    <mdx n="0" f="v">
      <t c="3" si="29">
        <n x="1" s="1"/>
        <n x="34"/>
        <n x="28"/>
      </t>
    </mdx>
    <mdx n="0" f="v">
      <t c="3" si="29">
        <n x="1" s="1"/>
        <n x="35"/>
        <n x="28"/>
      </t>
    </mdx>
    <mdx n="0" f="v">
      <t c="3" si="29">
        <n x="1" s="1"/>
        <n x="36"/>
        <n x="28"/>
      </t>
    </mdx>
    <mdx n="0" f="v">
      <t c="3" si="29">
        <n x="1" s="1"/>
        <n x="37"/>
        <n x="28"/>
      </t>
    </mdx>
    <mdx n="0" f="v">
      <t c="3" si="29">
        <n x="1" s="1"/>
        <n x="38"/>
        <n x="28"/>
      </t>
    </mdx>
    <mdx n="0" f="v">
      <t c="3" si="29">
        <n x="1" s="1"/>
        <n x="39"/>
        <n x="28"/>
      </t>
    </mdx>
  </mdxMetadata>
  <valueMetadata count="50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</valueMetadata>
</metadata>
</file>

<file path=xl/sharedStrings.xml><?xml version="1.0" encoding="utf-8"?>
<sst xmlns="http://schemas.openxmlformats.org/spreadsheetml/2006/main" count="3290" uniqueCount="1016">
  <si>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</si>
  <si>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</si>
  <si>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</si>
  <si>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</si>
  <si>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</si>
  <si>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</si>
  <si>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</si>
  <si>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</si>
  <si>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</si>
  <si>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</si>
  <si>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</si>
  <si>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</si>
  <si>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</si>
  <si>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</si>
  <si>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</si>
  <si>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</si>
  <si>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</si>
  <si>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</si>
  <si>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</si>
  <si>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</si>
  <si>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</si>
  <si>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</si>
  <si>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שחר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</si>
  <si>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</si>
  <si>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</si>
  <si>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</si>
  <si>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</si>
  <si>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</si>
  <si>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</si>
  <si>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</si>
  <si>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חוזים עתידיים בישראל</t>
  </si>
  <si>
    <t>שיעור ריבית ממוצע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</si>
  <si>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</si>
  <si>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</si>
  <si>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</si>
  <si>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</si>
  <si>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</si>
  <si>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כתבי אופציה</t>
  </si>
  <si>
    <t>סה"כ חוזים עתידיים</t>
  </si>
  <si>
    <t>סה"כ אופציות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</si>
  <si>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</si>
  <si>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</si>
  <si>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</si>
  <si>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</si>
  <si>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</si>
  <si>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</si>
  <si>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</si>
  <si>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</si>
  <si>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</si>
  <si>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</si>
  <si>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</si>
  <si>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</si>
  <si>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ערד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</si>
  <si>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</si>
  <si>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</si>
  <si>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</si>
  <si>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</si>
  <si>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</si>
  <si>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</si>
  <si>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</si>
  <si>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</si>
  <si>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</si>
  <si>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</si>
  <si>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</si>
  <si>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</si>
  <si>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</si>
  <si>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</si>
  <si>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</si>
  <si>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</si>
  <si>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</si>
  <si>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</si>
  <si>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</si>
  <si>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</si>
  <si>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</si>
  <si>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</si>
  <si>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</si>
  <si>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</si>
  <si>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</si>
  <si>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</si>
  <si>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</si>
  <si>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</si>
  <si>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</si>
  <si>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</si>
  <si>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</si>
  <si>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</si>
  <si>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</si>
  <si>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</si>
  <si>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</si>
  <si>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</si>
  <si>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</si>
  <si>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</si>
  <si>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</si>
  <si>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</si>
  <si>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</si>
  <si>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</si>
  <si>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</si>
  <si>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</si>
  <si>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</si>
  <si>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</si>
  <si>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</si>
  <si>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</si>
  <si>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</si>
  <si>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OTC</t>
  </si>
  <si>
    <t>AMEX</t>
  </si>
  <si>
    <t>LSE</t>
  </si>
  <si>
    <t>TSE</t>
  </si>
  <si>
    <t>DAX</t>
  </si>
  <si>
    <t>FTSE</t>
  </si>
  <si>
    <t>CAC</t>
  </si>
  <si>
    <t>BSE</t>
  </si>
  <si>
    <t>EURO STOXX 50</t>
  </si>
  <si>
    <t>TSX</t>
  </si>
  <si>
    <t>טורנטו</t>
  </si>
  <si>
    <t>BOVESPA</t>
  </si>
  <si>
    <t>Micex-RTS</t>
  </si>
  <si>
    <t>SGX</t>
  </si>
  <si>
    <t>ASX</t>
  </si>
  <si>
    <t>אוסטרליה</t>
  </si>
  <si>
    <t>ISE</t>
  </si>
  <si>
    <t>אירלנד</t>
  </si>
  <si>
    <t>SIX</t>
  </si>
  <si>
    <t>ציריך</t>
  </si>
  <si>
    <t>◄</t>
  </si>
  <si>
    <t>ביומד</t>
  </si>
  <si>
    <t>בנקים וחברות אחזקה</t>
  </si>
  <si>
    <t>השקעות ואחזקות</t>
  </si>
  <si>
    <t>חברות וסוכנויות ביטוח</t>
  </si>
  <si>
    <t>חיפושי נפט וגז</t>
  </si>
  <si>
    <t>חקלאות</t>
  </si>
  <si>
    <t>חשמל ואלקטרוניקה</t>
  </si>
  <si>
    <t>מוצרי בניה</t>
  </si>
  <si>
    <t>מוצרי מדדים</t>
  </si>
  <si>
    <t>מסחר</t>
  </si>
  <si>
    <t>משכנתי ומוסדות מימון</t>
  </si>
  <si>
    <t>מתכת</t>
  </si>
  <si>
    <t>נדל"ן ופיתוח</t>
  </si>
  <si>
    <t>עץ ומוצריו</t>
  </si>
  <si>
    <t>שירותים</t>
  </si>
  <si>
    <t>שירותים פיננסיים</t>
  </si>
  <si>
    <t>תיירות ומלונות</t>
  </si>
  <si>
    <t>תעשייה שונות</t>
  </si>
  <si>
    <t>מידרוג</t>
  </si>
  <si>
    <t>פנימי</t>
  </si>
  <si>
    <t>מעלות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</si>
  <si>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</si>
  <si>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</si>
  <si>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</si>
  <si>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</si>
  <si>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</si>
  <si>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</si>
  <si>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דולר ניו זילנד</t>
  </si>
  <si>
    <t>כתר שבדי</t>
  </si>
  <si>
    <t>כתר דני</t>
  </si>
  <si>
    <t>דולר קנדי</t>
  </si>
  <si>
    <t>יין יפני</t>
  </si>
  <si>
    <t>מקסיקו פזו</t>
  </si>
  <si>
    <t>פרנק שוויצרי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</si>
  <si>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</si>
  <si>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</si>
  <si>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</si>
  <si>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</si>
  <si>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</si>
  <si>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</si>
  <si>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</si>
  <si>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</si>
  <si>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</si>
  <si>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</si>
  <si>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</si>
  <si>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</si>
  <si>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הייטק</t>
  </si>
  <si>
    <t>השקעות במדעי החיים</t>
  </si>
  <si>
    <t>קלינטק</t>
  </si>
  <si>
    <t>תקשורת ומדיה</t>
  </si>
  <si>
    <t>תוכנה ואינטרנט</t>
  </si>
  <si>
    <t>רשויות וממשל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</si>
  <si>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</si>
  <si>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</si>
  <si>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</si>
  <si>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</si>
  <si>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</si>
  <si>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</si>
  <si>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</si>
  <si>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</si>
  <si>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</si>
  <si>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</si>
  <si>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</si>
  <si>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</si>
  <si>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</si>
  <si>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</si>
  <si>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</si>
  <si>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</si>
  <si>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</si>
  <si>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</si>
  <si>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</si>
  <si>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</si>
  <si>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</si>
  <si>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</si>
  <si>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</si>
  <si>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</si>
  <si>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</si>
  <si>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</si>
  <si>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</si>
  <si>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</si>
  <si>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</si>
  <si>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</si>
  <si>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</si>
  <si>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</si>
  <si>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</si>
  <si>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</si>
  <si>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</si>
  <si>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מט"ח/ מט"ח</t>
  </si>
  <si>
    <t>סה"כ בחו"ל:</t>
  </si>
  <si>
    <t>סה"כ בישראל:</t>
  </si>
  <si>
    <t>סה"כ כתבי אופציה בחו"ל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</si>
  <si>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</si>
  <si>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</si>
  <si>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</si>
  <si>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</si>
  <si>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</si>
  <si>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</si>
  <si>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</si>
  <si>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</si>
  <si>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</si>
  <si>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</si>
  <si>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</si>
  <si>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</si>
  <si>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</si>
  <si>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</si>
  <si>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</si>
  <si>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</si>
  <si>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</si>
  <si>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</si>
  <si>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</si>
  <si>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</si>
  <si>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</si>
  <si>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</si>
  <si>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</si>
  <si>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</si>
  <si>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</si>
  <si>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</si>
  <si>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30/06/2020</t>
  </si>
  <si>
    <t>מגדל מקפת קרנות פנסיה וקופות גמל בע"מ</t>
  </si>
  <si>
    <t>מגדל מקפת אישית (מספר אוצר 162) - מסלול הלכה למקבלי קצבה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</si>
  <si>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</si>
  <si>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</si>
  <si>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</si>
  <si>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</si>
  <si>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</si>
  <si>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</si>
  <si>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</si>
  <si>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</si>
  <si>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</si>
  <si>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</si>
  <si>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</si>
  <si>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</si>
  <si>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</si>
  <si>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1020</t>
  </si>
  <si>
    <t>1137181</t>
  </si>
  <si>
    <t>ממשלתי צמוד 1025</t>
  </si>
  <si>
    <t>1135912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</si>
  <si>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</si>
  <si>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</si>
  <si>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</si>
  <si>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</si>
  <si>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</si>
  <si>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</si>
  <si>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</si>
  <si>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</si>
  <si>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</si>
  <si>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</si>
  <si>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</si>
  <si>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</si>
  <si>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</si>
  <si>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</si>
  <si>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</si>
  <si>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</si>
  <si>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</si>
  <si>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</si>
  <si>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</si>
  <si>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</si>
  <si>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</si>
  <si>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</si>
  <si>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</si>
  <si>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</si>
  <si>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</si>
  <si>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</si>
  <si>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330</t>
  </si>
  <si>
    <t>1160985</t>
  </si>
  <si>
    <t>ממשלתי שקלי 421</t>
  </si>
  <si>
    <t>1138130</t>
  </si>
  <si>
    <t>ממשלתי שקלי 537</t>
  </si>
  <si>
    <t>1166180</t>
  </si>
  <si>
    <t>ממשלתי שקלי 722</t>
  </si>
  <si>
    <t>1158104</t>
  </si>
  <si>
    <t>ממשלתי שקלי 825</t>
  </si>
  <si>
    <t>1135557</t>
  </si>
  <si>
    <t>ממשלתי שקלי 928</t>
  </si>
  <si>
    <t>1150879</t>
  </si>
  <si>
    <t>סה"כ תל אביב 35</t>
  </si>
  <si>
    <t>אורמת טכנולוגיות*</t>
  </si>
  <si>
    <t>1134402</t>
  </si>
  <si>
    <t>מגמה</t>
  </si>
  <si>
    <t>520036716</t>
  </si>
  <si>
    <t>איי סי אל</t>
  </si>
  <si>
    <t>281014</t>
  </si>
  <si>
    <t>520027830</t>
  </si>
  <si>
    <t>כימיה גומי ופלסטיק</t>
  </si>
  <si>
    <t>איי.אפ.אפ</t>
  </si>
  <si>
    <t>1155019</t>
  </si>
  <si>
    <t>מזון</t>
  </si>
  <si>
    <t>איירפורט סיטי</t>
  </si>
  <si>
    <t>1095835</t>
  </si>
  <si>
    <t>511659401</t>
  </si>
  <si>
    <t>נדל"ן מניב בישראל</t>
  </si>
  <si>
    <t>אלביט מערכות</t>
  </si>
  <si>
    <t>1081124</t>
  </si>
  <si>
    <t>520043027</t>
  </si>
  <si>
    <t>ביטחוניות</t>
  </si>
  <si>
    <t>אלקטרה*</t>
  </si>
  <si>
    <t>739037</t>
  </si>
  <si>
    <t>520028911</t>
  </si>
  <si>
    <t>השקעה ואחזקות</t>
  </si>
  <si>
    <t>אמות</t>
  </si>
  <si>
    <t>1097278</t>
  </si>
  <si>
    <t>520026683</t>
  </si>
  <si>
    <t>אנרגיאן נפט וגז</t>
  </si>
  <si>
    <t>1155290</t>
  </si>
  <si>
    <t>10758801</t>
  </si>
  <si>
    <t>בזק</t>
  </si>
  <si>
    <t>230011</t>
  </si>
  <si>
    <t>520031931</t>
  </si>
  <si>
    <t>בינלאומי 5</t>
  </si>
  <si>
    <t>593038</t>
  </si>
  <si>
    <t>520029083</t>
  </si>
  <si>
    <t>בנקים</t>
  </si>
  <si>
    <t>בתי זיקוק לנפט</t>
  </si>
  <si>
    <t>2590248</t>
  </si>
  <si>
    <t>520036658</t>
  </si>
  <si>
    <t>אנרגיה</t>
  </si>
  <si>
    <t>דיסקונט</t>
  </si>
  <si>
    <t>691212</t>
  </si>
  <si>
    <t>520007030</t>
  </si>
  <si>
    <t>דלק קדוחים*</t>
  </si>
  <si>
    <t>475020</t>
  </si>
  <si>
    <t>550013098</t>
  </si>
  <si>
    <t>הפניקס 1</t>
  </si>
  <si>
    <t>767012</t>
  </si>
  <si>
    <t>520017450</t>
  </si>
  <si>
    <t>ביטוח</t>
  </si>
  <si>
    <t>הראל השקעות</t>
  </si>
  <si>
    <t>585018</t>
  </si>
  <si>
    <t>520033986</t>
  </si>
  <si>
    <t>טאואר</t>
  </si>
  <si>
    <t>1082379</t>
  </si>
  <si>
    <t>520041997</t>
  </si>
  <si>
    <t>מוליכים למחצה</t>
  </si>
  <si>
    <t>טבע</t>
  </si>
  <si>
    <t>629014</t>
  </si>
  <si>
    <t>520013954</t>
  </si>
  <si>
    <t>פארמה</t>
  </si>
  <si>
    <t>לאומי</t>
  </si>
  <si>
    <t>604611</t>
  </si>
  <si>
    <t>520018078</t>
  </si>
  <si>
    <t>מבני תעשיה</t>
  </si>
  <si>
    <t>226019</t>
  </si>
  <si>
    <t>520024126</t>
  </si>
  <si>
    <t>מזרחי</t>
  </si>
  <si>
    <t>695437</t>
  </si>
  <si>
    <t>520000522</t>
  </si>
  <si>
    <t>מליסרון*</t>
  </si>
  <si>
    <t>323014</t>
  </si>
  <si>
    <t>520037789</t>
  </si>
  <si>
    <t>נייס</t>
  </si>
  <si>
    <t>273011</t>
  </si>
  <si>
    <t>520036872</t>
  </si>
  <si>
    <t>פועלים</t>
  </si>
  <si>
    <t>662577</t>
  </si>
  <si>
    <t>520000118</t>
  </si>
  <si>
    <t>פריגו</t>
  </si>
  <si>
    <t>1130699</t>
  </si>
  <si>
    <t>529592</t>
  </si>
  <si>
    <t>קבוצת עזריאלי</t>
  </si>
  <si>
    <t>1119478</t>
  </si>
  <si>
    <t>510960719</t>
  </si>
  <si>
    <t>שופרסל*</t>
  </si>
  <si>
    <t>777037</t>
  </si>
  <si>
    <t>520022732</t>
  </si>
  <si>
    <t>שטראוס גרופ*</t>
  </si>
  <si>
    <t>746016</t>
  </si>
  <si>
    <t>520003781</t>
  </si>
  <si>
    <t>שיכון ובינוי</t>
  </si>
  <si>
    <t>1081942</t>
  </si>
  <si>
    <t>520036104</t>
  </si>
  <si>
    <t>בנייה</t>
  </si>
  <si>
    <t>שפיר הנדסה*</t>
  </si>
  <si>
    <t>1133875</t>
  </si>
  <si>
    <t>514892801</t>
  </si>
  <si>
    <t>מתכת ומוצרי בניה</t>
  </si>
  <si>
    <t>סה"כ תל אביב 90</t>
  </si>
  <si>
    <t>או פי סי*</t>
  </si>
  <si>
    <t>1141571</t>
  </si>
  <si>
    <t>514401702</t>
  </si>
  <si>
    <t>אזורים*</t>
  </si>
  <si>
    <t>715011</t>
  </si>
  <si>
    <t>520025990</t>
  </si>
  <si>
    <t>איי די איי חברה לביטוח בעמ</t>
  </si>
  <si>
    <t>1129501</t>
  </si>
  <si>
    <t>513910703</t>
  </si>
  <si>
    <t>אינרום תעשיות בניה*</t>
  </si>
  <si>
    <t>1132356</t>
  </si>
  <si>
    <t>515001659</t>
  </si>
  <si>
    <t>אלוט תקשורת*</t>
  </si>
  <si>
    <t>1099654</t>
  </si>
  <si>
    <t>512394776</t>
  </si>
  <si>
    <t>אנלייט אנרגיה*</t>
  </si>
  <si>
    <t>720011</t>
  </si>
  <si>
    <t>520041146</t>
  </si>
  <si>
    <t>אנרגיקס*</t>
  </si>
  <si>
    <t>1123355</t>
  </si>
  <si>
    <t>513901371</t>
  </si>
  <si>
    <t>אקויטל</t>
  </si>
  <si>
    <t>755017</t>
  </si>
  <si>
    <t>520030859</t>
  </si>
  <si>
    <t>ארד*</t>
  </si>
  <si>
    <t>1091651</t>
  </si>
  <si>
    <t>510007800</t>
  </si>
  <si>
    <t>אלקטרוניקה ואופטיקה</t>
  </si>
  <si>
    <t>גב ים 1*</t>
  </si>
  <si>
    <t>759019</t>
  </si>
  <si>
    <t>520001736</t>
  </si>
  <si>
    <t>דמרי</t>
  </si>
  <si>
    <t>1090315</t>
  </si>
  <si>
    <t>511399388</t>
  </si>
  <si>
    <t>דנאל כא*</t>
  </si>
  <si>
    <t>314013</t>
  </si>
  <si>
    <t>520037565</t>
  </si>
  <si>
    <t>המלט*</t>
  </si>
  <si>
    <t>1080324</t>
  </si>
  <si>
    <t>520041575</t>
  </si>
  <si>
    <t>וואן תוכנה*</t>
  </si>
  <si>
    <t>161018</t>
  </si>
  <si>
    <t>520034695</t>
  </si>
  <si>
    <t>שירותי מידע</t>
  </si>
  <si>
    <t>חילן טק*</t>
  </si>
  <si>
    <t>1084698</t>
  </si>
  <si>
    <t>520039942</t>
  </si>
  <si>
    <t>ישראכרט*</t>
  </si>
  <si>
    <t>1157403</t>
  </si>
  <si>
    <t>510706153</t>
  </si>
  <si>
    <t>ישראמקו*</t>
  </si>
  <si>
    <t>232017</t>
  </si>
  <si>
    <t>550010003</t>
  </si>
  <si>
    <t>ישרס</t>
  </si>
  <si>
    <t>613034</t>
  </si>
  <si>
    <t>520017807</t>
  </si>
  <si>
    <t>כלל ביטוח</t>
  </si>
  <si>
    <t>224014</t>
  </si>
  <si>
    <t>520036120</t>
  </si>
  <si>
    <t>מ.יוחננוף ובניו</t>
  </si>
  <si>
    <t>1161264</t>
  </si>
  <si>
    <t>511344186</t>
  </si>
  <si>
    <t>מגה אור</t>
  </si>
  <si>
    <t>1104488</t>
  </si>
  <si>
    <t>513257873</t>
  </si>
  <si>
    <t>מטריקס*</t>
  </si>
  <si>
    <t>445015</t>
  </si>
  <si>
    <t>520039413</t>
  </si>
  <si>
    <t>מיטרוניקס*</t>
  </si>
  <si>
    <t>1091065</t>
  </si>
  <si>
    <t>511527202</t>
  </si>
  <si>
    <t>מנועי בית שמש*</t>
  </si>
  <si>
    <t>1081561</t>
  </si>
  <si>
    <t>520043480</t>
  </si>
  <si>
    <t>מנורה</t>
  </si>
  <si>
    <t>566018</t>
  </si>
  <si>
    <t>520007469</t>
  </si>
  <si>
    <t>נובה</t>
  </si>
  <si>
    <t>1084557</t>
  </si>
  <si>
    <t>511812463</t>
  </si>
  <si>
    <t>נפטא*</t>
  </si>
  <si>
    <t>643015</t>
  </si>
  <si>
    <t>520020942</t>
  </si>
  <si>
    <t>סלקום CEL*</t>
  </si>
  <si>
    <t>1101534</t>
  </si>
  <si>
    <t>511930125</t>
  </si>
  <si>
    <t>סקופ*</t>
  </si>
  <si>
    <t>288019</t>
  </si>
  <si>
    <t>520037425</t>
  </si>
  <si>
    <t>ערד השקעות ופתוח תעשיה*</t>
  </si>
  <si>
    <t>731018</t>
  </si>
  <si>
    <t>520025198</t>
  </si>
  <si>
    <t>פוקס ויזל</t>
  </si>
  <si>
    <t>1087022</t>
  </si>
  <si>
    <t>512157603</t>
  </si>
  <si>
    <t>פז נפט*</t>
  </si>
  <si>
    <t>1100007</t>
  </si>
  <si>
    <t>510216054</t>
  </si>
  <si>
    <t>פלסאון תעשיות*</t>
  </si>
  <si>
    <t>1081603</t>
  </si>
  <si>
    <t>520042912</t>
  </si>
  <si>
    <t>פרטנר</t>
  </si>
  <si>
    <t>1083484</t>
  </si>
  <si>
    <t>520044314</t>
  </si>
  <si>
    <t>קמהדע</t>
  </si>
  <si>
    <t>1094119</t>
  </si>
  <si>
    <t>511524605</t>
  </si>
  <si>
    <t>ביוטכנולוגיה</t>
  </si>
  <si>
    <t>קמטק</t>
  </si>
  <si>
    <t>1095264</t>
  </si>
  <si>
    <t>511235434</t>
  </si>
  <si>
    <t>קרור 1*</t>
  </si>
  <si>
    <t>621011</t>
  </si>
  <si>
    <t>520001546</t>
  </si>
  <si>
    <t>ריט 1*</t>
  </si>
  <si>
    <t>1098920</t>
  </si>
  <si>
    <t>513821488</t>
  </si>
  <si>
    <t>רמי לוי</t>
  </si>
  <si>
    <t>1104249</t>
  </si>
  <si>
    <t>513770669</t>
  </si>
  <si>
    <t>רציו יהש*</t>
  </si>
  <si>
    <t>394015</t>
  </si>
  <si>
    <t>550012777</t>
  </si>
  <si>
    <t>תדיראן</t>
  </si>
  <si>
    <t>258012</t>
  </si>
  <si>
    <t>520036732</t>
  </si>
  <si>
    <t>אבגול*</t>
  </si>
  <si>
    <t>1100957</t>
  </si>
  <si>
    <t>510119068</t>
  </si>
  <si>
    <t>עץ נייר ודפוס</t>
  </si>
  <si>
    <t>אוארטי*</t>
  </si>
  <si>
    <t>1086230</t>
  </si>
  <si>
    <t>513057588</t>
  </si>
  <si>
    <t>אוברסיז*</t>
  </si>
  <si>
    <t>1139617</t>
  </si>
  <si>
    <t>510490071</t>
  </si>
  <si>
    <t>אוריין*</t>
  </si>
  <si>
    <t>1103506</t>
  </si>
  <si>
    <t>511068256</t>
  </si>
  <si>
    <t>אילקס מדיקל</t>
  </si>
  <si>
    <t>1080753</t>
  </si>
  <si>
    <t>520042219</t>
  </si>
  <si>
    <t>איתמר מדיקל</t>
  </si>
  <si>
    <t>1102458</t>
  </si>
  <si>
    <t>512434218</t>
  </si>
  <si>
    <t>מכשור רפואי</t>
  </si>
  <si>
    <t>אלספק*</t>
  </si>
  <si>
    <t>1090364</t>
  </si>
  <si>
    <t>511297541</t>
  </si>
  <si>
    <t>חשמל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</si>
  <si>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</si>
  <si>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</si>
  <si>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</si>
  <si>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</si>
  <si>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</si>
  <si>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</si>
  <si>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</si>
  <si>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</si>
  <si>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</si>
  <si>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</si>
  <si>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</si>
  <si>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</si>
  <si>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</si>
  <si>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</si>
  <si>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</si>
  <si>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אפריקה ישראל מגורים*</t>
  </si>
  <si>
    <t>1097948</t>
  </si>
  <si>
    <t>520034760</t>
  </si>
  <si>
    <t>אפריקה תעשיות*</t>
  </si>
  <si>
    <t>800011</t>
  </si>
  <si>
    <t>520026618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</si>
  <si>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</si>
  <si>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</si>
  <si>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</si>
  <si>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</si>
  <si>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</si>
  <si>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</si>
  <si>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</si>
  <si>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</si>
  <si>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</si>
  <si>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גניגר*</t>
  </si>
  <si>
    <t>1095892</t>
  </si>
  <si>
    <t>512416991</t>
  </si>
  <si>
    <t>גנריישן*</t>
  </si>
  <si>
    <t>1156926</t>
  </si>
  <si>
    <t>515846558</t>
  </si>
  <si>
    <t>דלק תמלוגים*</t>
  </si>
  <si>
    <t>1129493</t>
  </si>
  <si>
    <t>514837111</t>
  </si>
  <si>
    <t>זנלכל*</t>
  </si>
  <si>
    <t>130013</t>
  </si>
  <si>
    <t>520034208</t>
  </si>
  <si>
    <t>לודן*</t>
  </si>
  <si>
    <t>1081439</t>
  </si>
  <si>
    <t>520043381</t>
  </si>
  <si>
    <t>לוינשטין*</t>
  </si>
  <si>
    <t>573014</t>
  </si>
  <si>
    <t>520033424</t>
  </si>
  <si>
    <t>מהדרין</t>
  </si>
  <si>
    <t>686014</t>
  </si>
  <si>
    <t>520018482</t>
  </si>
  <si>
    <t>מנדלסון תשתיות ותעשיות בעמ*</t>
  </si>
  <si>
    <t>1129444</t>
  </si>
  <si>
    <t>513660373</t>
  </si>
  <si>
    <t>מניבים ריט</t>
  </si>
  <si>
    <t>1140573</t>
  </si>
  <si>
    <t>515327120</t>
  </si>
  <si>
    <t>מניות הפחתת שווי ניירות חסומים</t>
  </si>
  <si>
    <t>112239100</t>
  </si>
  <si>
    <t>ל.ר.</t>
  </si>
  <si>
    <t>משביר לצרכן</t>
  </si>
  <si>
    <t>1104959</t>
  </si>
  <si>
    <t>513389270</t>
  </si>
  <si>
    <t>משק אנרגיה*</t>
  </si>
  <si>
    <t>1166974</t>
  </si>
  <si>
    <t>516167343</t>
  </si>
  <si>
    <t>נובולוג*</t>
  </si>
  <si>
    <t>1140151</t>
  </si>
  <si>
    <t>510475312</t>
  </si>
  <si>
    <t>סופרגז אנרגיה*</t>
  </si>
  <si>
    <t>1166917</t>
  </si>
  <si>
    <t>516077989</t>
  </si>
  <si>
    <t>על בד*</t>
  </si>
  <si>
    <t>625012</t>
  </si>
  <si>
    <t>520040205</t>
  </si>
  <si>
    <t>פלאזה סנטרס</t>
  </si>
  <si>
    <t>1109917</t>
  </si>
  <si>
    <t>33248324</t>
  </si>
  <si>
    <t>פלסטופיל*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</si>
  <si>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</si>
  <si>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</si>
  <si>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</si>
  <si>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</si>
  <si>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</si>
  <si>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</si>
  <si>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</si>
  <si>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</si>
  <si>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קליל*</t>
  </si>
  <si>
    <t>797035</t>
  </si>
  <si>
    <t>520032442</t>
  </si>
  <si>
    <t>קסטרו</t>
  </si>
  <si>
    <t>280016</t>
  </si>
  <si>
    <t>520037649</t>
  </si>
  <si>
    <t>רבל אי.סי.אס בעמ*</t>
  </si>
  <si>
    <t>1103878</t>
  </si>
  <si>
    <t>513506329</t>
  </si>
  <si>
    <t>ריט אזורים*</t>
  </si>
  <si>
    <t>1162775</t>
  </si>
  <si>
    <t>516117181</t>
  </si>
  <si>
    <t>רם און*</t>
  </si>
  <si>
    <t>1090943</t>
  </si>
  <si>
    <t>512776964</t>
  </si>
  <si>
    <t>תדיר גן</t>
  </si>
  <si>
    <t>1090141</t>
  </si>
  <si>
    <t>511870891</t>
  </si>
  <si>
    <t>תמר פטרוליום*</t>
  </si>
  <si>
    <t>1141357</t>
  </si>
  <si>
    <t>515334662</t>
  </si>
  <si>
    <t>ALLOT COMMUNICATIONS LTD*</t>
  </si>
  <si>
    <t>IL0010996549</t>
  </si>
  <si>
    <t>NASDAQ</t>
  </si>
  <si>
    <t>בלומברג</t>
  </si>
  <si>
    <t>AUDIOCODES LTD</t>
  </si>
  <si>
    <t>IL0010829658</t>
  </si>
  <si>
    <t>NYSE</t>
  </si>
  <si>
    <t>520044132</t>
  </si>
  <si>
    <t>ציוד תקשורת</t>
  </si>
  <si>
    <t>CAESAR STONE SDO</t>
  </si>
  <si>
    <t>IL0011259137</t>
  </si>
  <si>
    <t>511439507</t>
  </si>
  <si>
    <t>Capital Goods</t>
  </si>
  <si>
    <t>CAMTEK</t>
  </si>
  <si>
    <t>IL0010952641</t>
  </si>
  <si>
    <t>CHECK POINT SOFTWARE TECH</t>
  </si>
  <si>
    <t>IL0010824113</t>
  </si>
  <si>
    <t>520042821</t>
  </si>
  <si>
    <t>Software &amp; Services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</si>
  <si>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</si>
  <si>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</si>
  <si>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</si>
  <si>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</si>
  <si>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</si>
  <si>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</si>
  <si>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</si>
  <si>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</si>
  <si>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</si>
  <si>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514440874</t>
  </si>
  <si>
    <t>Retailing</t>
  </si>
  <si>
    <t>INTL FLAVORS AND FRAGRANCES</t>
  </si>
  <si>
    <t>US4595061015</t>
  </si>
  <si>
    <t>ITURAN LOCATION AND CONTROL</t>
  </si>
  <si>
    <t>IL0010818685</t>
  </si>
  <si>
    <t>520043811</t>
  </si>
  <si>
    <t>Technology Hardware &amp; Equipment</t>
  </si>
  <si>
    <t>KAMADA LTD</t>
  </si>
  <si>
    <t>IL0010941198</t>
  </si>
  <si>
    <t>KORNIT DIGITAL LTD</t>
  </si>
  <si>
    <t>IL0011216723</t>
  </si>
  <si>
    <t>513195420</t>
  </si>
  <si>
    <t>LIVEPERSON INC</t>
  </si>
  <si>
    <t>US5381461012</t>
  </si>
  <si>
    <t>13-3861628</t>
  </si>
  <si>
    <t>MediWound Ltd*</t>
  </si>
  <si>
    <t>IL0011316309</t>
  </si>
  <si>
    <t>512894940</t>
  </si>
  <si>
    <t>Pharmaceuticals &amp; Biotechnology</t>
  </si>
  <si>
    <t>NICE</t>
  </si>
  <si>
    <t>US6536561086</t>
  </si>
  <si>
    <t>NOVA MEASURING INSTRUMENTS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</si>
  <si>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</si>
  <si>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</si>
  <si>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</si>
  <si>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</si>
  <si>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</si>
  <si>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</si>
  <si>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</si>
  <si>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REDHILL BIOPHARMA LTD ADR</t>
  </si>
  <si>
    <t>US7574681034</t>
  </si>
  <si>
    <t>514304005</t>
  </si>
  <si>
    <t>SOL GEL TECHNOLOGIES LTD</t>
  </si>
  <si>
    <t>IL0011417206</t>
  </si>
  <si>
    <t>512544693</t>
  </si>
  <si>
    <t>SOLAREDGE TECHNOLOGIES</t>
  </si>
  <si>
    <t>US83417M1045</t>
  </si>
  <si>
    <t>513865329</t>
  </si>
  <si>
    <t>Semiconductors &amp; Semiconductor Equipment</t>
  </si>
  <si>
    <t>TEVA PHARMACEUTICAL SP ADR</t>
  </si>
  <si>
    <t>US8816242098</t>
  </si>
  <si>
    <t>TOWER SEMICONDUCTOR LTD</t>
  </si>
  <si>
    <t>IL0010823792</t>
  </si>
  <si>
    <t>TUFIN SOFTWARE TECHNOLOGIES</t>
  </si>
  <si>
    <t>IL0011571556</t>
  </si>
  <si>
    <t>513627398</t>
  </si>
  <si>
    <t>UROGEN PHARMA</t>
  </si>
  <si>
    <t>IL0011407140</t>
  </si>
  <si>
    <t>513537621</t>
  </si>
  <si>
    <t>VERINT SYSTEMS</t>
  </si>
  <si>
    <t>US92343X1000</t>
  </si>
  <si>
    <t>512704867</t>
  </si>
  <si>
    <t>WIX.COM LTD</t>
  </si>
  <si>
    <t>IL0011301780</t>
  </si>
  <si>
    <t>513881177</t>
  </si>
  <si>
    <t>AROUNDTOWN</t>
  </si>
  <si>
    <t>LU1673108939</t>
  </si>
  <si>
    <t>Real Estate</t>
  </si>
  <si>
    <t>NUTRIEN LTD</t>
  </si>
  <si>
    <t>CA67077M1086</t>
  </si>
  <si>
    <t>MATERIALS</t>
  </si>
  <si>
    <t>PALO ALTO NETWORKS</t>
  </si>
  <si>
    <t>US6974351057</t>
  </si>
  <si>
    <t>VARONIS SYSTEMS</t>
  </si>
  <si>
    <t>US9222801022</t>
  </si>
  <si>
    <t>הראל סל כשר תל אביב 125</t>
  </si>
  <si>
    <t>1155340</t>
  </si>
  <si>
    <t>511776783</t>
  </si>
  <si>
    <t>מניות</t>
  </si>
  <si>
    <t>הראל סל תא 125</t>
  </si>
  <si>
    <t>1148899</t>
  </si>
  <si>
    <t>הראל סל תא בנקים</t>
  </si>
  <si>
    <t>1148949</t>
  </si>
  <si>
    <t>פסגות ETF כש תא 125</t>
  </si>
  <si>
    <t>1155324</t>
  </si>
  <si>
    <t>513765339</t>
  </si>
  <si>
    <t>פסגות ETF תא צמיחה</t>
  </si>
  <si>
    <t>1148782</t>
  </si>
  <si>
    <t>פסגות ETF תל אביב 125</t>
  </si>
  <si>
    <t>1148808</t>
  </si>
  <si>
    <t>פסגות סל בנקים סדרה 1</t>
  </si>
  <si>
    <t>1148774</t>
  </si>
  <si>
    <t>קסם ETF כשרה תא 125</t>
  </si>
  <si>
    <t>1155365</t>
  </si>
  <si>
    <t>510938608</t>
  </si>
  <si>
    <t>קסם תא בנקים</t>
  </si>
  <si>
    <t>1146430</t>
  </si>
  <si>
    <t>קסם תא125</t>
  </si>
  <si>
    <t>1146356</t>
  </si>
  <si>
    <t>תכלית סל כש תא 125</t>
  </si>
  <si>
    <t>1155373</t>
  </si>
  <si>
    <t>513534974</t>
  </si>
  <si>
    <t>תכלית תא 125</t>
  </si>
  <si>
    <t>1143718</t>
  </si>
  <si>
    <t>תכלית תא בנקים</t>
  </si>
  <si>
    <t>1143726</t>
  </si>
  <si>
    <t>הראל סל כשרה תל בונד 60</t>
  </si>
  <si>
    <t>1155092</t>
  </si>
  <si>
    <t>אג"ח</t>
  </si>
  <si>
    <t>פסגות ETF כש תלבונד 60</t>
  </si>
  <si>
    <t>1155076</t>
  </si>
  <si>
    <t>קסם ETF כשרה תל בונד 60</t>
  </si>
  <si>
    <t>1155126</t>
  </si>
  <si>
    <t>תכלית סל כש תלבונד שקלי</t>
  </si>
  <si>
    <t>1155183</t>
  </si>
  <si>
    <t>DAIWA ETF TOPIX</t>
  </si>
  <si>
    <t>JP3027620008</t>
  </si>
  <si>
    <t>HORIZONS S&amp;P/TSX 60 INDEX</t>
  </si>
  <si>
    <t>CA44056G1054</t>
  </si>
  <si>
    <t>ISHARES CORE MSCI EURPOE</t>
  </si>
  <si>
    <t>IE00B1YZSC51</t>
  </si>
  <si>
    <t>ISHARES CORE S&amp;P 500 UCITS ETF</t>
  </si>
  <si>
    <t>IE00B5BMR087</t>
  </si>
  <si>
    <t>ISHARES CRNCY HEDGD MSCI EM</t>
  </si>
  <si>
    <t>US46434G5099</t>
  </si>
  <si>
    <t>ISHARES CURR HEDGED MSCI JAPAN</t>
  </si>
  <si>
    <t>US46434V8862</t>
  </si>
  <si>
    <t>LYXOR ETF S&amp;P 500</t>
  </si>
  <si>
    <t>LU0496786657</t>
  </si>
  <si>
    <t>SOURCE S&amp;P 500 UCITS ETF</t>
  </si>
  <si>
    <t>IE00B3YCGJ38</t>
  </si>
  <si>
    <t>SPDR S&amp;P 500 ETF TRUST</t>
  </si>
  <si>
    <t>US78462F1030</t>
  </si>
  <si>
    <t>VANGUARD AUST SHARES IDX ETF</t>
  </si>
  <si>
    <t>AU000000VAS1</t>
  </si>
  <si>
    <t>Vanguard MSCI emerging markets</t>
  </si>
  <si>
    <t>US9220428588</t>
  </si>
  <si>
    <t>WISDOMTREE EUROPE HEDGED EQU</t>
  </si>
  <si>
    <t>US97717X7012</t>
  </si>
  <si>
    <t>DB X TR II TRX CROSSOVER 5 Y</t>
  </si>
  <si>
    <t>LU0290359032</t>
  </si>
  <si>
    <t>ISHARES JP MORGAN USD EM CORP</t>
  </si>
  <si>
    <t>IE00B6TLBW47</t>
  </si>
  <si>
    <t>ISHARES MARKIT IBOXX $ HIGH</t>
  </si>
  <si>
    <t>IE00B4PY7Y77</t>
  </si>
  <si>
    <t>ISHARES MARKIT IBOXX EUR HIGH YIELD</t>
  </si>
  <si>
    <t>IE00B66F4759</t>
  </si>
  <si>
    <t>ISHARES USD CORP BND</t>
  </si>
  <si>
    <t>IE0032895942</t>
  </si>
  <si>
    <t>SPDR BARCLAYS CAPITAL HIGH</t>
  </si>
  <si>
    <t>US78468R6229</t>
  </si>
  <si>
    <t>SPDR EMERGING MKTS LOCAL BD</t>
  </si>
  <si>
    <t>IE00B4613386</t>
  </si>
  <si>
    <t>SPDR PORTFOLIO INTERMEDIATE</t>
  </si>
  <si>
    <t>US78464A3757</t>
  </si>
  <si>
    <t>VANGUARD S.T CORP BOND</t>
  </si>
  <si>
    <t>US92206C4096</t>
  </si>
  <si>
    <t>כתבי אופציה בישראל</t>
  </si>
  <si>
    <t>אנרג'יקס אופציה 3*</t>
  </si>
  <si>
    <t>1158922</t>
  </si>
  <si>
    <t>C 1400 JUL 2020</t>
  </si>
  <si>
    <t>83135186</t>
  </si>
  <si>
    <t>P 1400 JUL 2020</t>
  </si>
  <si>
    <t>83135723</t>
  </si>
  <si>
    <t>ערד 8805</t>
  </si>
  <si>
    <t>ערד 8812</t>
  </si>
  <si>
    <t>98812000</t>
  </si>
  <si>
    <t>ערד 8851</t>
  </si>
  <si>
    <t>8851000</t>
  </si>
  <si>
    <t>ערד 8858</t>
  </si>
  <si>
    <t>88580000</t>
  </si>
  <si>
    <t>ערד 8863</t>
  </si>
  <si>
    <t>88630000</t>
  </si>
  <si>
    <t>ערד 8865</t>
  </si>
  <si>
    <t>88650000</t>
  </si>
  <si>
    <t>ערד 8866</t>
  </si>
  <si>
    <t>88660000</t>
  </si>
  <si>
    <t>ערד 8869</t>
  </si>
  <si>
    <t>88690000</t>
  </si>
  <si>
    <t>ערד 8871</t>
  </si>
  <si>
    <t>88710000</t>
  </si>
  <si>
    <t>ערד 8874</t>
  </si>
  <si>
    <t>88740000</t>
  </si>
  <si>
    <t>ערד 8876</t>
  </si>
  <si>
    <t>88760000</t>
  </si>
  <si>
    <t>ערד 8877</t>
  </si>
  <si>
    <t>88770000</t>
  </si>
  <si>
    <t>SOLGEL WARRANT</t>
  </si>
  <si>
    <t>565685</t>
  </si>
  <si>
    <t>₪ / מט"ח</t>
  </si>
  <si>
    <t>+ILS/-USD 3.398 08-12-20 (11) -429</t>
  </si>
  <si>
    <t>10000079</t>
  </si>
  <si>
    <t>+ILS/-USD 3.4015 03-03-21 (11) -505</t>
  </si>
  <si>
    <t>10000082</t>
  </si>
  <si>
    <t>+ILS/-USD 3.4138 15-12-20 (11) -167</t>
  </si>
  <si>
    <t>10000142</t>
  </si>
  <si>
    <t>+ILS/-USD 3.42035 21-09-20 (11) -76.5</t>
  </si>
  <si>
    <t>10000145</t>
  </si>
  <si>
    <t>+ILS/-USD 3.4275 15-09-20 (11) -75</t>
  </si>
  <si>
    <t>10000143</t>
  </si>
  <si>
    <t>+ILS/-USD 3.4305 04-11-20 (20) -125</t>
  </si>
  <si>
    <t>10000141</t>
  </si>
  <si>
    <t>+ILS/-USD 3.43225 24-09-20 (11) -77.5</t>
  </si>
  <si>
    <t>10000147</t>
  </si>
  <si>
    <t>+ILS/-USD 3.4379 04-11-20 (11) -126</t>
  </si>
  <si>
    <t>10000138</t>
  </si>
  <si>
    <t>+ILS/-USD 3.438 11-09-20 (11) -75</t>
  </si>
  <si>
    <t>10000134</t>
  </si>
  <si>
    <t>+ILS/-USD 3.4415 23-09-20 (11) -80</t>
  </si>
  <si>
    <t>10000140</t>
  </si>
  <si>
    <t>+ILS/-USD 3.4416 11-09-20 (93) -74</t>
  </si>
  <si>
    <t>10000133</t>
  </si>
  <si>
    <t>+ILS/-USD 3.4445 16-09-20 (11) -75</t>
  </si>
  <si>
    <t>10000135</t>
  </si>
  <si>
    <t>+ILS/-USD 3.4464 11-09-20 (11) -76</t>
  </si>
  <si>
    <t>10000129</t>
  </si>
  <si>
    <t>+ILS/-USD 3.4471 11-09-20 (20) -77</t>
  </si>
  <si>
    <t>10000130</t>
  </si>
  <si>
    <t>+ILS/-USD 3.4477 02-09-20 (11) -63</t>
  </si>
  <si>
    <t>10000137</t>
  </si>
  <si>
    <t>+ILS/-USD 3.4498 18-11-20 (11) -142</t>
  </si>
  <si>
    <t>10000149</t>
  </si>
  <si>
    <t>+ILS/-USD 3.45615 13-08-20 (11) -48.5</t>
  </si>
  <si>
    <t>10000132</t>
  </si>
  <si>
    <t>+ILS/-USD 3.458 12-08-20 (12) -51</t>
  </si>
  <si>
    <t>10000126</t>
  </si>
  <si>
    <t>+ILS/-USD 3.45825 12-08-20 (11) -47.5</t>
  </si>
  <si>
    <t>10000125</t>
  </si>
  <si>
    <t>+ILS/-USD 3.46 12-08-20 (20) -48</t>
  </si>
  <si>
    <t>10000128</t>
  </si>
  <si>
    <t>+ILS/-USD 3.4646 14-07-20 (20) -29</t>
  </si>
  <si>
    <t>10000121</t>
  </si>
  <si>
    <t>+ILS/-USD 3.4653 02-07-20 (11) -17</t>
  </si>
  <si>
    <t>10000120</t>
  </si>
  <si>
    <t>+ILS/-USD 3.4666 08-07-20 (11) -14</t>
  </si>
  <si>
    <t>10000136</t>
  </si>
  <si>
    <t>+ILS/-USD 3.4691 10-09-20 (11) -79</t>
  </si>
  <si>
    <t>10000122</t>
  </si>
  <si>
    <t>+ILS/-USD 3.4722 10-09-20 (20) -78</t>
  </si>
  <si>
    <t>10000123</t>
  </si>
  <si>
    <t>+ILS/-USD 3.4751 16-07-20 (20) -29</t>
  </si>
  <si>
    <t>10000119</t>
  </si>
  <si>
    <t>+ILS/-USD 3.4884 11-09-20 (11) -171</t>
  </si>
  <si>
    <t>10000105</t>
  </si>
  <si>
    <t>+ILS/-USD 3.49305 06-08-20 (11) -49.5</t>
  </si>
  <si>
    <t>10000116</t>
  </si>
  <si>
    <t>+ILS/-USD 3.5005 18-09-20 (11) -130</t>
  </si>
  <si>
    <t>10000110</t>
  </si>
  <si>
    <t>+ILS/-USD 3.5022 15-07-20 (11) -28</t>
  </si>
  <si>
    <t>10000115</t>
  </si>
  <si>
    <t>+ILS/-USD 3.50325 05-08-20 (11) -47.5</t>
  </si>
  <si>
    <t>10000114</t>
  </si>
  <si>
    <t>+ILS/-USD 3.506 01-07-20 (11) -50</t>
  </si>
  <si>
    <t>10000109</t>
  </si>
  <si>
    <t>+ILS/-USD 3.5076 09-09-20 (11) -154</t>
  </si>
  <si>
    <t>10000104</t>
  </si>
  <si>
    <t>+ILS/-USD 3.50965 28-07-20 (11) -63.5</t>
  </si>
  <si>
    <t>10000112</t>
  </si>
  <si>
    <t>+ILS/-USD 3.5294 29-07-20 (11) -56</t>
  </si>
  <si>
    <t>10000113</t>
  </si>
  <si>
    <t>+ILS/-USD 3.5376 16-03-21 (11) -514</t>
  </si>
  <si>
    <t>10000097</t>
  </si>
  <si>
    <t>+ILS/-USD 3.5573 09-09-20 (11) -197</t>
  </si>
  <si>
    <t>10000103</t>
  </si>
  <si>
    <t>+ILS/-USD 3.583 16-11-20 (11) -340</t>
  </si>
  <si>
    <t>10000095</t>
  </si>
  <si>
    <t>+ILS/-USD 3.8 02-07-20 (11) -380</t>
  </si>
  <si>
    <t>10000090</t>
  </si>
  <si>
    <t>פורוורד ש"ח-מט"ח</t>
  </si>
  <si>
    <t>10000148</t>
  </si>
  <si>
    <t>+ILS/-USD 3.404 10-11-20 (10) -910</t>
  </si>
  <si>
    <t>+ILS/-USD 3.4168 25-03-21 (10) -457</t>
  </si>
  <si>
    <t>10000229</t>
  </si>
  <si>
    <t>+ILS/-USD 3.4424 16-09-20 (10) -76</t>
  </si>
  <si>
    <t>10000279</t>
  </si>
  <si>
    <t>+ILS/-USD 3.445 25-03-21 (10) -550</t>
  </si>
  <si>
    <t>10000232</t>
  </si>
  <si>
    <t>+ILS/-USD 3.452 10-11-20 (10) -800</t>
  </si>
  <si>
    <t>10000124</t>
  </si>
  <si>
    <t>+ILS/-USD 3.466 10-11-20 (10) -145</t>
  </si>
  <si>
    <t>10000276</t>
  </si>
  <si>
    <t>+ILS/-USD 3.4937 10-11-20 (10) -898</t>
  </si>
  <si>
    <t>+ILS/-USD 3.5021 10-11-20 (10) -904</t>
  </si>
  <si>
    <t>+USD/-ILS 3.4126 10-11-20 (10) -614</t>
  </si>
  <si>
    <t>10000207</t>
  </si>
  <si>
    <t>+USD/-ILS 3.4755 25-03-21 (10) -350</t>
  </si>
  <si>
    <t>10000267</t>
  </si>
  <si>
    <t>+USD/-ILS 3.486 25-03-21 (10) -335</t>
  </si>
  <si>
    <t>10000268</t>
  </si>
  <si>
    <t>+EUR/-USD 1.0833 27-07-20 (10) +19</t>
  </si>
  <si>
    <t>10000265</t>
  </si>
  <si>
    <t>+USD/-EUR 1.08483 27-07-20 (10) +25.3</t>
  </si>
  <si>
    <t>10000260</t>
  </si>
  <si>
    <t>+USD/-EUR 1.09197 27-07-20 (10) +55.7</t>
  </si>
  <si>
    <t>10000238</t>
  </si>
  <si>
    <t>+USD/-EUR 1.09445 05-10-20 (10) +53.5</t>
  </si>
  <si>
    <t>10000252</t>
  </si>
  <si>
    <t>+USD/-EUR 1.09587 27-07-20 (10) +18.7</t>
  </si>
  <si>
    <t>10000264</t>
  </si>
  <si>
    <t>+USD/-EUR 1.12454 05-10-20 (10) +30.4</t>
  </si>
  <si>
    <t>10000275</t>
  </si>
  <si>
    <t>+USD/-EUR 1.13688 05-10-20 (10) +28.8</t>
  </si>
  <si>
    <t>10000280</t>
  </si>
  <si>
    <t>+USD/-JPY 107.71 13-07-20 (10) -7</t>
  </si>
  <si>
    <t>10000273</t>
  </si>
  <si>
    <t>+USD/-JPY 109.1 13-07-20 (10) -75</t>
  </si>
  <si>
    <t>10000227</t>
  </si>
  <si>
    <t>IRS</t>
  </si>
  <si>
    <t>10000002</t>
  </si>
  <si>
    <t>10000005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</si>
  <si>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</si>
  <si>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</si>
  <si>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</si>
  <si>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</si>
  <si>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</si>
  <si>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</si>
  <si>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</si>
  <si>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</si>
  <si>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ilAAA</t>
  </si>
  <si>
    <t>מעלות S&amp;P</t>
  </si>
  <si>
    <t>בנק הפועלים בע"מ</t>
  </si>
  <si>
    <t>30012000</t>
  </si>
  <si>
    <t>בנק לאומי לישראל בע"מ</t>
  </si>
  <si>
    <t>34110000</t>
  </si>
  <si>
    <t>בנק מזרחי טפחות בע"מ</t>
  </si>
  <si>
    <t>30120000</t>
  </si>
  <si>
    <t>30212000</t>
  </si>
  <si>
    <t>30312000</t>
  </si>
  <si>
    <t>31710000</t>
  </si>
  <si>
    <t>33810000</t>
  </si>
  <si>
    <t>34010000</t>
  </si>
  <si>
    <t>34710000</t>
  </si>
  <si>
    <t>34510000</t>
  </si>
  <si>
    <t>34610000</t>
  </si>
  <si>
    <t>34020000</t>
  </si>
  <si>
    <t>32011000</t>
  </si>
  <si>
    <t>30211000</t>
  </si>
  <si>
    <t>30311000</t>
  </si>
  <si>
    <t>סה"כ השקעות אחרות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</si>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</sst>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0.0000"/>
  </numFmts>
  <fonts count="28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164" fontId="22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6" fontId="12" fillId="0" borderId="0" applyFill="0" applyBorder="0" applyProtection="0">
      <alignment horizontal="right"/>
    </xf>
    <xf numFmtId="166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20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23" xfId="0" applyFont="1" applyFill="1" applyBorder="1" applyAlignment="1">
      <alignment horizontal="right"/>
    </xf>
    <xf numFmtId="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3"/>
    </xf>
    <xf numFmtId="0" fontId="26" fillId="0" borderId="0" xfId="0" applyFont="1" applyFill="1" applyBorder="1" applyAlignment="1">
      <alignment horizontal="right" indent="4"/>
    </xf>
    <xf numFmtId="0" fontId="26" fillId="0" borderId="0" xfId="0" applyFont="1" applyFill="1" applyBorder="1" applyAlignment="1">
      <alignment horizontal="right" indent="3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167" fontId="26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 readingOrder="2"/>
    </xf>
    <xf numFmtId="0" fontId="6" fillId="0" borderId="0" xfId="0" applyFont="1" applyAlignment="1">
      <alignment horizontal="center"/>
    </xf>
    <xf numFmtId="0" fontId="26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0" fontId="26" fillId="0" borderId="0" xfId="0" applyFont="1" applyFill="1" applyBorder="1" applyAlignment="1">
      <alignment horizontal="right" indent="1"/>
    </xf>
    <xf numFmtId="0" fontId="25" fillId="0" borderId="0" xfId="0" applyFont="1" applyFill="1" applyBorder="1" applyAlignment="1">
      <alignment horizontal="right"/>
    </xf>
    <xf numFmtId="167" fontId="25" fillId="0" borderId="0" xfId="0" applyNumberFormat="1" applyFont="1" applyFill="1" applyBorder="1" applyAlignment="1">
      <alignment horizontal="right"/>
    </xf>
    <xf numFmtId="14" fontId="26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164" fontId="5" fillId="0" borderId="24" xfId="13" applyFont="1" applyBorder="1" applyAlignment="1">
      <alignment horizontal="right"/>
    </xf>
    <xf numFmtId="10" fontId="5" fillId="0" borderId="24" xfId="14" applyNumberFormat="1" applyFont="1" applyBorder="1" applyAlignment="1">
      <alignment horizontal="center"/>
    </xf>
    <xf numFmtId="2" fontId="5" fillId="0" borderId="24" xfId="7" applyNumberFormat="1" applyFont="1" applyBorder="1" applyAlignment="1">
      <alignment horizontal="right"/>
    </xf>
    <xf numFmtId="168" fontId="5" fillId="0" borderId="24" xfId="7" applyNumberFormat="1" applyFont="1" applyBorder="1" applyAlignment="1">
      <alignment horizontal="center"/>
    </xf>
    <xf numFmtId="9" fontId="26" fillId="0" borderId="0" xfId="14" applyFont="1" applyFill="1" applyBorder="1" applyAlignment="1">
      <alignment horizontal="right"/>
    </xf>
    <xf numFmtId="164" fontId="26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198120</xdr:colOff>
      <xdr:row>50</xdr:row>
      <xdr:rowOff>0</xdr:rowOff>
    </xdr:from>
    <xdr:to>
      <xdr:col>29</xdr:col>
      <xdr:colOff>198120</xdr:colOff>
      <xdr:row>50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46075400" y="10163175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cs typeface="FrankRuehl"/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X66"/>
  <sheetViews>
    <sheetView rightToLeft="1" tabSelected="1" workbookViewId="0">
      <selection activeCell="C15" sqref="C15"/>
    </sheetView>
  </sheetViews>
  <sheetFormatPr defaultColWidth="9.140625" defaultRowHeight="18"/>
  <cols>
    <col min="1" max="1" width="6.28515625" style="9" customWidth="1"/>
    <col min="2" max="2" width="47.28515625" style="8" customWidth="1"/>
    <col min="3" max="3" width="18" style="9" customWidth="1"/>
    <col min="4" max="4" width="20.140625" style="9" customWidth="1"/>
    <col min="5" max="24" width="6.7109375" style="9" customWidth="1"/>
    <col min="25" max="27" width="7.7109375" style="9" customWidth="1"/>
    <col min="28" max="28" width="7.140625" style="9" customWidth="1"/>
    <col min="29" max="29" width="6" style="9" customWidth="1"/>
    <col min="30" max="30" width="8.140625" style="9" customWidth="1"/>
    <col min="31" max="31" width="6.28515625" style="9" customWidth="1"/>
    <col min="32" max="32" width="8" style="9" customWidth="1"/>
    <col min="33" max="33" width="8.7109375" style="9" customWidth="1"/>
    <col min="34" max="34" width="10" style="9" customWidth="1"/>
    <col min="35" max="35" width="9.5703125" style="9" customWidth="1"/>
    <col min="36" max="36" width="6.140625" style="9" customWidth="1"/>
    <col min="37" max="38" width="5.7109375" style="9" customWidth="1"/>
    <col min="39" max="39" width="6.85546875" style="9" customWidth="1"/>
    <col min="40" max="40" width="6.42578125" style="9" customWidth="1"/>
    <col min="41" max="41" width="6.7109375" style="9" customWidth="1"/>
    <col min="42" max="42" width="7.28515625" style="9" customWidth="1"/>
    <col min="43" max="54" width="5.7109375" style="9" customWidth="1"/>
    <col min="55" max="16384" width="9.140625" style="9"/>
  </cols>
  <sheetData>
    <row r="1" spans="1:24">
      <c r="B1" s="47" t="s">
        <v>160</v>
      </c>
      <c r="C1" s="68" t="s" vm="1">
        <v>240</v>
      </c>
    </row>
    <row r="2" spans="1:24">
      <c r="B2" s="47" t="s">
        <v>159</v>
      </c>
      <c r="C2" s="68" t="s">
        <v>241</v>
      </c>
    </row>
    <row r="3" spans="1:24">
      <c r="B3" s="47" t="s">
        <v>161</v>
      </c>
      <c r="C3" s="68" t="s">
        <v>242</v>
      </c>
    </row>
    <row r="4" spans="1:24">
      <c r="B4" s="47" t="s">
        <v>162</v>
      </c>
      <c r="C4" s="68">
        <v>12146</v>
      </c>
    </row>
    <row r="6" spans="1:24" ht="26.25" customHeight="1">
      <c r="B6" s="105" t="s">
        <v>176</v>
      </c>
      <c r="C6" s="106"/>
      <c r="D6" s="107"/>
    </row>
    <row r="7" spans="1:24" s="10" customFormat="1">
      <c r="B7" s="22"/>
      <c r="C7" s="23" t="s">
        <v>92</v>
      </c>
      <c r="D7" s="24" t="s">
        <v>90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s="10" customFormat="1">
      <c r="B8" s="22"/>
      <c r="C8" s="25" t="s">
        <v>219</v>
      </c>
      <c r="D8" s="26" t="s">
        <v>19</v>
      </c>
    </row>
    <row r="9" spans="1:24" s="11" customFormat="1" ht="18" customHeight="1">
      <c r="B9" s="36"/>
      <c r="C9" s="19" t="s">
        <v>0</v>
      </c>
      <c r="D9" s="27" t="s">
        <v>1</v>
      </c>
    </row>
    <row r="10" spans="1:24" s="11" customFormat="1" ht="18" customHeight="1">
      <c r="B10" s="55" t="s">
        <v>175</v>
      </c>
      <c r="C10" s="98">
        <f>C11+C12+C23</f>
        <v>5559.2912756162004</v>
      </c>
      <c r="D10" s="99">
        <f>C10/$C$42</f>
        <v>1</v>
      </c>
    </row>
    <row r="11" spans="1:24">
      <c r="A11" s="43" t="s">
        <v>122</v>
      </c>
      <c r="B11" s="28" t="s">
        <v>177</v>
      </c>
      <c r="C11" s="98">
        <f>מזומנים!J10</f>
        <v>554.26713622299997</v>
      </c>
      <c r="D11" s="99">
        <f>C11/$C$42</f>
        <v>9.9701042586865379E-2</v>
      </c>
    </row>
    <row r="12" spans="1:24">
      <c r="B12" s="28" t="s">
        <v>178</v>
      </c>
      <c r="C12" s="98">
        <f>C13+C16+C17+C19+C20</f>
        <v>1728.5629611912004</v>
      </c>
      <c r="D12" s="99">
        <f>C12/$C$42</f>
        <v>0.31093225296053656</v>
      </c>
    </row>
    <row r="13" spans="1:24">
      <c r="A13" s="45" t="s">
        <v>122</v>
      </c>
      <c r="B13" s="29" t="s">
        <v>53</v>
      </c>
      <c r="C13" s="98">
        <f>'תעודות התחייבות ממשלתיות'!O11</f>
        <v>303.45705482699998</v>
      </c>
      <c r="D13" s="99">
        <f>C13/$C$42</f>
        <v>5.4585564918680093E-2</v>
      </c>
    </row>
    <row r="14" spans="1:24">
      <c r="A14" s="45" t="s">
        <v>122</v>
      </c>
      <c r="B14" s="29" t="s">
        <v>54</v>
      </c>
      <c r="C14" s="98" t="s" vm="2">
        <v>986</v>
      </c>
      <c r="D14" s="99" t="s" vm="3">
        <v>986</v>
      </c>
    </row>
    <row r="15" spans="1:24">
      <c r="A15" s="45" t="s">
        <v>122</v>
      </c>
      <c r="B15" s="29" t="s">
        <v>55</v>
      </c>
      <c r="C15" s="98" t="s" vm="4">
        <v>986</v>
      </c>
      <c r="D15" s="99" t="s" vm="5">
        <v>986</v>
      </c>
    </row>
    <row r="16" spans="1:24">
      <c r="A16" s="45" t="s">
        <v>122</v>
      </c>
      <c r="B16" s="29" t="s">
        <v>56</v>
      </c>
      <c r="C16" s="98">
        <f>מניות!L11</f>
        <v>7.0544137000000007E-2</v>
      </c>
      <c r="D16" s="99">
        <f>C16/$C$42</f>
        <v>1.2689411923677409E-5</v>
      </c>
    </row>
    <row r="17" spans="1:4">
      <c r="A17" s="45" t="s">
        <v>122</v>
      </c>
      <c r="B17" s="29" t="s">
        <v>232</v>
      </c>
      <c r="C17" s="98">
        <f>'קרנות סל'!K11</f>
        <v>1425.0353770542004</v>
      </c>
      <c r="D17" s="99">
        <f>C17/$C$42</f>
        <v>0.25633400129699935</v>
      </c>
    </row>
    <row r="18" spans="1:4">
      <c r="A18" s="45" t="s">
        <v>122</v>
      </c>
      <c r="B18" s="29" t="s">
        <v>57</v>
      </c>
      <c r="C18" s="98" t="s" vm="6">
        <v>986</v>
      </c>
      <c r="D18" s="99" t="s" vm="7">
        <v>986</v>
      </c>
    </row>
    <row r="19" spans="1:4">
      <c r="A19" s="45" t="s">
        <v>122</v>
      </c>
      <c r="B19" s="29" t="s">
        <v>58</v>
      </c>
      <c r="C19" s="98">
        <f>'כתבי אופציה'!I11</f>
        <v>1.7125000000000003E-5</v>
      </c>
      <c r="D19" s="99">
        <f>C19/$C$42</f>
        <v>3.0804286285758326E-9</v>
      </c>
    </row>
    <row r="20" spans="1:4">
      <c r="A20" s="45" t="s">
        <v>122</v>
      </c>
      <c r="B20" s="29" t="s">
        <v>59</v>
      </c>
      <c r="C20" s="98">
        <f>אופציות!I11</f>
        <v>-3.1951999999999995E-5</v>
      </c>
      <c r="D20" s="99">
        <f>C20/$C$42</f>
        <v>-5.7474952140294869E-9</v>
      </c>
    </row>
    <row r="21" spans="1:4">
      <c r="A21" s="45" t="s">
        <v>122</v>
      </c>
      <c r="B21" s="29" t="s">
        <v>60</v>
      </c>
      <c r="C21" s="98" t="s" vm="8">
        <v>986</v>
      </c>
      <c r="D21" s="99" t="s" vm="9">
        <v>986</v>
      </c>
    </row>
    <row r="22" spans="1:4">
      <c r="A22" s="45" t="s">
        <v>122</v>
      </c>
      <c r="B22" s="29" t="s">
        <v>61</v>
      </c>
      <c r="C22" s="98" t="s" vm="10">
        <v>986</v>
      </c>
      <c r="D22" s="99" t="s" vm="11">
        <v>986</v>
      </c>
    </row>
    <row r="23" spans="1:4">
      <c r="B23" s="28" t="s">
        <v>179</v>
      </c>
      <c r="C23" s="98">
        <f>C24+C29+C31</f>
        <v>3276.4611782019997</v>
      </c>
      <c r="D23" s="99">
        <f>C23/$C$42</f>
        <v>0.58936670445259798</v>
      </c>
    </row>
    <row r="24" spans="1:4">
      <c r="A24" s="45" t="s">
        <v>122</v>
      </c>
      <c r="B24" s="29" t="s">
        <v>62</v>
      </c>
      <c r="C24" s="98">
        <f>'לא סחיר- תעודות התחייבות ממשלתי'!M11</f>
        <v>3278.9697799999994</v>
      </c>
      <c r="D24" s="99">
        <f>C24/$C$42</f>
        <v>0.58981794934581</v>
      </c>
    </row>
    <row r="25" spans="1:4">
      <c r="A25" s="45" t="s">
        <v>122</v>
      </c>
      <c r="B25" s="29" t="s">
        <v>63</v>
      </c>
      <c r="C25" s="98" t="s" vm="12">
        <v>986</v>
      </c>
      <c r="D25" s="99" t="s" vm="13">
        <v>986</v>
      </c>
    </row>
    <row r="26" spans="1:4">
      <c r="A26" s="45" t="s">
        <v>122</v>
      </c>
      <c r="B26" s="29" t="s">
        <v>55</v>
      </c>
      <c r="C26" s="98" t="s" vm="14">
        <v>986</v>
      </c>
      <c r="D26" s="99" t="s" vm="15">
        <v>986</v>
      </c>
    </row>
    <row r="27" spans="1:4">
      <c r="A27" s="45" t="s">
        <v>122</v>
      </c>
      <c r="B27" s="29" t="s">
        <v>64</v>
      </c>
      <c r="C27" s="98" t="s" vm="16">
        <v>986</v>
      </c>
      <c r="D27" s="99" t="s" vm="17">
        <v>986</v>
      </c>
    </row>
    <row r="28" spans="1:4">
      <c r="A28" s="45" t="s">
        <v>122</v>
      </c>
      <c r="B28" s="29" t="s">
        <v>65</v>
      </c>
      <c r="C28" s="98" t="s" vm="18">
        <v>986</v>
      </c>
      <c r="D28" s="99" t="s" vm="19">
        <v>986</v>
      </c>
    </row>
    <row r="29" spans="1:4">
      <c r="A29" s="45" t="s">
        <v>122</v>
      </c>
      <c r="B29" s="29" t="s">
        <v>66</v>
      </c>
      <c r="C29" s="98">
        <f>'לא סחיר - כתבי אופציה'!I11</f>
        <v>4.1099999999999996E-6</v>
      </c>
      <c r="D29" s="99">
        <f>C29/$C$42</f>
        <v>7.3930287085819956E-10</v>
      </c>
    </row>
    <row r="30" spans="1:4">
      <c r="A30" s="45" t="s">
        <v>122</v>
      </c>
      <c r="B30" s="29" t="s">
        <v>202</v>
      </c>
      <c r="C30" s="98" t="s" vm="20">
        <v>986</v>
      </c>
      <c r="D30" s="99" t="s" vm="21">
        <v>986</v>
      </c>
    </row>
    <row r="31" spans="1:4">
      <c r="A31" s="45" t="s">
        <v>122</v>
      </c>
      <c r="B31" s="29" t="s">
        <v>87</v>
      </c>
      <c r="C31" s="98">
        <f>'לא סחיר - חוזים עתידיים'!I11</f>
        <v>-2.5086059079999998</v>
      </c>
      <c r="D31" s="99">
        <f>C31/$C$42</f>
        <v>-4.5124563251490039E-4</v>
      </c>
    </row>
    <row r="32" spans="1:4">
      <c r="A32" s="45" t="s">
        <v>122</v>
      </c>
      <c r="B32" s="29" t="s">
        <v>67</v>
      </c>
      <c r="C32" s="98" t="s" vm="22">
        <v>986</v>
      </c>
      <c r="D32" s="99" t="s" vm="23">
        <v>986</v>
      </c>
    </row>
    <row r="33" spans="1:4">
      <c r="A33" s="45" t="s">
        <v>122</v>
      </c>
      <c r="B33" s="28" t="s">
        <v>180</v>
      </c>
      <c r="C33" s="98" t="s" vm="24">
        <v>986</v>
      </c>
      <c r="D33" s="99" t="s" vm="25">
        <v>986</v>
      </c>
    </row>
    <row r="34" spans="1:4">
      <c r="A34" s="45" t="s">
        <v>122</v>
      </c>
      <c r="B34" s="28" t="s">
        <v>181</v>
      </c>
      <c r="C34" s="98" t="s" vm="26">
        <v>986</v>
      </c>
      <c r="D34" s="99" t="s" vm="27">
        <v>986</v>
      </c>
    </row>
    <row r="35" spans="1:4">
      <c r="A35" s="45" t="s">
        <v>122</v>
      </c>
      <c r="B35" s="28" t="s">
        <v>182</v>
      </c>
      <c r="C35" s="98" t="s" vm="28">
        <v>986</v>
      </c>
      <c r="D35" s="99" t="s" vm="29">
        <v>986</v>
      </c>
    </row>
    <row r="36" spans="1:4">
      <c r="A36" s="45" t="s">
        <v>122</v>
      </c>
      <c r="B36" s="46" t="s">
        <v>183</v>
      </c>
      <c r="C36" s="98" t="s" vm="30">
        <v>986</v>
      </c>
      <c r="D36" s="99" t="s" vm="31">
        <v>986</v>
      </c>
    </row>
    <row r="37" spans="1:4">
      <c r="A37" s="45" t="s">
        <v>122</v>
      </c>
      <c r="B37" s="28" t="s">
        <v>184</v>
      </c>
      <c r="C37" s="98" t="s" vm="32">
        <v>986</v>
      </c>
      <c r="D37" s="99" t="s" vm="33">
        <v>986</v>
      </c>
    </row>
    <row r="38" spans="1:4">
      <c r="A38" s="45"/>
      <c r="B38" s="56" t="s">
        <v>186</v>
      </c>
      <c r="C38" s="98">
        <v>0</v>
      </c>
      <c r="D38" s="99">
        <f>C38/$C$42</f>
        <v>0</v>
      </c>
    </row>
    <row r="39" spans="1:4">
      <c r="A39" s="45" t="s">
        <v>122</v>
      </c>
      <c r="B39" s="57" t="s">
        <v>187</v>
      </c>
      <c r="C39" s="98" t="s" vm="34">
        <v>986</v>
      </c>
      <c r="D39" s="99" t="s" vm="35">
        <v>986</v>
      </c>
    </row>
    <row r="40" spans="1:4">
      <c r="A40" s="45" t="s">
        <v>122</v>
      </c>
      <c r="B40" s="57" t="s">
        <v>217</v>
      </c>
      <c r="C40" s="98" t="s" vm="36">
        <v>986</v>
      </c>
      <c r="D40" s="99" t="s" vm="37">
        <v>986</v>
      </c>
    </row>
    <row r="41" spans="1:4">
      <c r="A41" s="45" t="s">
        <v>122</v>
      </c>
      <c r="B41" s="57" t="s">
        <v>188</v>
      </c>
      <c r="C41" s="98" t="s" vm="38">
        <v>986</v>
      </c>
      <c r="D41" s="99" t="s" vm="39">
        <v>986</v>
      </c>
    </row>
    <row r="42" spans="1:4">
      <c r="B42" s="57" t="s">
        <v>68</v>
      </c>
      <c r="C42" s="98">
        <f>C38+C10</f>
        <v>5559.2912756162004</v>
      </c>
      <c r="D42" s="99">
        <f>C42/$C$42</f>
        <v>1</v>
      </c>
    </row>
    <row r="43" spans="1:4">
      <c r="A43" s="45" t="s">
        <v>122</v>
      </c>
      <c r="B43" s="57" t="s">
        <v>185</v>
      </c>
      <c r="C43" s="98"/>
      <c r="D43" s="99"/>
    </row>
    <row r="44" spans="1:4">
      <c r="B44" s="6" t="s">
        <v>91</v>
      </c>
    </row>
    <row r="45" spans="1:4">
      <c r="C45" s="63" t="s">
        <v>167</v>
      </c>
      <c r="D45" s="35" t="s">
        <v>86</v>
      </c>
    </row>
    <row r="46" spans="1:4">
      <c r="C46" s="64" t="s">
        <v>0</v>
      </c>
      <c r="D46" s="24" t="s">
        <v>1</v>
      </c>
    </row>
    <row r="47" spans="1:4">
      <c r="C47" s="100" t="s">
        <v>148</v>
      </c>
      <c r="D47" s="101" vm="40">
        <v>2.3723000000000001</v>
      </c>
    </row>
    <row r="48" spans="1:4">
      <c r="C48" s="100" t="s">
        <v>157</v>
      </c>
      <c r="D48" s="101">
        <v>0.6384585628235121</v>
      </c>
    </row>
    <row r="49" spans="2:4">
      <c r="C49" s="100" t="s">
        <v>153</v>
      </c>
      <c r="D49" s="101" vm="41">
        <v>2.5308000000000002</v>
      </c>
    </row>
    <row r="50" spans="2:4">
      <c r="B50" s="12"/>
      <c r="C50" s="100" t="s">
        <v>987</v>
      </c>
      <c r="D50" s="101" vm="42">
        <v>3.6429</v>
      </c>
    </row>
    <row r="51" spans="2:4">
      <c r="C51" s="100" t="s">
        <v>146</v>
      </c>
      <c r="D51" s="101" vm="43">
        <v>3.8828</v>
      </c>
    </row>
    <row r="52" spans="2:4">
      <c r="C52" s="100" t="s">
        <v>147</v>
      </c>
      <c r="D52" s="101" vm="44">
        <v>4.2541000000000002</v>
      </c>
    </row>
    <row r="53" spans="2:4">
      <c r="C53" s="100" t="s">
        <v>149</v>
      </c>
      <c r="D53" s="101">
        <v>0.44719118519856527</v>
      </c>
    </row>
    <row r="54" spans="2:4">
      <c r="C54" s="100" t="s">
        <v>154</v>
      </c>
      <c r="D54" s="101" vm="45">
        <v>3.2172999999999998</v>
      </c>
    </row>
    <row r="55" spans="2:4">
      <c r="C55" s="100" t="s">
        <v>155</v>
      </c>
      <c r="D55" s="101">
        <v>0.1506151058347058</v>
      </c>
    </row>
    <row r="56" spans="2:4">
      <c r="C56" s="100" t="s">
        <v>152</v>
      </c>
      <c r="D56" s="101" vm="46">
        <v>0.52090000000000003</v>
      </c>
    </row>
    <row r="57" spans="2:4">
      <c r="C57" s="100" t="s">
        <v>988</v>
      </c>
      <c r="D57" s="101">
        <v>2.2366098000000001</v>
      </c>
    </row>
    <row r="58" spans="2:4">
      <c r="C58" s="100" t="s">
        <v>151</v>
      </c>
      <c r="D58" s="101" vm="47">
        <v>0.36959999999999998</v>
      </c>
    </row>
    <row r="59" spans="2:4">
      <c r="C59" s="100" t="s">
        <v>144</v>
      </c>
      <c r="D59" s="101" vm="48">
        <v>3.4660000000000002</v>
      </c>
    </row>
    <row r="60" spans="2:4">
      <c r="C60" s="100" t="s">
        <v>158</v>
      </c>
      <c r="D60" s="101" vm="49">
        <v>0.19980000000000001</v>
      </c>
    </row>
    <row r="61" spans="2:4">
      <c r="C61" s="100" t="s">
        <v>989</v>
      </c>
      <c r="D61" s="101" vm="50">
        <v>0.35580000000000001</v>
      </c>
    </row>
    <row r="62" spans="2:4">
      <c r="C62" s="100" t="s">
        <v>990</v>
      </c>
      <c r="D62" s="101">
        <v>4.8688665065250679E-2</v>
      </c>
    </row>
    <row r="63" spans="2:4">
      <c r="C63" s="100" t="s">
        <v>991</v>
      </c>
      <c r="D63" s="101">
        <v>0.49055962861267588</v>
      </c>
    </row>
    <row r="64" spans="2:4">
      <c r="C64" s="100" t="s">
        <v>145</v>
      </c>
      <c r="D64" s="101">
        <v>1</v>
      </c>
    </row>
    <row r="65" spans="3:4">
      <c r="C65"/>
      <c r="D65"/>
    </row>
    <row r="66" spans="3:4">
      <c r="C66"/>
      <c r="D66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90"/>
  <sheetViews>
    <sheetView rightToLeft="1" workbookViewId="0">
      <selection activeCell="K12" sqref="K12:K15"/>
    </sheetView>
  </sheetViews>
  <sheetFormatPr defaultColWidth="9.140625" defaultRowHeight="18"/>
  <cols>
    <col min="1" max="1" width="6.28515625" style="1" customWidth="1"/>
    <col min="2" max="2" width="24.85546875" style="2" bestFit="1" customWidth="1"/>
    <col min="3" max="3" width="63.28515625" style="2" bestFit="1" customWidth="1"/>
    <col min="4" max="4" width="6.42578125" style="2" bestFit="1" customWidth="1"/>
    <col min="5" max="5" width="5.28515625" style="2" bestFit="1" customWidth="1"/>
    <col min="6" max="6" width="9" style="1" bestFit="1" customWidth="1"/>
    <col min="7" max="7" width="7" style="1" bestFit="1" customWidth="1"/>
    <col min="8" max="8" width="10.7109375" style="1" bestFit="1" customWidth="1"/>
    <col min="9" max="9" width="8" style="1" customWidth="1"/>
    <col min="10" max="10" width="6.28515625" style="1" bestFit="1" customWidth="1"/>
    <col min="11" max="11" width="9.140625" style="1" bestFit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61">
      <c r="B1" s="47" t="s">
        <v>160</v>
      </c>
      <c r="C1" s="68" t="s" vm="1">
        <v>240</v>
      </c>
    </row>
    <row r="2" spans="2:61">
      <c r="B2" s="47" t="s">
        <v>159</v>
      </c>
      <c r="C2" s="68" t="s">
        <v>241</v>
      </c>
    </row>
    <row r="3" spans="2:61">
      <c r="B3" s="47" t="s">
        <v>161</v>
      </c>
      <c r="C3" s="68" t="s">
        <v>242</v>
      </c>
    </row>
    <row r="4" spans="2:61">
      <c r="B4" s="47" t="s">
        <v>162</v>
      </c>
      <c r="C4" s="68">
        <v>12146</v>
      </c>
    </row>
    <row r="6" spans="2:61" ht="26.25" customHeight="1">
      <c r="B6" s="108" t="s">
        <v>190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61" ht="26.25" customHeight="1">
      <c r="B7" s="108" t="s">
        <v>76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  <c r="BI7" s="3"/>
    </row>
    <row r="8" spans="2:61" s="3" customFormat="1" ht="78.75">
      <c r="B8" s="22" t="s">
        <v>97</v>
      </c>
      <c r="C8" s="30" t="s">
        <v>35</v>
      </c>
      <c r="D8" s="30" t="s">
        <v>100</v>
      </c>
      <c r="E8" s="30" t="s">
        <v>50</v>
      </c>
      <c r="F8" s="30" t="s">
        <v>84</v>
      </c>
      <c r="G8" s="30" t="s">
        <v>216</v>
      </c>
      <c r="H8" s="30" t="s">
        <v>215</v>
      </c>
      <c r="I8" s="30" t="s">
        <v>47</v>
      </c>
      <c r="J8" s="30" t="s">
        <v>46</v>
      </c>
      <c r="K8" s="30" t="s">
        <v>163</v>
      </c>
      <c r="L8" s="31" t="s">
        <v>165</v>
      </c>
      <c r="M8" s="1"/>
      <c r="BE8" s="1"/>
      <c r="BF8" s="1"/>
    </row>
    <row r="9" spans="2:61" s="3" customFormat="1" ht="20.25">
      <c r="B9" s="15"/>
      <c r="C9" s="30"/>
      <c r="D9" s="30"/>
      <c r="E9" s="30"/>
      <c r="F9" s="30"/>
      <c r="G9" s="16" t="s">
        <v>223</v>
      </c>
      <c r="H9" s="16"/>
      <c r="I9" s="16" t="s">
        <v>219</v>
      </c>
      <c r="J9" s="16" t="s">
        <v>19</v>
      </c>
      <c r="K9" s="32" t="s">
        <v>19</v>
      </c>
      <c r="L9" s="17" t="s">
        <v>19</v>
      </c>
      <c r="BD9" s="1"/>
      <c r="BE9" s="1"/>
      <c r="BF9" s="1"/>
      <c r="BH9" s="4"/>
    </row>
    <row r="10" spans="2:61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2</v>
      </c>
      <c r="G10" s="19" t="s">
        <v>3</v>
      </c>
      <c r="H10" s="19" t="s">
        <v>4</v>
      </c>
      <c r="I10" s="19" t="s">
        <v>5</v>
      </c>
      <c r="J10" s="19" t="s">
        <v>6</v>
      </c>
      <c r="K10" s="19" t="s">
        <v>7</v>
      </c>
      <c r="L10" s="20" t="s">
        <v>8</v>
      </c>
      <c r="BD10" s="1"/>
      <c r="BE10" s="3"/>
      <c r="BF10" s="1"/>
    </row>
    <row r="11" spans="2:61" s="4" customFormat="1" ht="18" customHeight="1">
      <c r="B11" s="94" t="s">
        <v>39</v>
      </c>
      <c r="C11" s="72"/>
      <c r="D11" s="72"/>
      <c r="E11" s="72"/>
      <c r="F11" s="72"/>
      <c r="G11" s="81"/>
      <c r="H11" s="83"/>
      <c r="I11" s="81">
        <v>-3.1951999999999995E-5</v>
      </c>
      <c r="J11" s="72"/>
      <c r="K11" s="82">
        <f>I11/$I$11</f>
        <v>1</v>
      </c>
      <c r="L11" s="82">
        <f>I11/'סכום נכסי הקרן'!$C$42</f>
        <v>-5.7474952140294869E-9</v>
      </c>
      <c r="BD11" s="1"/>
      <c r="BE11" s="3"/>
      <c r="BF11" s="1"/>
      <c r="BH11" s="1"/>
    </row>
    <row r="12" spans="2:61">
      <c r="B12" s="93" t="s">
        <v>212</v>
      </c>
      <c r="C12" s="74"/>
      <c r="D12" s="74"/>
      <c r="E12" s="74"/>
      <c r="F12" s="74"/>
      <c r="G12" s="84"/>
      <c r="H12" s="86"/>
      <c r="I12" s="84">
        <v>-3.1951999999999995E-5</v>
      </c>
      <c r="J12" s="74"/>
      <c r="K12" s="85">
        <f t="shared" ref="K12:K15" si="0">I12/$I$11</f>
        <v>1</v>
      </c>
      <c r="L12" s="85">
        <f>I12/'סכום נכסי הקרן'!$C$42</f>
        <v>-5.7474952140294869E-9</v>
      </c>
      <c r="BE12" s="3"/>
    </row>
    <row r="13" spans="2:61" ht="20.25">
      <c r="B13" s="92" t="s">
        <v>208</v>
      </c>
      <c r="C13" s="72"/>
      <c r="D13" s="72"/>
      <c r="E13" s="72"/>
      <c r="F13" s="72"/>
      <c r="G13" s="81"/>
      <c r="H13" s="83"/>
      <c r="I13" s="81">
        <v>-3.1951999999999995E-5</v>
      </c>
      <c r="J13" s="72"/>
      <c r="K13" s="82">
        <f t="shared" si="0"/>
        <v>1</v>
      </c>
      <c r="L13" s="82">
        <f>I13/'סכום נכסי הקרן'!$C$42</f>
        <v>-5.7474952140294869E-9</v>
      </c>
      <c r="BE13" s="4"/>
    </row>
    <row r="14" spans="2:61">
      <c r="B14" s="77" t="s">
        <v>836</v>
      </c>
      <c r="C14" s="74" t="s">
        <v>837</v>
      </c>
      <c r="D14" s="87" t="s">
        <v>101</v>
      </c>
      <c r="E14" s="87" t="s">
        <v>608</v>
      </c>
      <c r="F14" s="87" t="s">
        <v>145</v>
      </c>
      <c r="G14" s="84">
        <v>5.0000000000000004E-6</v>
      </c>
      <c r="H14" s="86">
        <v>168000</v>
      </c>
      <c r="I14" s="84">
        <v>9.0720000000000006E-6</v>
      </c>
      <c r="J14" s="74"/>
      <c r="K14" s="85">
        <f t="shared" si="0"/>
        <v>-0.28392588883324993</v>
      </c>
      <c r="L14" s="85">
        <f>I14/'סכום נכסי הקרן'!$C$42</f>
        <v>1.6318626872081721E-9</v>
      </c>
    </row>
    <row r="15" spans="2:61">
      <c r="B15" s="77" t="s">
        <v>838</v>
      </c>
      <c r="C15" s="74" t="s">
        <v>839</v>
      </c>
      <c r="D15" s="87" t="s">
        <v>101</v>
      </c>
      <c r="E15" s="87" t="s">
        <v>608</v>
      </c>
      <c r="F15" s="87" t="s">
        <v>145</v>
      </c>
      <c r="G15" s="84">
        <v>-5.0000000000000004E-6</v>
      </c>
      <c r="H15" s="86">
        <v>759700</v>
      </c>
      <c r="I15" s="84">
        <v>-4.1023999999999992E-5</v>
      </c>
      <c r="J15" s="74"/>
      <c r="K15" s="85">
        <f t="shared" si="0"/>
        <v>1.2839258888332499</v>
      </c>
      <c r="L15" s="85">
        <f>I15/'סכום נכסי הקרן'!$C$42</f>
        <v>-7.3793579012376584E-9</v>
      </c>
    </row>
    <row r="16" spans="2:61">
      <c r="B16" s="73"/>
      <c r="C16" s="74"/>
      <c r="D16" s="74"/>
      <c r="E16" s="74"/>
      <c r="F16" s="74"/>
      <c r="G16" s="84"/>
      <c r="H16" s="86"/>
      <c r="I16" s="74"/>
      <c r="J16" s="74"/>
      <c r="K16" s="85"/>
      <c r="L16" s="74"/>
    </row>
    <row r="17" spans="2:56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</row>
    <row r="18" spans="2:56" ht="20.25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BD18" s="4"/>
    </row>
    <row r="19" spans="2:56">
      <c r="B19" s="89" t="s">
        <v>231</v>
      </c>
      <c r="C19" s="91"/>
      <c r="D19" s="91"/>
      <c r="E19" s="91"/>
      <c r="F19" s="91"/>
      <c r="G19" s="91"/>
      <c r="H19" s="91"/>
      <c r="I19" s="91"/>
      <c r="J19" s="91"/>
      <c r="K19" s="91"/>
      <c r="L19" s="91"/>
    </row>
    <row r="20" spans="2:56">
      <c r="B20" s="89" t="s">
        <v>93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</row>
    <row r="21" spans="2:56">
      <c r="B21" s="89" t="s">
        <v>214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  <c r="BD21" s="3"/>
    </row>
    <row r="22" spans="2:56">
      <c r="B22" s="89" t="s">
        <v>222</v>
      </c>
      <c r="C22" s="91"/>
      <c r="D22" s="91"/>
      <c r="E22" s="91"/>
      <c r="F22" s="91"/>
      <c r="G22" s="91"/>
      <c r="H22" s="91"/>
      <c r="I22" s="91"/>
      <c r="J22" s="91"/>
      <c r="K22" s="91"/>
      <c r="L22" s="91"/>
    </row>
    <row r="23" spans="2:56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</row>
    <row r="24" spans="2:56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</row>
    <row r="25" spans="2:56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</row>
    <row r="26" spans="2:56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</row>
    <row r="27" spans="2:56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</row>
    <row r="28" spans="2:56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</row>
    <row r="29" spans="2:56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</row>
    <row r="30" spans="2:56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</row>
    <row r="31" spans="2:56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</row>
    <row r="32" spans="2:56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</row>
    <row r="33" spans="2:12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2:12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</row>
    <row r="35" spans="2:12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</row>
    <row r="36" spans="2:12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</row>
    <row r="37" spans="2:12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</row>
    <row r="38" spans="2:12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</row>
    <row r="39" spans="2:12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</row>
    <row r="40" spans="2:12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</row>
    <row r="41" spans="2:12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</row>
    <row r="42" spans="2:12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</row>
    <row r="43" spans="2:12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</row>
    <row r="44" spans="2:12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</row>
    <row r="45" spans="2:12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</row>
    <row r="46" spans="2:12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</row>
    <row r="47" spans="2:12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</row>
    <row r="48" spans="2:12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2:12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2:12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2:12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2:12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</row>
    <row r="53" spans="2:12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2:12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2:12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</row>
    <row r="56" spans="2:12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</row>
    <row r="57" spans="2:12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</row>
    <row r="58" spans="2:12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2:12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</row>
    <row r="60" spans="2:12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</row>
    <row r="61" spans="2:12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</row>
    <row r="62" spans="2:12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</row>
    <row r="63" spans="2:12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</row>
    <row r="64" spans="2:12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</row>
    <row r="65" spans="2:12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</row>
    <row r="66" spans="2:12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</row>
    <row r="67" spans="2:12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</row>
    <row r="68" spans="2:12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</row>
    <row r="69" spans="2:12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2:12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</row>
    <row r="71" spans="2:12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</row>
    <row r="72" spans="2:12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</row>
    <row r="73" spans="2:12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</row>
    <row r="74" spans="2:12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5" spans="2:12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</row>
    <row r="76" spans="2:12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</row>
    <row r="77" spans="2:12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</row>
    <row r="78" spans="2:12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</row>
    <row r="79" spans="2:12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</row>
    <row r="80" spans="2:12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</row>
    <row r="81" spans="2:12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</row>
    <row r="82" spans="2:12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</row>
    <row r="83" spans="2:12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</row>
    <row r="84" spans="2:12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</row>
    <row r="85" spans="2:12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</row>
    <row r="86" spans="2:12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</row>
    <row r="87" spans="2:12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</row>
    <row r="88" spans="2:12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</row>
    <row r="89" spans="2:12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</row>
    <row r="90" spans="2:12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</row>
    <row r="91" spans="2:12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</row>
    <row r="92" spans="2:12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</row>
    <row r="93" spans="2:12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</row>
    <row r="94" spans="2:12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</row>
    <row r="95" spans="2:12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</row>
    <row r="96" spans="2:12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</row>
    <row r="97" spans="2:12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</row>
    <row r="98" spans="2:12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</row>
    <row r="99" spans="2:12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</row>
    <row r="100" spans="2:12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</row>
    <row r="101" spans="2:12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</row>
    <row r="102" spans="2:12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</row>
    <row r="103" spans="2:12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</row>
    <row r="104" spans="2:12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</row>
    <row r="105" spans="2:12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</row>
    <row r="106" spans="2:12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</row>
    <row r="107" spans="2:12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</row>
    <row r="108" spans="2:12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</row>
    <row r="109" spans="2:12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</row>
    <row r="110" spans="2:12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</row>
    <row r="111" spans="2:12"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</row>
    <row r="112" spans="2:12"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</row>
    <row r="113" spans="2:12"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</row>
    <row r="114" spans="2:12"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</row>
    <row r="115" spans="2:12"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</row>
    <row r="116" spans="2:12">
      <c r="C116" s="1"/>
      <c r="D116" s="1"/>
      <c r="E116" s="1"/>
    </row>
    <row r="117" spans="2:12">
      <c r="C117" s="1"/>
      <c r="D117" s="1"/>
      <c r="E117" s="1"/>
    </row>
    <row r="118" spans="2:12">
      <c r="C118" s="1"/>
      <c r="D118" s="1"/>
      <c r="E118" s="1"/>
    </row>
    <row r="119" spans="2:12">
      <c r="C119" s="1"/>
      <c r="D119" s="1"/>
      <c r="E119" s="1"/>
    </row>
    <row r="120" spans="2:12">
      <c r="C120" s="1"/>
      <c r="D120" s="1"/>
      <c r="E120" s="1"/>
    </row>
    <row r="121" spans="2:12">
      <c r="C121" s="1"/>
      <c r="D121" s="1"/>
      <c r="E121" s="1"/>
    </row>
    <row r="122" spans="2:12">
      <c r="C122" s="1"/>
      <c r="D122" s="1"/>
      <c r="E122" s="1"/>
    </row>
    <row r="123" spans="2:12">
      <c r="C123" s="1"/>
      <c r="D123" s="1"/>
      <c r="E123" s="1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80"/>
  <sheetViews>
    <sheetView rightToLeft="1" workbookViewId="0">
      <selection activeCell="I11" sqref="I11"/>
    </sheetView>
  </sheetViews>
  <sheetFormatPr defaultColWidth="9.140625" defaultRowHeight="18"/>
  <cols>
    <col min="1" max="1" width="6.28515625" style="2" customWidth="1"/>
    <col min="2" max="2" width="22" style="2" bestFit="1" customWidth="1"/>
    <col min="3" max="3" width="63.285156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7.7109375" style="1" bestFit="1" customWidth="1"/>
    <col min="11" max="11" width="9" style="3" bestFit="1" customWidth="1"/>
    <col min="12" max="12" width="7.7109375" style="3" customWidth="1"/>
    <col min="13" max="13" width="7.140625" style="3" customWidth="1"/>
    <col min="14" max="14" width="6" style="3" customWidth="1"/>
    <col min="15" max="15" width="7.85546875" style="3" customWidth="1"/>
    <col min="16" max="16" width="8.140625" style="3" customWidth="1"/>
    <col min="17" max="17" width="6.28515625" style="1" customWidth="1"/>
    <col min="18" max="18" width="8" style="1" customWidth="1"/>
    <col min="19" max="19" width="8.7109375" style="1" customWidth="1"/>
    <col min="20" max="20" width="10" style="1" customWidth="1"/>
    <col min="21" max="21" width="9.5703125" style="1" customWidth="1"/>
    <col min="22" max="22" width="6.140625" style="1" customWidth="1"/>
    <col min="23" max="24" width="5.7109375" style="1" customWidth="1"/>
    <col min="25" max="25" width="6.85546875" style="1" customWidth="1"/>
    <col min="26" max="26" width="6.42578125" style="1" customWidth="1"/>
    <col min="27" max="27" width="6.7109375" style="1" customWidth="1"/>
    <col min="28" max="28" width="7.28515625" style="1" customWidth="1"/>
    <col min="29" max="40" width="5.7109375" style="1" customWidth="1"/>
    <col min="41" max="16384" width="9.140625" style="1"/>
  </cols>
  <sheetData>
    <row r="1" spans="1:60">
      <c r="B1" s="47" t="s">
        <v>160</v>
      </c>
      <c r="C1" s="68" t="s" vm="1">
        <v>240</v>
      </c>
    </row>
    <row r="2" spans="1:60">
      <c r="B2" s="47" t="s">
        <v>159</v>
      </c>
      <c r="C2" s="68" t="s">
        <v>241</v>
      </c>
    </row>
    <row r="3" spans="1:60">
      <c r="B3" s="47" t="s">
        <v>161</v>
      </c>
      <c r="C3" s="68" t="s">
        <v>242</v>
      </c>
    </row>
    <row r="4" spans="1:60">
      <c r="B4" s="47" t="s">
        <v>162</v>
      </c>
      <c r="C4" s="68">
        <v>12146</v>
      </c>
    </row>
    <row r="6" spans="1:60" ht="26.25" customHeight="1">
      <c r="B6" s="108" t="s">
        <v>190</v>
      </c>
      <c r="C6" s="109"/>
      <c r="D6" s="109"/>
      <c r="E6" s="109"/>
      <c r="F6" s="109"/>
      <c r="G6" s="109"/>
      <c r="H6" s="109"/>
      <c r="I6" s="109"/>
      <c r="J6" s="109"/>
      <c r="K6" s="110"/>
      <c r="BD6" s="1" t="s">
        <v>101</v>
      </c>
      <c r="BF6" s="1" t="s">
        <v>168</v>
      </c>
      <c r="BH6" s="3" t="s">
        <v>145</v>
      </c>
    </row>
    <row r="7" spans="1:60" ht="26.25" customHeight="1">
      <c r="B7" s="108" t="s">
        <v>77</v>
      </c>
      <c r="C7" s="109"/>
      <c r="D7" s="109"/>
      <c r="E7" s="109"/>
      <c r="F7" s="109"/>
      <c r="G7" s="109"/>
      <c r="H7" s="109"/>
      <c r="I7" s="109"/>
      <c r="J7" s="109"/>
      <c r="K7" s="110"/>
      <c r="BD7" s="3" t="s">
        <v>103</v>
      </c>
      <c r="BF7" s="1" t="s">
        <v>123</v>
      </c>
      <c r="BH7" s="3" t="s">
        <v>144</v>
      </c>
    </row>
    <row r="8" spans="1:60" s="3" customFormat="1" ht="78.75">
      <c r="A8" s="2"/>
      <c r="B8" s="22" t="s">
        <v>97</v>
      </c>
      <c r="C8" s="30" t="s">
        <v>35</v>
      </c>
      <c r="D8" s="30" t="s">
        <v>100</v>
      </c>
      <c r="E8" s="30" t="s">
        <v>50</v>
      </c>
      <c r="F8" s="30" t="s">
        <v>84</v>
      </c>
      <c r="G8" s="30" t="s">
        <v>216</v>
      </c>
      <c r="H8" s="30" t="s">
        <v>215</v>
      </c>
      <c r="I8" s="30" t="s">
        <v>47</v>
      </c>
      <c r="J8" s="30" t="s">
        <v>163</v>
      </c>
      <c r="K8" s="31" t="s">
        <v>165</v>
      </c>
      <c r="BC8" s="1" t="s">
        <v>116</v>
      </c>
      <c r="BD8" s="1" t="s">
        <v>117</v>
      </c>
      <c r="BE8" s="1" t="s">
        <v>124</v>
      </c>
      <c r="BG8" s="4" t="s">
        <v>146</v>
      </c>
    </row>
    <row r="9" spans="1:60" s="3" customFormat="1" ht="18.75" customHeight="1">
      <c r="A9" s="2"/>
      <c r="B9" s="15"/>
      <c r="C9" s="16"/>
      <c r="D9" s="16"/>
      <c r="E9" s="16"/>
      <c r="F9" s="16"/>
      <c r="G9" s="16" t="s">
        <v>223</v>
      </c>
      <c r="H9" s="16"/>
      <c r="I9" s="16" t="s">
        <v>219</v>
      </c>
      <c r="J9" s="32" t="s">
        <v>19</v>
      </c>
      <c r="K9" s="33" t="s">
        <v>19</v>
      </c>
      <c r="BC9" s="1" t="s">
        <v>113</v>
      </c>
      <c r="BE9" s="1" t="s">
        <v>125</v>
      </c>
      <c r="BG9" s="4" t="s">
        <v>147</v>
      </c>
    </row>
    <row r="10" spans="1:60" s="4" customFormat="1" ht="18" customHeight="1">
      <c r="A10" s="2"/>
      <c r="B10" s="18"/>
      <c r="C10" s="19" t="s">
        <v>0</v>
      </c>
      <c r="D10" s="19" t="s">
        <v>1</v>
      </c>
      <c r="E10" s="19" t="s">
        <v>2</v>
      </c>
      <c r="F10" s="19" t="s">
        <v>2</v>
      </c>
      <c r="G10" s="19" t="s">
        <v>3</v>
      </c>
      <c r="H10" s="19" t="s">
        <v>4</v>
      </c>
      <c r="I10" s="19" t="s">
        <v>5</v>
      </c>
      <c r="J10" s="19" t="s">
        <v>6</v>
      </c>
      <c r="K10" s="20" t="s">
        <v>7</v>
      </c>
      <c r="L10" s="3"/>
      <c r="M10" s="3"/>
      <c r="N10" s="3"/>
      <c r="O10" s="3"/>
      <c r="BC10" s="1" t="s">
        <v>109</v>
      </c>
      <c r="BD10" s="3"/>
      <c r="BE10" s="1" t="s">
        <v>169</v>
      </c>
      <c r="BG10" s="1" t="s">
        <v>153</v>
      </c>
    </row>
    <row r="11" spans="1:60" s="4" customFormat="1" ht="18" customHeight="1">
      <c r="A11" s="2"/>
      <c r="B11" s="91"/>
      <c r="C11" s="91"/>
      <c r="D11" s="91"/>
      <c r="E11" s="91"/>
      <c r="F11" s="91"/>
      <c r="G11" s="91"/>
      <c r="H11" s="91"/>
      <c r="I11" s="86">
        <v>0</v>
      </c>
      <c r="J11" s="91"/>
      <c r="K11" s="91"/>
      <c r="L11" s="3"/>
      <c r="M11" s="3"/>
      <c r="N11" s="3"/>
      <c r="O11" s="3"/>
      <c r="BC11" s="1" t="s">
        <v>108</v>
      </c>
      <c r="BD11" s="3"/>
      <c r="BE11" s="1" t="s">
        <v>126</v>
      </c>
      <c r="BG11" s="1" t="s">
        <v>148</v>
      </c>
    </row>
    <row r="12" spans="1:60" ht="20.25">
      <c r="B12" s="89" t="s">
        <v>231</v>
      </c>
      <c r="C12" s="91"/>
      <c r="D12" s="91"/>
      <c r="E12" s="91"/>
      <c r="F12" s="91"/>
      <c r="G12" s="91"/>
      <c r="H12" s="91"/>
      <c r="I12" s="91"/>
      <c r="J12" s="91"/>
      <c r="K12" s="91"/>
      <c r="P12" s="1"/>
      <c r="BC12" s="1" t="s">
        <v>106</v>
      </c>
      <c r="BD12" s="4"/>
      <c r="BE12" s="1" t="s">
        <v>127</v>
      </c>
      <c r="BG12" s="1" t="s">
        <v>149</v>
      </c>
    </row>
    <row r="13" spans="1:60">
      <c r="B13" s="89" t="s">
        <v>93</v>
      </c>
      <c r="C13" s="91"/>
      <c r="D13" s="91"/>
      <c r="E13" s="91"/>
      <c r="F13" s="91"/>
      <c r="G13" s="91"/>
      <c r="H13" s="91"/>
      <c r="I13" s="91"/>
      <c r="J13" s="91"/>
      <c r="K13" s="91"/>
      <c r="P13" s="1"/>
      <c r="BC13" s="1" t="s">
        <v>110</v>
      </c>
      <c r="BE13" s="1" t="s">
        <v>128</v>
      </c>
      <c r="BG13" s="1" t="s">
        <v>150</v>
      </c>
    </row>
    <row r="14" spans="1:60">
      <c r="B14" s="89" t="s">
        <v>214</v>
      </c>
      <c r="C14" s="91"/>
      <c r="D14" s="91"/>
      <c r="E14" s="91"/>
      <c r="F14" s="91"/>
      <c r="G14" s="91"/>
      <c r="H14" s="91"/>
      <c r="I14" s="91"/>
      <c r="J14" s="91"/>
      <c r="K14" s="91"/>
      <c r="P14" s="1"/>
      <c r="BC14" s="1" t="s">
        <v>107</v>
      </c>
      <c r="BE14" s="1" t="s">
        <v>129</v>
      </c>
      <c r="BG14" s="1" t="s">
        <v>152</v>
      </c>
    </row>
    <row r="15" spans="1:60">
      <c r="B15" s="89" t="s">
        <v>222</v>
      </c>
      <c r="C15" s="91"/>
      <c r="D15" s="91"/>
      <c r="E15" s="91"/>
      <c r="F15" s="91"/>
      <c r="G15" s="91"/>
      <c r="H15" s="91"/>
      <c r="I15" s="91"/>
      <c r="J15" s="91"/>
      <c r="K15" s="91"/>
      <c r="P15" s="1"/>
      <c r="BC15" s="1" t="s">
        <v>118</v>
      </c>
      <c r="BE15" s="1" t="s">
        <v>170</v>
      </c>
      <c r="BG15" s="1" t="s">
        <v>154</v>
      </c>
    </row>
    <row r="16" spans="1:60" ht="20.25">
      <c r="B16" s="91"/>
      <c r="C16" s="91"/>
      <c r="D16" s="91"/>
      <c r="E16" s="91"/>
      <c r="F16" s="91"/>
      <c r="G16" s="91"/>
      <c r="H16" s="91"/>
      <c r="I16" s="91"/>
      <c r="J16" s="91"/>
      <c r="K16" s="91"/>
      <c r="P16" s="1"/>
      <c r="BC16" s="4" t="s">
        <v>104</v>
      </c>
      <c r="BD16" s="1" t="s">
        <v>119</v>
      </c>
      <c r="BE16" s="1" t="s">
        <v>130</v>
      </c>
      <c r="BG16" s="1" t="s">
        <v>155</v>
      </c>
    </row>
    <row r="17" spans="2:60">
      <c r="B17" s="91"/>
      <c r="C17" s="91"/>
      <c r="D17" s="91"/>
      <c r="E17" s="91"/>
      <c r="F17" s="91"/>
      <c r="G17" s="91"/>
      <c r="H17" s="91"/>
      <c r="I17" s="91"/>
      <c r="J17" s="91"/>
      <c r="K17" s="91"/>
      <c r="P17" s="1"/>
      <c r="BC17" s="1" t="s">
        <v>114</v>
      </c>
      <c r="BE17" s="1" t="s">
        <v>131</v>
      </c>
      <c r="BG17" s="1" t="s">
        <v>156</v>
      </c>
    </row>
    <row r="18" spans="2:60">
      <c r="B18" s="91"/>
      <c r="C18" s="91"/>
      <c r="D18" s="91"/>
      <c r="E18" s="91"/>
      <c r="F18" s="91"/>
      <c r="G18" s="91"/>
      <c r="H18" s="91"/>
      <c r="I18" s="91"/>
      <c r="J18" s="91"/>
      <c r="K18" s="91"/>
      <c r="BD18" s="1" t="s">
        <v>102</v>
      </c>
      <c r="BF18" s="1" t="s">
        <v>132</v>
      </c>
      <c r="BH18" s="1" t="s">
        <v>27</v>
      </c>
    </row>
    <row r="19" spans="2:60">
      <c r="B19" s="91"/>
      <c r="C19" s="91"/>
      <c r="D19" s="91"/>
      <c r="E19" s="91"/>
      <c r="F19" s="91"/>
      <c r="G19" s="91"/>
      <c r="H19" s="91"/>
      <c r="I19" s="91"/>
      <c r="J19" s="91"/>
      <c r="K19" s="91"/>
      <c r="BD19" s="1" t="s">
        <v>115</v>
      </c>
      <c r="BF19" s="1" t="s">
        <v>133</v>
      </c>
    </row>
    <row r="20" spans="2:60">
      <c r="B20" s="91"/>
      <c r="C20" s="91"/>
      <c r="D20" s="91"/>
      <c r="E20" s="91"/>
      <c r="F20" s="91"/>
      <c r="G20" s="91"/>
      <c r="H20" s="91"/>
      <c r="I20" s="91"/>
      <c r="J20" s="91"/>
      <c r="K20" s="91"/>
      <c r="BD20" s="1" t="s">
        <v>120</v>
      </c>
      <c r="BF20" s="1" t="s">
        <v>134</v>
      </c>
    </row>
    <row r="21" spans="2:60">
      <c r="B21" s="91"/>
      <c r="C21" s="91"/>
      <c r="D21" s="91"/>
      <c r="E21" s="91"/>
      <c r="F21" s="91"/>
      <c r="G21" s="91"/>
      <c r="H21" s="91"/>
      <c r="I21" s="91"/>
      <c r="J21" s="91"/>
      <c r="K21" s="91"/>
      <c r="BD21" s="1" t="s">
        <v>105</v>
      </c>
      <c r="BE21" s="1" t="s">
        <v>121</v>
      </c>
      <c r="BF21" s="1" t="s">
        <v>135</v>
      </c>
    </row>
    <row r="22" spans="2:60">
      <c r="B22" s="91"/>
      <c r="C22" s="91"/>
      <c r="D22" s="91"/>
      <c r="E22" s="91"/>
      <c r="F22" s="91"/>
      <c r="G22" s="91"/>
      <c r="H22" s="91"/>
      <c r="I22" s="91"/>
      <c r="J22" s="91"/>
      <c r="K22" s="91"/>
      <c r="BD22" s="1" t="s">
        <v>111</v>
      </c>
      <c r="BF22" s="1" t="s">
        <v>136</v>
      </c>
    </row>
    <row r="23" spans="2:60">
      <c r="B23" s="91"/>
      <c r="C23" s="91"/>
      <c r="D23" s="91"/>
      <c r="E23" s="91"/>
      <c r="F23" s="91"/>
      <c r="G23" s="91"/>
      <c r="H23" s="91"/>
      <c r="I23" s="91"/>
      <c r="J23" s="91"/>
      <c r="K23" s="91"/>
      <c r="BD23" s="1" t="s">
        <v>27</v>
      </c>
      <c r="BE23" s="1" t="s">
        <v>112</v>
      </c>
      <c r="BF23" s="1" t="s">
        <v>171</v>
      </c>
    </row>
    <row r="24" spans="2:60">
      <c r="B24" s="91"/>
      <c r="C24" s="91"/>
      <c r="D24" s="91"/>
      <c r="E24" s="91"/>
      <c r="F24" s="91"/>
      <c r="G24" s="91"/>
      <c r="H24" s="91"/>
      <c r="I24" s="91"/>
      <c r="J24" s="91"/>
      <c r="K24" s="91"/>
      <c r="BF24" s="1" t="s">
        <v>174</v>
      </c>
    </row>
    <row r="25" spans="2:60">
      <c r="B25" s="91"/>
      <c r="C25" s="91"/>
      <c r="D25" s="91"/>
      <c r="E25" s="91"/>
      <c r="F25" s="91"/>
      <c r="G25" s="91"/>
      <c r="H25" s="91"/>
      <c r="I25" s="91"/>
      <c r="J25" s="91"/>
      <c r="K25" s="91"/>
      <c r="BF25" s="1" t="s">
        <v>137</v>
      </c>
    </row>
    <row r="26" spans="2:60">
      <c r="B26" s="91"/>
      <c r="C26" s="91"/>
      <c r="D26" s="91"/>
      <c r="E26" s="91"/>
      <c r="F26" s="91"/>
      <c r="G26" s="91"/>
      <c r="H26" s="91"/>
      <c r="I26" s="91"/>
      <c r="J26" s="91"/>
      <c r="K26" s="91"/>
      <c r="BF26" s="1" t="s">
        <v>138</v>
      </c>
    </row>
    <row r="27" spans="2:60">
      <c r="B27" s="91"/>
      <c r="C27" s="91"/>
      <c r="D27" s="91"/>
      <c r="E27" s="91"/>
      <c r="F27" s="91"/>
      <c r="G27" s="91"/>
      <c r="H27" s="91"/>
      <c r="I27" s="91"/>
      <c r="J27" s="91"/>
      <c r="K27" s="91"/>
      <c r="BF27" s="1" t="s">
        <v>173</v>
      </c>
    </row>
    <row r="28" spans="2:60">
      <c r="B28" s="91"/>
      <c r="C28" s="91"/>
      <c r="D28" s="91"/>
      <c r="E28" s="91"/>
      <c r="F28" s="91"/>
      <c r="G28" s="91"/>
      <c r="H28" s="91"/>
      <c r="I28" s="91"/>
      <c r="J28" s="91"/>
      <c r="K28" s="91"/>
      <c r="BF28" s="1" t="s">
        <v>139</v>
      </c>
    </row>
    <row r="29" spans="2:60">
      <c r="B29" s="91"/>
      <c r="C29" s="91"/>
      <c r="D29" s="91"/>
      <c r="E29" s="91"/>
      <c r="F29" s="91"/>
      <c r="G29" s="91"/>
      <c r="H29" s="91"/>
      <c r="I29" s="91"/>
      <c r="J29" s="91"/>
      <c r="K29" s="91"/>
      <c r="BF29" s="1" t="s">
        <v>140</v>
      </c>
    </row>
    <row r="30" spans="2:60">
      <c r="B30" s="91"/>
      <c r="C30" s="91"/>
      <c r="D30" s="91"/>
      <c r="E30" s="91"/>
      <c r="F30" s="91"/>
      <c r="G30" s="91"/>
      <c r="H30" s="91"/>
      <c r="I30" s="91"/>
      <c r="J30" s="91"/>
      <c r="K30" s="91"/>
      <c r="BF30" s="1" t="s">
        <v>172</v>
      </c>
    </row>
    <row r="31" spans="2:60">
      <c r="B31" s="91"/>
      <c r="C31" s="91"/>
      <c r="D31" s="91"/>
      <c r="E31" s="91"/>
      <c r="F31" s="91"/>
      <c r="G31" s="91"/>
      <c r="H31" s="91"/>
      <c r="I31" s="91"/>
      <c r="J31" s="91"/>
      <c r="K31" s="91"/>
      <c r="BF31" s="1" t="s">
        <v>27</v>
      </c>
    </row>
    <row r="32" spans="2:60">
      <c r="B32" s="91"/>
      <c r="C32" s="91"/>
      <c r="D32" s="91"/>
      <c r="E32" s="91"/>
      <c r="F32" s="91"/>
      <c r="G32" s="91"/>
      <c r="H32" s="91"/>
      <c r="I32" s="91"/>
      <c r="J32" s="91"/>
      <c r="K32" s="91"/>
    </row>
    <row r="33" spans="2:11">
      <c r="B33" s="91"/>
      <c r="C33" s="91"/>
      <c r="D33" s="91"/>
      <c r="E33" s="91"/>
      <c r="F33" s="91"/>
      <c r="G33" s="91"/>
      <c r="H33" s="91"/>
      <c r="I33" s="91"/>
      <c r="J33" s="91"/>
      <c r="K33" s="91"/>
    </row>
    <row r="34" spans="2:11">
      <c r="B34" s="91"/>
      <c r="C34" s="91"/>
      <c r="D34" s="91"/>
      <c r="E34" s="91"/>
      <c r="F34" s="91"/>
      <c r="G34" s="91"/>
      <c r="H34" s="91"/>
      <c r="I34" s="91"/>
      <c r="J34" s="91"/>
      <c r="K34" s="91"/>
    </row>
    <row r="35" spans="2:11">
      <c r="B35" s="91"/>
      <c r="C35" s="91"/>
      <c r="D35" s="91"/>
      <c r="E35" s="91"/>
      <c r="F35" s="91"/>
      <c r="G35" s="91"/>
      <c r="H35" s="91"/>
      <c r="I35" s="91"/>
      <c r="J35" s="91"/>
      <c r="K35" s="91"/>
    </row>
    <row r="36" spans="2:11">
      <c r="B36" s="91"/>
      <c r="C36" s="91"/>
      <c r="D36" s="91"/>
      <c r="E36" s="91"/>
      <c r="F36" s="91"/>
      <c r="G36" s="91"/>
      <c r="H36" s="91"/>
      <c r="I36" s="91"/>
      <c r="J36" s="91"/>
      <c r="K36" s="91"/>
    </row>
    <row r="37" spans="2:11">
      <c r="B37" s="91"/>
      <c r="C37" s="91"/>
      <c r="D37" s="91"/>
      <c r="E37" s="91"/>
      <c r="F37" s="91"/>
      <c r="G37" s="91"/>
      <c r="H37" s="91"/>
      <c r="I37" s="91"/>
      <c r="J37" s="91"/>
      <c r="K37" s="91"/>
    </row>
    <row r="38" spans="2:11">
      <c r="B38" s="91"/>
      <c r="C38" s="91"/>
      <c r="D38" s="91"/>
      <c r="E38" s="91"/>
      <c r="F38" s="91"/>
      <c r="G38" s="91"/>
      <c r="H38" s="91"/>
      <c r="I38" s="91"/>
      <c r="J38" s="91"/>
      <c r="K38" s="91"/>
    </row>
    <row r="39" spans="2:11">
      <c r="B39" s="91"/>
      <c r="C39" s="91"/>
      <c r="D39" s="91"/>
      <c r="E39" s="91"/>
      <c r="F39" s="91"/>
      <c r="G39" s="91"/>
      <c r="H39" s="91"/>
      <c r="I39" s="91"/>
      <c r="J39" s="91"/>
      <c r="K39" s="91"/>
    </row>
    <row r="40" spans="2:11"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2:11">
      <c r="B41" s="91"/>
      <c r="C41" s="91"/>
      <c r="D41" s="91"/>
      <c r="E41" s="91"/>
      <c r="F41" s="91"/>
      <c r="G41" s="91"/>
      <c r="H41" s="91"/>
      <c r="I41" s="91"/>
      <c r="J41" s="91"/>
      <c r="K41" s="91"/>
    </row>
    <row r="42" spans="2:11">
      <c r="B42" s="91"/>
      <c r="C42" s="91"/>
      <c r="D42" s="91"/>
      <c r="E42" s="91"/>
      <c r="F42" s="91"/>
      <c r="G42" s="91"/>
      <c r="H42" s="91"/>
      <c r="I42" s="91"/>
      <c r="J42" s="91"/>
      <c r="K42" s="91"/>
    </row>
    <row r="43" spans="2:11">
      <c r="B43" s="91"/>
      <c r="C43" s="91"/>
      <c r="D43" s="91"/>
      <c r="E43" s="91"/>
      <c r="F43" s="91"/>
      <c r="G43" s="91"/>
      <c r="H43" s="91"/>
      <c r="I43" s="91"/>
      <c r="J43" s="91"/>
      <c r="K43" s="91"/>
    </row>
    <row r="44" spans="2:11">
      <c r="B44" s="91"/>
      <c r="C44" s="91"/>
      <c r="D44" s="91"/>
      <c r="E44" s="91"/>
      <c r="F44" s="91"/>
      <c r="G44" s="91"/>
      <c r="H44" s="91"/>
      <c r="I44" s="91"/>
      <c r="J44" s="91"/>
      <c r="K44" s="91"/>
    </row>
    <row r="45" spans="2:11">
      <c r="B45" s="91"/>
      <c r="C45" s="91"/>
      <c r="D45" s="91"/>
      <c r="E45" s="91"/>
      <c r="F45" s="91"/>
      <c r="G45" s="91"/>
      <c r="H45" s="91"/>
      <c r="I45" s="91"/>
      <c r="J45" s="91"/>
      <c r="K45" s="91"/>
    </row>
    <row r="46" spans="2:11">
      <c r="B46" s="91"/>
      <c r="C46" s="91"/>
      <c r="D46" s="91"/>
      <c r="E46" s="91"/>
      <c r="F46" s="91"/>
      <c r="G46" s="91"/>
      <c r="H46" s="91"/>
      <c r="I46" s="91"/>
      <c r="J46" s="91"/>
      <c r="K46" s="91"/>
    </row>
    <row r="47" spans="2:11">
      <c r="B47" s="91"/>
      <c r="C47" s="91"/>
      <c r="D47" s="91"/>
      <c r="E47" s="91"/>
      <c r="F47" s="91"/>
      <c r="G47" s="91"/>
      <c r="H47" s="91"/>
      <c r="I47" s="91"/>
      <c r="J47" s="91"/>
      <c r="K47" s="91"/>
    </row>
    <row r="48" spans="2:11">
      <c r="B48" s="91"/>
      <c r="C48" s="91"/>
      <c r="D48" s="91"/>
      <c r="E48" s="91"/>
      <c r="F48" s="91"/>
      <c r="G48" s="91"/>
      <c r="H48" s="91"/>
      <c r="I48" s="91"/>
      <c r="J48" s="91"/>
      <c r="K48" s="91"/>
    </row>
    <row r="49" spans="2:11">
      <c r="B49" s="91"/>
      <c r="C49" s="91"/>
      <c r="D49" s="91"/>
      <c r="E49" s="91"/>
      <c r="F49" s="91"/>
      <c r="G49" s="91"/>
      <c r="H49" s="91"/>
      <c r="I49" s="91"/>
      <c r="J49" s="91"/>
      <c r="K49" s="91"/>
    </row>
    <row r="50" spans="2:11">
      <c r="B50" s="91"/>
      <c r="C50" s="91"/>
      <c r="D50" s="91"/>
      <c r="E50" s="91"/>
      <c r="F50" s="91"/>
      <c r="G50" s="91"/>
      <c r="H50" s="91"/>
      <c r="I50" s="91"/>
      <c r="J50" s="91"/>
      <c r="K50" s="91"/>
    </row>
    <row r="51" spans="2:11">
      <c r="B51" s="91"/>
      <c r="C51" s="91"/>
      <c r="D51" s="91"/>
      <c r="E51" s="91"/>
      <c r="F51" s="91"/>
      <c r="G51" s="91"/>
      <c r="H51" s="91"/>
      <c r="I51" s="91"/>
      <c r="J51" s="91"/>
      <c r="K51" s="91"/>
    </row>
    <row r="52" spans="2:11">
      <c r="B52" s="91"/>
      <c r="C52" s="91"/>
      <c r="D52" s="91"/>
      <c r="E52" s="91"/>
      <c r="F52" s="91"/>
      <c r="G52" s="91"/>
      <c r="H52" s="91"/>
      <c r="I52" s="91"/>
      <c r="J52" s="91"/>
      <c r="K52" s="91"/>
    </row>
    <row r="53" spans="2:11">
      <c r="B53" s="91"/>
      <c r="C53" s="91"/>
      <c r="D53" s="91"/>
      <c r="E53" s="91"/>
      <c r="F53" s="91"/>
      <c r="G53" s="91"/>
      <c r="H53" s="91"/>
      <c r="I53" s="91"/>
      <c r="J53" s="91"/>
      <c r="K53" s="91"/>
    </row>
    <row r="54" spans="2:11">
      <c r="B54" s="91"/>
      <c r="C54" s="91"/>
      <c r="D54" s="91"/>
      <c r="E54" s="91"/>
      <c r="F54" s="91"/>
      <c r="G54" s="91"/>
      <c r="H54" s="91"/>
      <c r="I54" s="91"/>
      <c r="J54" s="91"/>
      <c r="K54" s="91"/>
    </row>
    <row r="55" spans="2:11">
      <c r="B55" s="91"/>
      <c r="C55" s="91"/>
      <c r="D55" s="91"/>
      <c r="E55" s="91"/>
      <c r="F55" s="91"/>
      <c r="G55" s="91"/>
      <c r="H55" s="91"/>
      <c r="I55" s="91"/>
      <c r="J55" s="91"/>
      <c r="K55" s="91"/>
    </row>
    <row r="56" spans="2:11">
      <c r="B56" s="91"/>
      <c r="C56" s="91"/>
      <c r="D56" s="91"/>
      <c r="E56" s="91"/>
      <c r="F56" s="91"/>
      <c r="G56" s="91"/>
      <c r="H56" s="91"/>
      <c r="I56" s="91"/>
      <c r="J56" s="91"/>
      <c r="K56" s="91"/>
    </row>
    <row r="57" spans="2:11">
      <c r="B57" s="91"/>
      <c r="C57" s="91"/>
      <c r="D57" s="91"/>
      <c r="E57" s="91"/>
      <c r="F57" s="91"/>
      <c r="G57" s="91"/>
      <c r="H57" s="91"/>
      <c r="I57" s="91"/>
      <c r="J57" s="91"/>
      <c r="K57" s="91"/>
    </row>
    <row r="58" spans="2:11">
      <c r="B58" s="91"/>
      <c r="C58" s="91"/>
      <c r="D58" s="91"/>
      <c r="E58" s="91"/>
      <c r="F58" s="91"/>
      <c r="G58" s="91"/>
      <c r="H58" s="91"/>
      <c r="I58" s="91"/>
      <c r="J58" s="91"/>
      <c r="K58" s="91"/>
    </row>
    <row r="59" spans="2:11">
      <c r="B59" s="91"/>
      <c r="C59" s="91"/>
      <c r="D59" s="91"/>
      <c r="E59" s="91"/>
      <c r="F59" s="91"/>
      <c r="G59" s="91"/>
      <c r="H59" s="91"/>
      <c r="I59" s="91"/>
      <c r="J59" s="91"/>
      <c r="K59" s="91"/>
    </row>
    <row r="60" spans="2:11">
      <c r="B60" s="91"/>
      <c r="C60" s="91"/>
      <c r="D60" s="91"/>
      <c r="E60" s="91"/>
      <c r="F60" s="91"/>
      <c r="G60" s="91"/>
      <c r="H60" s="91"/>
      <c r="I60" s="91"/>
      <c r="J60" s="91"/>
      <c r="K60" s="91"/>
    </row>
    <row r="61" spans="2:11">
      <c r="B61" s="91"/>
      <c r="C61" s="91"/>
      <c r="D61" s="91"/>
      <c r="E61" s="91"/>
      <c r="F61" s="91"/>
      <c r="G61" s="91"/>
      <c r="H61" s="91"/>
      <c r="I61" s="91"/>
      <c r="J61" s="91"/>
      <c r="K61" s="91"/>
    </row>
    <row r="62" spans="2:11">
      <c r="B62" s="91"/>
      <c r="C62" s="91"/>
      <c r="D62" s="91"/>
      <c r="E62" s="91"/>
      <c r="F62" s="91"/>
      <c r="G62" s="91"/>
      <c r="H62" s="91"/>
      <c r="I62" s="91"/>
      <c r="J62" s="91"/>
      <c r="K62" s="91"/>
    </row>
    <row r="63" spans="2:11">
      <c r="B63" s="91"/>
      <c r="C63" s="91"/>
      <c r="D63" s="91"/>
      <c r="E63" s="91"/>
      <c r="F63" s="91"/>
      <c r="G63" s="91"/>
      <c r="H63" s="91"/>
      <c r="I63" s="91"/>
      <c r="J63" s="91"/>
      <c r="K63" s="91"/>
    </row>
    <row r="64" spans="2:11">
      <c r="B64" s="91"/>
      <c r="C64" s="91"/>
      <c r="D64" s="91"/>
      <c r="E64" s="91"/>
      <c r="F64" s="91"/>
      <c r="G64" s="91"/>
      <c r="H64" s="91"/>
      <c r="I64" s="91"/>
      <c r="J64" s="91"/>
      <c r="K64" s="91"/>
    </row>
    <row r="65" spans="2:11">
      <c r="B65" s="91"/>
      <c r="C65" s="91"/>
      <c r="D65" s="91"/>
      <c r="E65" s="91"/>
      <c r="F65" s="91"/>
      <c r="G65" s="91"/>
      <c r="H65" s="91"/>
      <c r="I65" s="91"/>
      <c r="J65" s="91"/>
      <c r="K65" s="91"/>
    </row>
    <row r="66" spans="2:11">
      <c r="B66" s="91"/>
      <c r="C66" s="91"/>
      <c r="D66" s="91"/>
      <c r="E66" s="91"/>
      <c r="F66" s="91"/>
      <c r="G66" s="91"/>
      <c r="H66" s="91"/>
      <c r="I66" s="91"/>
      <c r="J66" s="91"/>
      <c r="K66" s="91"/>
    </row>
    <row r="67" spans="2:11">
      <c r="B67" s="91"/>
      <c r="C67" s="91"/>
      <c r="D67" s="91"/>
      <c r="E67" s="91"/>
      <c r="F67" s="91"/>
      <c r="G67" s="91"/>
      <c r="H67" s="91"/>
      <c r="I67" s="91"/>
      <c r="J67" s="91"/>
      <c r="K67" s="91"/>
    </row>
    <row r="68" spans="2:11">
      <c r="B68" s="91"/>
      <c r="C68" s="91"/>
      <c r="D68" s="91"/>
      <c r="E68" s="91"/>
      <c r="F68" s="91"/>
      <c r="G68" s="91"/>
      <c r="H68" s="91"/>
      <c r="I68" s="91"/>
      <c r="J68" s="91"/>
      <c r="K68" s="91"/>
    </row>
    <row r="69" spans="2:11">
      <c r="B69" s="91"/>
      <c r="C69" s="91"/>
      <c r="D69" s="91"/>
      <c r="E69" s="91"/>
      <c r="F69" s="91"/>
      <c r="G69" s="91"/>
      <c r="H69" s="91"/>
      <c r="I69" s="91"/>
      <c r="J69" s="91"/>
      <c r="K69" s="91"/>
    </row>
    <row r="70" spans="2:11">
      <c r="B70" s="91"/>
      <c r="C70" s="91"/>
      <c r="D70" s="91"/>
      <c r="E70" s="91"/>
      <c r="F70" s="91"/>
      <c r="G70" s="91"/>
      <c r="H70" s="91"/>
      <c r="I70" s="91"/>
      <c r="J70" s="91"/>
      <c r="K70" s="91"/>
    </row>
    <row r="71" spans="2:11">
      <c r="B71" s="91"/>
      <c r="C71" s="91"/>
      <c r="D71" s="91"/>
      <c r="E71" s="91"/>
      <c r="F71" s="91"/>
      <c r="G71" s="91"/>
      <c r="H71" s="91"/>
      <c r="I71" s="91"/>
      <c r="J71" s="91"/>
      <c r="K71" s="91"/>
    </row>
    <row r="72" spans="2:11">
      <c r="B72" s="91"/>
      <c r="C72" s="91"/>
      <c r="D72" s="91"/>
      <c r="E72" s="91"/>
      <c r="F72" s="91"/>
      <c r="G72" s="91"/>
      <c r="H72" s="91"/>
      <c r="I72" s="91"/>
      <c r="J72" s="91"/>
      <c r="K72" s="91"/>
    </row>
    <row r="73" spans="2:11">
      <c r="B73" s="91"/>
      <c r="C73" s="91"/>
      <c r="D73" s="91"/>
      <c r="E73" s="91"/>
      <c r="F73" s="91"/>
      <c r="G73" s="91"/>
      <c r="H73" s="91"/>
      <c r="I73" s="91"/>
      <c r="J73" s="91"/>
      <c r="K73" s="91"/>
    </row>
    <row r="74" spans="2:11">
      <c r="B74" s="91"/>
      <c r="C74" s="91"/>
      <c r="D74" s="91"/>
      <c r="E74" s="91"/>
      <c r="F74" s="91"/>
      <c r="G74" s="91"/>
      <c r="H74" s="91"/>
      <c r="I74" s="91"/>
      <c r="J74" s="91"/>
      <c r="K74" s="91"/>
    </row>
    <row r="75" spans="2:11">
      <c r="B75" s="91"/>
      <c r="C75" s="91"/>
      <c r="D75" s="91"/>
      <c r="E75" s="91"/>
      <c r="F75" s="91"/>
      <c r="G75" s="91"/>
      <c r="H75" s="91"/>
      <c r="I75" s="91"/>
      <c r="J75" s="91"/>
      <c r="K75" s="91"/>
    </row>
    <row r="76" spans="2:11">
      <c r="B76" s="91"/>
      <c r="C76" s="91"/>
      <c r="D76" s="91"/>
      <c r="E76" s="91"/>
      <c r="F76" s="91"/>
      <c r="G76" s="91"/>
      <c r="H76" s="91"/>
      <c r="I76" s="91"/>
      <c r="J76" s="91"/>
      <c r="K76" s="91"/>
    </row>
    <row r="77" spans="2:11">
      <c r="B77" s="91"/>
      <c r="C77" s="91"/>
      <c r="D77" s="91"/>
      <c r="E77" s="91"/>
      <c r="F77" s="91"/>
      <c r="G77" s="91"/>
      <c r="H77" s="91"/>
      <c r="I77" s="91"/>
      <c r="J77" s="91"/>
      <c r="K77" s="91"/>
    </row>
    <row r="78" spans="2:11">
      <c r="B78" s="91"/>
      <c r="C78" s="91"/>
      <c r="D78" s="91"/>
      <c r="E78" s="91"/>
      <c r="F78" s="91"/>
      <c r="G78" s="91"/>
      <c r="H78" s="91"/>
      <c r="I78" s="91"/>
      <c r="J78" s="91"/>
      <c r="K78" s="91"/>
    </row>
    <row r="79" spans="2:11">
      <c r="B79" s="91"/>
      <c r="C79" s="91"/>
      <c r="D79" s="91"/>
      <c r="E79" s="91"/>
      <c r="F79" s="91"/>
      <c r="G79" s="91"/>
      <c r="H79" s="91"/>
      <c r="I79" s="91"/>
      <c r="J79" s="91"/>
      <c r="K79" s="91"/>
    </row>
    <row r="80" spans="2:11">
      <c r="B80" s="91"/>
      <c r="C80" s="91"/>
      <c r="D80" s="91"/>
      <c r="E80" s="91"/>
      <c r="F80" s="91"/>
      <c r="G80" s="91"/>
      <c r="H80" s="91"/>
      <c r="I80" s="91"/>
      <c r="J80" s="91"/>
      <c r="K80" s="91"/>
    </row>
    <row r="81" spans="2:11">
      <c r="B81" s="91"/>
      <c r="C81" s="91"/>
      <c r="D81" s="91"/>
      <c r="E81" s="91"/>
      <c r="F81" s="91"/>
      <c r="G81" s="91"/>
      <c r="H81" s="91"/>
      <c r="I81" s="91"/>
      <c r="J81" s="91"/>
      <c r="K81" s="91"/>
    </row>
    <row r="82" spans="2:11">
      <c r="B82" s="91"/>
      <c r="C82" s="91"/>
      <c r="D82" s="91"/>
      <c r="E82" s="91"/>
      <c r="F82" s="91"/>
      <c r="G82" s="91"/>
      <c r="H82" s="91"/>
      <c r="I82" s="91"/>
      <c r="J82" s="91"/>
      <c r="K82" s="91"/>
    </row>
    <row r="83" spans="2:11">
      <c r="B83" s="91"/>
      <c r="C83" s="91"/>
      <c r="D83" s="91"/>
      <c r="E83" s="91"/>
      <c r="F83" s="91"/>
      <c r="G83" s="91"/>
      <c r="H83" s="91"/>
      <c r="I83" s="91"/>
      <c r="J83" s="91"/>
      <c r="K83" s="91"/>
    </row>
    <row r="84" spans="2:11">
      <c r="B84" s="91"/>
      <c r="C84" s="91"/>
      <c r="D84" s="91"/>
      <c r="E84" s="91"/>
      <c r="F84" s="91"/>
      <c r="G84" s="91"/>
      <c r="H84" s="91"/>
      <c r="I84" s="91"/>
      <c r="J84" s="91"/>
      <c r="K84" s="91"/>
    </row>
    <row r="85" spans="2:11">
      <c r="B85" s="91"/>
      <c r="C85" s="91"/>
      <c r="D85" s="91"/>
      <c r="E85" s="91"/>
      <c r="F85" s="91"/>
      <c r="G85" s="91"/>
      <c r="H85" s="91"/>
      <c r="I85" s="91"/>
      <c r="J85" s="91"/>
      <c r="K85" s="91"/>
    </row>
    <row r="86" spans="2:11">
      <c r="B86" s="91"/>
      <c r="C86" s="91"/>
      <c r="D86" s="91"/>
      <c r="E86" s="91"/>
      <c r="F86" s="91"/>
      <c r="G86" s="91"/>
      <c r="H86" s="91"/>
      <c r="I86" s="91"/>
      <c r="J86" s="91"/>
      <c r="K86" s="91"/>
    </row>
    <row r="87" spans="2:11">
      <c r="B87" s="91"/>
      <c r="C87" s="91"/>
      <c r="D87" s="91"/>
      <c r="E87" s="91"/>
      <c r="F87" s="91"/>
      <c r="G87" s="91"/>
      <c r="H87" s="91"/>
      <c r="I87" s="91"/>
      <c r="J87" s="91"/>
      <c r="K87" s="91"/>
    </row>
    <row r="88" spans="2:11">
      <c r="B88" s="91"/>
      <c r="C88" s="91"/>
      <c r="D88" s="91"/>
      <c r="E88" s="91"/>
      <c r="F88" s="91"/>
      <c r="G88" s="91"/>
      <c r="H88" s="91"/>
      <c r="I88" s="91"/>
      <c r="J88" s="91"/>
      <c r="K88" s="91"/>
    </row>
    <row r="89" spans="2:11">
      <c r="B89" s="91"/>
      <c r="C89" s="91"/>
      <c r="D89" s="91"/>
      <c r="E89" s="91"/>
      <c r="F89" s="91"/>
      <c r="G89" s="91"/>
      <c r="H89" s="91"/>
      <c r="I89" s="91"/>
      <c r="J89" s="91"/>
      <c r="K89" s="91"/>
    </row>
    <row r="90" spans="2:11">
      <c r="B90" s="91"/>
      <c r="C90" s="91"/>
      <c r="D90" s="91"/>
      <c r="E90" s="91"/>
      <c r="F90" s="91"/>
      <c r="G90" s="91"/>
      <c r="H90" s="91"/>
      <c r="I90" s="91"/>
      <c r="J90" s="91"/>
      <c r="K90" s="91"/>
    </row>
    <row r="91" spans="2:11">
      <c r="B91" s="91"/>
      <c r="C91" s="91"/>
      <c r="D91" s="91"/>
      <c r="E91" s="91"/>
      <c r="F91" s="91"/>
      <c r="G91" s="91"/>
      <c r="H91" s="91"/>
      <c r="I91" s="91"/>
      <c r="J91" s="91"/>
      <c r="K91" s="91"/>
    </row>
    <row r="92" spans="2:11">
      <c r="B92" s="91"/>
      <c r="C92" s="91"/>
      <c r="D92" s="91"/>
      <c r="E92" s="91"/>
      <c r="F92" s="91"/>
      <c r="G92" s="91"/>
      <c r="H92" s="91"/>
      <c r="I92" s="91"/>
      <c r="J92" s="91"/>
      <c r="K92" s="91"/>
    </row>
    <row r="93" spans="2:11">
      <c r="B93" s="91"/>
      <c r="C93" s="91"/>
      <c r="D93" s="91"/>
      <c r="E93" s="91"/>
      <c r="F93" s="91"/>
      <c r="G93" s="91"/>
      <c r="H93" s="91"/>
      <c r="I93" s="91"/>
      <c r="J93" s="91"/>
      <c r="K93" s="91"/>
    </row>
    <row r="94" spans="2:11">
      <c r="B94" s="91"/>
      <c r="C94" s="91"/>
      <c r="D94" s="91"/>
      <c r="E94" s="91"/>
      <c r="F94" s="91"/>
      <c r="G94" s="91"/>
      <c r="H94" s="91"/>
      <c r="I94" s="91"/>
      <c r="J94" s="91"/>
      <c r="K94" s="91"/>
    </row>
    <row r="95" spans="2:11">
      <c r="B95" s="91"/>
      <c r="C95" s="91"/>
      <c r="D95" s="91"/>
      <c r="E95" s="91"/>
      <c r="F95" s="91"/>
      <c r="G95" s="91"/>
      <c r="H95" s="91"/>
      <c r="I95" s="91"/>
      <c r="J95" s="91"/>
      <c r="K95" s="91"/>
    </row>
    <row r="96" spans="2:11">
      <c r="B96" s="91"/>
      <c r="C96" s="91"/>
      <c r="D96" s="91"/>
      <c r="E96" s="91"/>
      <c r="F96" s="91"/>
      <c r="G96" s="91"/>
      <c r="H96" s="91"/>
      <c r="I96" s="91"/>
      <c r="J96" s="91"/>
      <c r="K96" s="91"/>
    </row>
    <row r="97" spans="2:11">
      <c r="B97" s="91"/>
      <c r="C97" s="91"/>
      <c r="D97" s="91"/>
      <c r="E97" s="91"/>
      <c r="F97" s="91"/>
      <c r="G97" s="91"/>
      <c r="H97" s="91"/>
      <c r="I97" s="91"/>
      <c r="J97" s="91"/>
      <c r="K97" s="91"/>
    </row>
    <row r="98" spans="2:11">
      <c r="B98" s="91"/>
      <c r="C98" s="91"/>
      <c r="D98" s="91"/>
      <c r="E98" s="91"/>
      <c r="F98" s="91"/>
      <c r="G98" s="91"/>
      <c r="H98" s="91"/>
      <c r="I98" s="91"/>
      <c r="J98" s="91"/>
      <c r="K98" s="91"/>
    </row>
    <row r="99" spans="2:11">
      <c r="B99" s="91"/>
      <c r="C99" s="91"/>
      <c r="D99" s="91"/>
      <c r="E99" s="91"/>
      <c r="F99" s="91"/>
      <c r="G99" s="91"/>
      <c r="H99" s="91"/>
      <c r="I99" s="91"/>
      <c r="J99" s="91"/>
      <c r="K99" s="91"/>
    </row>
    <row r="100" spans="2:11">
      <c r="B100" s="91"/>
      <c r="C100" s="91"/>
      <c r="D100" s="91"/>
      <c r="E100" s="91"/>
      <c r="F100" s="91"/>
      <c r="G100" s="91"/>
      <c r="H100" s="91"/>
      <c r="I100" s="91"/>
      <c r="J100" s="91"/>
      <c r="K100" s="91"/>
    </row>
    <row r="101" spans="2:11">
      <c r="B101" s="91"/>
      <c r="C101" s="91"/>
      <c r="D101" s="91"/>
      <c r="E101" s="91"/>
      <c r="F101" s="91"/>
      <c r="G101" s="91"/>
      <c r="H101" s="91"/>
      <c r="I101" s="91"/>
      <c r="J101" s="91"/>
      <c r="K101" s="91"/>
    </row>
    <row r="102" spans="2:11">
      <c r="B102" s="91"/>
      <c r="C102" s="91"/>
      <c r="D102" s="91"/>
      <c r="E102" s="91"/>
      <c r="F102" s="91"/>
      <c r="G102" s="91"/>
      <c r="H102" s="91"/>
      <c r="I102" s="91"/>
      <c r="J102" s="91"/>
      <c r="K102" s="91"/>
    </row>
    <row r="103" spans="2:11">
      <c r="B103" s="91"/>
      <c r="C103" s="91"/>
      <c r="D103" s="91"/>
      <c r="E103" s="91"/>
      <c r="F103" s="91"/>
      <c r="G103" s="91"/>
      <c r="H103" s="91"/>
      <c r="I103" s="91"/>
      <c r="J103" s="91"/>
      <c r="K103" s="91"/>
    </row>
    <row r="104" spans="2:11">
      <c r="B104" s="91"/>
      <c r="C104" s="91"/>
      <c r="D104" s="91"/>
      <c r="E104" s="91"/>
      <c r="F104" s="91"/>
      <c r="G104" s="91"/>
      <c r="H104" s="91"/>
      <c r="I104" s="91"/>
      <c r="J104" s="91"/>
      <c r="K104" s="91"/>
    </row>
    <row r="105" spans="2:11">
      <c r="B105" s="91"/>
      <c r="C105" s="91"/>
      <c r="D105" s="91"/>
      <c r="E105" s="91"/>
      <c r="F105" s="91"/>
      <c r="G105" s="91"/>
      <c r="H105" s="91"/>
      <c r="I105" s="91"/>
      <c r="J105" s="91"/>
      <c r="K105" s="91"/>
    </row>
    <row r="106" spans="2:11">
      <c r="B106" s="91"/>
      <c r="C106" s="91"/>
      <c r="D106" s="91"/>
      <c r="E106" s="91"/>
      <c r="F106" s="91"/>
      <c r="G106" s="91"/>
      <c r="H106" s="91"/>
      <c r="I106" s="91"/>
      <c r="J106" s="91"/>
      <c r="K106" s="91"/>
    </row>
    <row r="107" spans="2:11">
      <c r="B107" s="91"/>
      <c r="C107" s="91"/>
      <c r="D107" s="91"/>
      <c r="E107" s="91"/>
      <c r="F107" s="91"/>
      <c r="G107" s="91"/>
      <c r="H107" s="91"/>
      <c r="I107" s="91"/>
      <c r="J107" s="91"/>
      <c r="K107" s="91"/>
    </row>
    <row r="108" spans="2:11">
      <c r="B108" s="91"/>
      <c r="C108" s="91"/>
      <c r="D108" s="91"/>
      <c r="E108" s="91"/>
      <c r="F108" s="91"/>
      <c r="G108" s="91"/>
      <c r="H108" s="91"/>
      <c r="I108" s="91"/>
      <c r="J108" s="91"/>
      <c r="K108" s="91"/>
    </row>
    <row r="109" spans="2:11">
      <c r="B109" s="91"/>
      <c r="C109" s="91"/>
      <c r="D109" s="91"/>
      <c r="E109" s="91"/>
      <c r="F109" s="91"/>
      <c r="G109" s="91"/>
      <c r="H109" s="91"/>
      <c r="I109" s="91"/>
      <c r="J109" s="91"/>
      <c r="K109" s="91"/>
    </row>
    <row r="110" spans="2:11">
      <c r="B110" s="91"/>
      <c r="C110" s="91"/>
      <c r="D110" s="91"/>
      <c r="E110" s="91"/>
      <c r="F110" s="91"/>
      <c r="G110" s="91"/>
      <c r="H110" s="91"/>
      <c r="I110" s="91"/>
      <c r="J110" s="91"/>
      <c r="K110" s="91"/>
    </row>
    <row r="111" spans="2:11">
      <c r="C111" s="3"/>
      <c r="D111" s="3"/>
      <c r="E111" s="3"/>
      <c r="F111" s="3"/>
      <c r="G111" s="3"/>
      <c r="H111" s="3"/>
    </row>
    <row r="112" spans="2:11">
      <c r="C112" s="3"/>
      <c r="D112" s="3"/>
      <c r="E112" s="3"/>
      <c r="F112" s="3"/>
      <c r="G112" s="3"/>
      <c r="H112" s="3"/>
    </row>
    <row r="113" spans="3:8">
      <c r="C113" s="3"/>
      <c r="D113" s="3"/>
      <c r="E113" s="3"/>
      <c r="F113" s="3"/>
      <c r="G113" s="3"/>
      <c r="H113" s="3"/>
    </row>
    <row r="114" spans="3:8">
      <c r="C114" s="3"/>
      <c r="D114" s="3"/>
      <c r="E114" s="3"/>
      <c r="F114" s="3"/>
      <c r="G114" s="3"/>
      <c r="H114" s="3"/>
    </row>
    <row r="115" spans="3:8">
      <c r="C115" s="3"/>
      <c r="D115" s="3"/>
      <c r="E115" s="3"/>
      <c r="F115" s="3"/>
      <c r="G115" s="3"/>
      <c r="H115" s="3"/>
    </row>
    <row r="116" spans="3:8">
      <c r="C116" s="3"/>
      <c r="D116" s="3"/>
      <c r="E116" s="3"/>
      <c r="F116" s="3"/>
      <c r="G116" s="3"/>
      <c r="H116" s="3"/>
    </row>
    <row r="117" spans="3:8">
      <c r="C117" s="3"/>
      <c r="D117" s="3"/>
      <c r="E117" s="3"/>
      <c r="F117" s="3"/>
      <c r="G117" s="3"/>
      <c r="H117" s="3"/>
    </row>
    <row r="118" spans="3:8">
      <c r="C118" s="3"/>
      <c r="D118" s="3"/>
      <c r="E118" s="3"/>
      <c r="F118" s="3"/>
      <c r="G118" s="3"/>
      <c r="H118" s="3"/>
    </row>
    <row r="119" spans="3:8">
      <c r="C119" s="3"/>
      <c r="D119" s="3"/>
      <c r="E119" s="3"/>
      <c r="F119" s="3"/>
      <c r="G119" s="3"/>
      <c r="H119" s="3"/>
    </row>
    <row r="120" spans="3:8">
      <c r="C120" s="3"/>
      <c r="D120" s="3"/>
      <c r="E120" s="3"/>
      <c r="F120" s="3"/>
      <c r="G120" s="3"/>
      <c r="H120" s="3"/>
    </row>
    <row r="121" spans="3:8">
      <c r="C121" s="3"/>
      <c r="D121" s="3"/>
      <c r="E121" s="3"/>
      <c r="F121" s="3"/>
      <c r="G121" s="3"/>
      <c r="H121" s="3"/>
    </row>
    <row r="122" spans="3:8">
      <c r="C122" s="3"/>
      <c r="D122" s="3"/>
      <c r="E122" s="3"/>
      <c r="F122" s="3"/>
      <c r="G122" s="3"/>
      <c r="H122" s="3"/>
    </row>
    <row r="123" spans="3:8">
      <c r="C123" s="3"/>
      <c r="D123" s="3"/>
      <c r="E123" s="3"/>
      <c r="F123" s="3"/>
      <c r="G123" s="3"/>
      <c r="H123" s="3"/>
    </row>
    <row r="124" spans="3:8">
      <c r="C124" s="3"/>
      <c r="D124" s="3"/>
      <c r="E124" s="3"/>
      <c r="F124" s="3"/>
      <c r="G124" s="3"/>
      <c r="H124" s="3"/>
    </row>
    <row r="125" spans="3:8">
      <c r="C125" s="3"/>
      <c r="D125" s="3"/>
      <c r="E125" s="3"/>
      <c r="F125" s="3"/>
      <c r="G125" s="3"/>
      <c r="H125" s="3"/>
    </row>
    <row r="126" spans="3:8">
      <c r="C126" s="3"/>
      <c r="D126" s="3"/>
      <c r="E126" s="3"/>
      <c r="F126" s="3"/>
      <c r="G126" s="3"/>
      <c r="H126" s="3"/>
    </row>
    <row r="127" spans="3:8">
      <c r="C127" s="3"/>
      <c r="D127" s="3"/>
      <c r="E127" s="3"/>
      <c r="F127" s="3"/>
      <c r="G127" s="3"/>
      <c r="H127" s="3"/>
    </row>
    <row r="128" spans="3:8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AH18:XFD21 D22:XFD1048576 D18:AF21 D1:H17 J1:XFD17 I1:I10 I12:I17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110"/>
  <sheetViews>
    <sheetView rightToLeft="1" workbookViewId="0">
      <selection activeCell="N11" sqref="N11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81">
      <c r="B1" s="47" t="s">
        <v>160</v>
      </c>
      <c r="C1" s="68" t="s" vm="1">
        <v>240</v>
      </c>
    </row>
    <row r="2" spans="2:81">
      <c r="B2" s="47" t="s">
        <v>159</v>
      </c>
      <c r="C2" s="68" t="s">
        <v>241</v>
      </c>
    </row>
    <row r="3" spans="2:81">
      <c r="B3" s="47" t="s">
        <v>161</v>
      </c>
      <c r="C3" s="68" t="s">
        <v>242</v>
      </c>
      <c r="E3" s="2"/>
    </row>
    <row r="4" spans="2:81">
      <c r="B4" s="47" t="s">
        <v>162</v>
      </c>
      <c r="C4" s="68">
        <v>12146</v>
      </c>
    </row>
    <row r="6" spans="2:81" ht="26.25" customHeight="1">
      <c r="B6" s="108" t="s">
        <v>190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</row>
    <row r="7" spans="2:81" ht="26.25" customHeight="1">
      <c r="B7" s="108" t="s">
        <v>78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</row>
    <row r="8" spans="2:81" s="3" customFormat="1" ht="47.25">
      <c r="B8" s="22" t="s">
        <v>97</v>
      </c>
      <c r="C8" s="30" t="s">
        <v>35</v>
      </c>
      <c r="D8" s="13" t="s">
        <v>40</v>
      </c>
      <c r="E8" s="30" t="s">
        <v>14</v>
      </c>
      <c r="F8" s="30" t="s">
        <v>51</v>
      </c>
      <c r="G8" s="30" t="s">
        <v>85</v>
      </c>
      <c r="H8" s="30" t="s">
        <v>17</v>
      </c>
      <c r="I8" s="30" t="s">
        <v>84</v>
      </c>
      <c r="J8" s="30" t="s">
        <v>16</v>
      </c>
      <c r="K8" s="30" t="s">
        <v>18</v>
      </c>
      <c r="L8" s="30" t="s">
        <v>216</v>
      </c>
      <c r="M8" s="30" t="s">
        <v>215</v>
      </c>
      <c r="N8" s="30" t="s">
        <v>47</v>
      </c>
      <c r="O8" s="30" t="s">
        <v>46</v>
      </c>
      <c r="P8" s="30" t="s">
        <v>163</v>
      </c>
      <c r="Q8" s="31" t="s">
        <v>165</v>
      </c>
      <c r="R8" s="1"/>
      <c r="S8" s="1"/>
      <c r="T8" s="1"/>
      <c r="U8" s="1"/>
      <c r="V8" s="1"/>
      <c r="W8" s="1"/>
      <c r="X8" s="1"/>
    </row>
    <row r="9" spans="2:81" s="3" customFormat="1" ht="18" customHeight="1">
      <c r="B9" s="15"/>
      <c r="C9" s="16"/>
      <c r="D9" s="16"/>
      <c r="E9" s="32"/>
      <c r="F9" s="32"/>
      <c r="G9" s="32" t="s">
        <v>21</v>
      </c>
      <c r="H9" s="32" t="s">
        <v>20</v>
      </c>
      <c r="I9" s="32"/>
      <c r="J9" s="32" t="s">
        <v>19</v>
      </c>
      <c r="K9" s="32" t="s">
        <v>19</v>
      </c>
      <c r="L9" s="32" t="s">
        <v>223</v>
      </c>
      <c r="M9" s="32"/>
      <c r="N9" s="32" t="s">
        <v>219</v>
      </c>
      <c r="O9" s="32" t="s">
        <v>19</v>
      </c>
      <c r="P9" s="32" t="s">
        <v>19</v>
      </c>
      <c r="Q9" s="33" t="s">
        <v>19</v>
      </c>
      <c r="R9" s="1"/>
      <c r="S9" s="1"/>
      <c r="T9" s="1"/>
      <c r="U9" s="1"/>
      <c r="V9" s="1"/>
      <c r="W9" s="1"/>
      <c r="X9" s="1"/>
    </row>
    <row r="10" spans="2:81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20" t="s">
        <v>94</v>
      </c>
      <c r="R10" s="1"/>
      <c r="S10" s="1"/>
      <c r="T10" s="1"/>
      <c r="U10" s="1"/>
      <c r="V10" s="1"/>
      <c r="W10" s="1"/>
      <c r="X10" s="1"/>
    </row>
    <row r="11" spans="2:81" s="4" customFormat="1" ht="18" customHeight="1"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86">
        <v>0</v>
      </c>
      <c r="O11" s="91"/>
      <c r="P11" s="91"/>
      <c r="Q11" s="91"/>
      <c r="R11" s="1"/>
      <c r="S11" s="1"/>
      <c r="T11" s="1"/>
      <c r="U11" s="1"/>
      <c r="V11" s="1"/>
      <c r="W11" s="1"/>
      <c r="X11" s="1"/>
      <c r="CC11" s="1"/>
    </row>
    <row r="12" spans="2:81" ht="21.75" customHeight="1">
      <c r="B12" s="89" t="s">
        <v>231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</row>
    <row r="13" spans="2:81">
      <c r="B13" s="89" t="s">
        <v>93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</row>
    <row r="14" spans="2:81">
      <c r="B14" s="89" t="s">
        <v>214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</row>
    <row r="15" spans="2:81">
      <c r="B15" s="89" t="s">
        <v>222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</row>
    <row r="16" spans="2:81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</row>
    <row r="17" spans="2:17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</row>
    <row r="18" spans="2:17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</row>
    <row r="19" spans="2:17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</row>
    <row r="20" spans="2:17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</row>
    <row r="21" spans="2:17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</row>
    <row r="22" spans="2:17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</row>
    <row r="23" spans="2:17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</row>
    <row r="24" spans="2:17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</row>
    <row r="25" spans="2:17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</row>
    <row r="26" spans="2:17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</row>
    <row r="27" spans="2:17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</row>
    <row r="28" spans="2:17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</row>
    <row r="29" spans="2:17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</row>
    <row r="30" spans="2:17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</row>
    <row r="31" spans="2:17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</row>
    <row r="32" spans="2:17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</row>
    <row r="33" spans="2:17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</row>
    <row r="34" spans="2:17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</row>
    <row r="35" spans="2:17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</row>
    <row r="36" spans="2:17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</row>
    <row r="37" spans="2:17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</row>
    <row r="38" spans="2:17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</row>
    <row r="39" spans="2:17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</row>
    <row r="40" spans="2:17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</row>
    <row r="41" spans="2:17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</row>
    <row r="42" spans="2:17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</row>
    <row r="43" spans="2:17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</row>
    <row r="44" spans="2:17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</row>
    <row r="45" spans="2:17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</row>
    <row r="46" spans="2:17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</row>
    <row r="47" spans="2:17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</row>
    <row r="48" spans="2:17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</row>
    <row r="49" spans="2:17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</row>
    <row r="50" spans="2:17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</row>
    <row r="51" spans="2:17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</row>
    <row r="52" spans="2:17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</row>
    <row r="53" spans="2:17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</row>
    <row r="54" spans="2:17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</row>
    <row r="55" spans="2:17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</row>
    <row r="56" spans="2:17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</row>
    <row r="57" spans="2:17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</row>
    <row r="58" spans="2:17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</row>
    <row r="59" spans="2:17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</row>
    <row r="60" spans="2:17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</row>
    <row r="61" spans="2:17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</row>
    <row r="62" spans="2:17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</row>
    <row r="63" spans="2:17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</row>
    <row r="64" spans="2:17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</row>
    <row r="65" spans="2:17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</row>
    <row r="66" spans="2:17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</row>
    <row r="67" spans="2:17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</row>
    <row r="68" spans="2:17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</row>
    <row r="69" spans="2:17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</row>
    <row r="70" spans="2:17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</row>
    <row r="71" spans="2:17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2" spans="2:17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</row>
    <row r="73" spans="2:17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</row>
    <row r="74" spans="2:17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</row>
    <row r="75" spans="2:17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</row>
    <row r="76" spans="2:17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</row>
    <row r="77" spans="2:17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</row>
    <row r="78" spans="2:17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</row>
    <row r="79" spans="2:17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</row>
    <row r="80" spans="2:17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</row>
    <row r="81" spans="2:17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</row>
    <row r="82" spans="2:17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</row>
    <row r="83" spans="2:17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</row>
    <row r="84" spans="2:17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</row>
    <row r="85" spans="2:17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</row>
    <row r="86" spans="2:17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</row>
    <row r="87" spans="2:17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</row>
    <row r="88" spans="2:17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</row>
    <row r="89" spans="2:17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</row>
    <row r="90" spans="2:17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</row>
    <row r="91" spans="2:17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</row>
    <row r="92" spans="2:17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</row>
    <row r="93" spans="2:17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</row>
    <row r="94" spans="2:17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</row>
    <row r="95" spans="2:17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</row>
    <row r="96" spans="2:17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</row>
    <row r="97" spans="2:17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</row>
    <row r="98" spans="2:17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</row>
    <row r="99" spans="2:17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</row>
    <row r="100" spans="2:17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</row>
    <row r="101" spans="2:17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</row>
    <row r="102" spans="2:17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</row>
    <row r="103" spans="2:17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</row>
    <row r="104" spans="2:17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</row>
    <row r="105" spans="2:17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</row>
    <row r="106" spans="2:17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</row>
    <row r="107" spans="2:17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</row>
    <row r="108" spans="2:17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</row>
    <row r="109" spans="2:17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</row>
    <row r="110" spans="2:17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AH36:XFD39 D40:XFD1048576 D36:AF39 D1:M35 O1:XFD35 N1:N10 N12:N35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125"/>
  <sheetViews>
    <sheetView rightToLeft="1" topLeftCell="A7" workbookViewId="0">
      <selection activeCell="I30" sqref="I30"/>
    </sheetView>
  </sheetViews>
  <sheetFormatPr defaultColWidth="9.140625" defaultRowHeight="18"/>
  <cols>
    <col min="1" max="1" width="3" style="1" customWidth="1"/>
    <col min="2" max="2" width="32" style="2" bestFit="1" customWidth="1"/>
    <col min="3" max="3" width="63.28515625" style="2" bestFit="1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1.28515625" style="1" bestFit="1" customWidth="1"/>
    <col min="12" max="12" width="7.28515625" style="1" bestFit="1" customWidth="1"/>
    <col min="13" max="13" width="9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7" width="7.5703125" style="3" customWidth="1"/>
    <col min="18" max="18" width="6.7109375" style="3" customWidth="1"/>
    <col min="19" max="19" width="7.7109375" style="3" customWidth="1"/>
    <col min="20" max="20" width="7.140625" style="3" customWidth="1"/>
    <col min="21" max="21" width="6" style="3" customWidth="1"/>
    <col min="22" max="22" width="7.85546875" style="3" customWidth="1"/>
    <col min="23" max="23" width="8.140625" style="3" customWidth="1"/>
    <col min="24" max="24" width="6.28515625" style="3" customWidth="1"/>
    <col min="25" max="25" width="8" style="3" customWidth="1"/>
    <col min="26" max="26" width="8.7109375" style="3" customWidth="1"/>
    <col min="27" max="27" width="10" style="3" customWidth="1"/>
    <col min="28" max="28" width="9.5703125" style="3" customWidth="1"/>
    <col min="29" max="29" width="6.140625" style="3" customWidth="1"/>
    <col min="30" max="31" width="5.7109375" style="3" customWidth="1"/>
    <col min="32" max="32" width="6.85546875" style="3" customWidth="1"/>
    <col min="33" max="33" width="6.42578125" style="3" customWidth="1"/>
    <col min="34" max="34" width="6.7109375" style="3" customWidth="1"/>
    <col min="35" max="35" width="7.28515625" style="3" customWidth="1"/>
    <col min="36" max="39" width="5.7109375" style="3" customWidth="1"/>
    <col min="40" max="47" width="5.7109375" style="1" customWidth="1"/>
    <col min="48" max="16384" width="9.140625" style="1"/>
  </cols>
  <sheetData>
    <row r="1" spans="2:72">
      <c r="B1" s="47" t="s">
        <v>160</v>
      </c>
      <c r="C1" s="68" t="s" vm="1">
        <v>240</v>
      </c>
    </row>
    <row r="2" spans="2:72">
      <c r="B2" s="47" t="s">
        <v>159</v>
      </c>
      <c r="C2" s="68" t="s">
        <v>241</v>
      </c>
    </row>
    <row r="3" spans="2:72">
      <c r="B3" s="47" t="s">
        <v>161</v>
      </c>
      <c r="C3" s="68" t="s">
        <v>242</v>
      </c>
    </row>
    <row r="4" spans="2:72">
      <c r="B4" s="47" t="s">
        <v>162</v>
      </c>
      <c r="C4" s="68">
        <v>12146</v>
      </c>
    </row>
    <row r="6" spans="2:72" ht="26.25" customHeight="1">
      <c r="B6" s="108" t="s">
        <v>191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10"/>
    </row>
    <row r="7" spans="2:72" ht="26.25" customHeight="1">
      <c r="B7" s="108" t="s">
        <v>70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72" s="3" customFormat="1" ht="78.75">
      <c r="B8" s="22" t="s">
        <v>97</v>
      </c>
      <c r="C8" s="30" t="s">
        <v>35</v>
      </c>
      <c r="D8" s="30" t="s">
        <v>14</v>
      </c>
      <c r="E8" s="30" t="s">
        <v>51</v>
      </c>
      <c r="F8" s="30" t="s">
        <v>85</v>
      </c>
      <c r="G8" s="30" t="s">
        <v>17</v>
      </c>
      <c r="H8" s="30" t="s">
        <v>84</v>
      </c>
      <c r="I8" s="30" t="s">
        <v>16</v>
      </c>
      <c r="J8" s="30" t="s">
        <v>18</v>
      </c>
      <c r="K8" s="30" t="s">
        <v>216</v>
      </c>
      <c r="L8" s="30" t="s">
        <v>215</v>
      </c>
      <c r="M8" s="30" t="s">
        <v>92</v>
      </c>
      <c r="N8" s="30" t="s">
        <v>46</v>
      </c>
      <c r="O8" s="30" t="s">
        <v>163</v>
      </c>
      <c r="P8" s="31" t="s">
        <v>165</v>
      </c>
    </row>
    <row r="9" spans="2:72" s="3" customFormat="1" ht="25.5" customHeight="1">
      <c r="B9" s="15"/>
      <c r="C9" s="32"/>
      <c r="D9" s="32"/>
      <c r="E9" s="32"/>
      <c r="F9" s="32" t="s">
        <v>21</v>
      </c>
      <c r="G9" s="32" t="s">
        <v>20</v>
      </c>
      <c r="H9" s="32"/>
      <c r="I9" s="32" t="s">
        <v>19</v>
      </c>
      <c r="J9" s="32" t="s">
        <v>19</v>
      </c>
      <c r="K9" s="32" t="s">
        <v>223</v>
      </c>
      <c r="L9" s="32"/>
      <c r="M9" s="32" t="s">
        <v>219</v>
      </c>
      <c r="N9" s="32" t="s">
        <v>19</v>
      </c>
      <c r="O9" s="32" t="s">
        <v>19</v>
      </c>
      <c r="P9" s="33" t="s">
        <v>19</v>
      </c>
    </row>
    <row r="10" spans="2:72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20" t="s">
        <v>13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72" s="4" customFormat="1" ht="18" customHeight="1">
      <c r="B11" s="94" t="s">
        <v>26</v>
      </c>
      <c r="C11" s="72"/>
      <c r="D11" s="72"/>
      <c r="E11" s="72"/>
      <c r="F11" s="72"/>
      <c r="G11" s="81">
        <v>9.6896785885901036</v>
      </c>
      <c r="H11" s="72"/>
      <c r="I11" s="72"/>
      <c r="J11" s="95">
        <v>4.8481449857400036E-2</v>
      </c>
      <c r="K11" s="81"/>
      <c r="L11" s="83"/>
      <c r="M11" s="81">
        <v>3278.9697799999994</v>
      </c>
      <c r="N11" s="72"/>
      <c r="O11" s="82">
        <f>M11/$M$11</f>
        <v>1</v>
      </c>
      <c r="P11" s="82">
        <f>M11/'סכום נכסי הקרן'!$C$42</f>
        <v>0.58981794934581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BT11" s="1"/>
    </row>
    <row r="12" spans="2:72" ht="21.75" customHeight="1">
      <c r="B12" s="93" t="s">
        <v>212</v>
      </c>
      <c r="C12" s="74"/>
      <c r="D12" s="74"/>
      <c r="E12" s="74"/>
      <c r="F12" s="74"/>
      <c r="G12" s="84">
        <v>9.6896785885901036</v>
      </c>
      <c r="H12" s="74"/>
      <c r="I12" s="74"/>
      <c r="J12" s="88">
        <v>4.8481449857400029E-2</v>
      </c>
      <c r="K12" s="84"/>
      <c r="L12" s="86"/>
      <c r="M12" s="84">
        <v>3278.9697799999999</v>
      </c>
      <c r="N12" s="74"/>
      <c r="O12" s="85">
        <f t="shared" ref="O12:O25" si="0">M12/$M$11</f>
        <v>1.0000000000000002</v>
      </c>
      <c r="P12" s="85">
        <f>M12/'סכום נכסי הקרן'!$C$42</f>
        <v>0.58981794934581011</v>
      </c>
    </row>
    <row r="13" spans="2:72">
      <c r="B13" s="92" t="s">
        <v>52</v>
      </c>
      <c r="C13" s="72"/>
      <c r="D13" s="72"/>
      <c r="E13" s="72"/>
      <c r="F13" s="72"/>
      <c r="G13" s="81">
        <v>9.6896785885901036</v>
      </c>
      <c r="H13" s="72"/>
      <c r="I13" s="72"/>
      <c r="J13" s="95">
        <v>4.8481449857400029E-2</v>
      </c>
      <c r="K13" s="81"/>
      <c r="L13" s="83"/>
      <c r="M13" s="81">
        <v>3278.9697799999999</v>
      </c>
      <c r="N13" s="72"/>
      <c r="O13" s="82">
        <f t="shared" si="0"/>
        <v>1.0000000000000002</v>
      </c>
      <c r="P13" s="82">
        <f>M13/'סכום נכסי הקרן'!$C$42</f>
        <v>0.58981794934581011</v>
      </c>
    </row>
    <row r="14" spans="2:72">
      <c r="B14" s="77" t="s">
        <v>840</v>
      </c>
      <c r="C14" s="74">
        <v>8805</v>
      </c>
      <c r="D14" s="74" t="s">
        <v>245</v>
      </c>
      <c r="E14" s="74"/>
      <c r="F14" s="96">
        <v>41487</v>
      </c>
      <c r="G14" s="84">
        <v>6.66</v>
      </c>
      <c r="H14" s="87" t="s">
        <v>145</v>
      </c>
      <c r="I14" s="88">
        <v>4.8000000000000001E-2</v>
      </c>
      <c r="J14" s="88">
        <v>5.0900000000000008E-2</v>
      </c>
      <c r="K14" s="84">
        <v>12000</v>
      </c>
      <c r="L14" s="86">
        <v>102.1712</v>
      </c>
      <c r="M14" s="84">
        <v>12.077219999999999</v>
      </c>
      <c r="N14" s="74"/>
      <c r="O14" s="85">
        <f t="shared" si="0"/>
        <v>3.6832361413224129E-3</v>
      </c>
      <c r="P14" s="85">
        <f>M14/'סכום נכסי הקרן'!$C$42</f>
        <v>2.1724387878311593E-3</v>
      </c>
    </row>
    <row r="15" spans="2:72">
      <c r="B15" s="77" t="s">
        <v>841</v>
      </c>
      <c r="C15" s="74" t="s">
        <v>842</v>
      </c>
      <c r="D15" s="74" t="s">
        <v>245</v>
      </c>
      <c r="E15" s="74"/>
      <c r="F15" s="96">
        <v>41700</v>
      </c>
      <c r="G15" s="84">
        <v>7.0799999999999992</v>
      </c>
      <c r="H15" s="87" t="s">
        <v>145</v>
      </c>
      <c r="I15" s="88">
        <v>4.8000000000000001E-2</v>
      </c>
      <c r="J15" s="88">
        <v>4.9100000000000005E-2</v>
      </c>
      <c r="K15" s="84">
        <v>71000</v>
      </c>
      <c r="L15" s="86">
        <v>101.86369999999999</v>
      </c>
      <c r="M15" s="84">
        <v>72.070909999999998</v>
      </c>
      <c r="N15" s="74"/>
      <c r="O15" s="85">
        <f t="shared" si="0"/>
        <v>2.1979742063984502E-2</v>
      </c>
      <c r="P15" s="85">
        <f>M15/'סכום נכסי הקרן'!$C$42</f>
        <v>1.2964046391329181E-2</v>
      </c>
    </row>
    <row r="16" spans="2:72">
      <c r="B16" s="77" t="s">
        <v>843</v>
      </c>
      <c r="C16" s="74" t="s">
        <v>844</v>
      </c>
      <c r="D16" s="74" t="s">
        <v>245</v>
      </c>
      <c r="E16" s="74"/>
      <c r="F16" s="96">
        <v>42887</v>
      </c>
      <c r="G16" s="84">
        <v>9.19</v>
      </c>
      <c r="H16" s="87" t="s">
        <v>145</v>
      </c>
      <c r="I16" s="88">
        <v>4.8000000000000001E-2</v>
      </c>
      <c r="J16" s="88">
        <v>4.8100000000000004E-2</v>
      </c>
      <c r="K16" s="84">
        <v>444000</v>
      </c>
      <c r="L16" s="86">
        <v>101.197</v>
      </c>
      <c r="M16" s="84">
        <v>450.95805999999999</v>
      </c>
      <c r="N16" s="74"/>
      <c r="O16" s="85">
        <f t="shared" si="0"/>
        <v>0.1375304105425455</v>
      </c>
      <c r="P16" s="85">
        <f>M16/'סכום נכסי הקרן'!$C$42</f>
        <v>8.1117904718891548E-2</v>
      </c>
    </row>
    <row r="17" spans="2:16">
      <c r="B17" s="77" t="s">
        <v>845</v>
      </c>
      <c r="C17" s="74" t="s">
        <v>846</v>
      </c>
      <c r="D17" s="74" t="s">
        <v>245</v>
      </c>
      <c r="E17" s="74"/>
      <c r="F17" s="96">
        <v>43101</v>
      </c>
      <c r="G17" s="84">
        <v>9.33</v>
      </c>
      <c r="H17" s="87" t="s">
        <v>145</v>
      </c>
      <c r="I17" s="88">
        <v>4.8000000000000001E-2</v>
      </c>
      <c r="J17" s="88">
        <v>4.8600000000000004E-2</v>
      </c>
      <c r="K17" s="84">
        <v>29000</v>
      </c>
      <c r="L17" s="86">
        <v>103.20950000000001</v>
      </c>
      <c r="M17" s="84">
        <v>29.90737</v>
      </c>
      <c r="N17" s="74"/>
      <c r="O17" s="85">
        <f t="shared" si="0"/>
        <v>9.1209654271348622E-3</v>
      </c>
      <c r="P17" s="85">
        <f>M17/'סכום נכסי הקרן'!$C$42</f>
        <v>5.3797091242867145E-3</v>
      </c>
    </row>
    <row r="18" spans="2:16">
      <c r="B18" s="77" t="s">
        <v>847</v>
      </c>
      <c r="C18" s="74" t="s">
        <v>848</v>
      </c>
      <c r="D18" s="74" t="s">
        <v>245</v>
      </c>
      <c r="E18" s="74"/>
      <c r="F18" s="96">
        <v>43252</v>
      </c>
      <c r="G18" s="84">
        <v>9.74</v>
      </c>
      <c r="H18" s="87" t="s">
        <v>145</v>
      </c>
      <c r="I18" s="88">
        <v>4.8000000000000001E-2</v>
      </c>
      <c r="J18" s="88">
        <v>4.8599999999999997E-2</v>
      </c>
      <c r="K18" s="84">
        <v>440000</v>
      </c>
      <c r="L18" s="86">
        <v>100.795</v>
      </c>
      <c r="M18" s="84">
        <v>443.39256</v>
      </c>
      <c r="N18" s="74"/>
      <c r="O18" s="85">
        <f t="shared" si="0"/>
        <v>0.13522313096767855</v>
      </c>
      <c r="P18" s="85">
        <f>M18/'סכום נכסי הקרן'!$C$42</f>
        <v>7.9757029811476046E-2</v>
      </c>
    </row>
    <row r="19" spans="2:16">
      <c r="B19" s="77" t="s">
        <v>849</v>
      </c>
      <c r="C19" s="74" t="s">
        <v>850</v>
      </c>
      <c r="D19" s="74" t="s">
        <v>245</v>
      </c>
      <c r="E19" s="74"/>
      <c r="F19" s="96">
        <v>43313</v>
      </c>
      <c r="G19" s="84">
        <v>9.6800000000000015</v>
      </c>
      <c r="H19" s="87" t="s">
        <v>145</v>
      </c>
      <c r="I19" s="88">
        <v>4.8000000000000001E-2</v>
      </c>
      <c r="J19" s="88">
        <v>4.8500000000000008E-2</v>
      </c>
      <c r="K19" s="84">
        <v>634000</v>
      </c>
      <c r="L19" s="86">
        <v>101.96259999999999</v>
      </c>
      <c r="M19" s="84">
        <v>646.56686000000002</v>
      </c>
      <c r="N19" s="74"/>
      <c r="O19" s="85">
        <f t="shared" si="0"/>
        <v>0.19718597711504376</v>
      </c>
      <c r="P19" s="85">
        <f>M19/'סכום נכסי הקרן'!$C$42</f>
        <v>0.11630382866174493</v>
      </c>
    </row>
    <row r="20" spans="2:16">
      <c r="B20" s="77" t="s">
        <v>851</v>
      </c>
      <c r="C20" s="74" t="s">
        <v>852</v>
      </c>
      <c r="D20" s="74" t="s">
        <v>245</v>
      </c>
      <c r="E20" s="74"/>
      <c r="F20" s="96">
        <v>43345</v>
      </c>
      <c r="G20" s="84">
        <v>9.77</v>
      </c>
      <c r="H20" s="87" t="s">
        <v>145</v>
      </c>
      <c r="I20" s="88">
        <v>4.8000000000000001E-2</v>
      </c>
      <c r="J20" s="88">
        <v>4.8500000000000008E-2</v>
      </c>
      <c r="K20" s="84">
        <v>756420</v>
      </c>
      <c r="L20" s="86">
        <v>101.5573</v>
      </c>
      <c r="M20" s="84">
        <v>768.32912999999996</v>
      </c>
      <c r="N20" s="74"/>
      <c r="O20" s="85">
        <f t="shared" si="0"/>
        <v>0.2343202839765117</v>
      </c>
      <c r="P20" s="85">
        <f>M20/'סכום נכסי הקרן'!$C$42</f>
        <v>0.13820630938515399</v>
      </c>
    </row>
    <row r="21" spans="2:16">
      <c r="B21" s="77" t="s">
        <v>853</v>
      </c>
      <c r="C21" s="74" t="s">
        <v>854</v>
      </c>
      <c r="D21" s="74" t="s">
        <v>245</v>
      </c>
      <c r="E21" s="74"/>
      <c r="F21" s="96">
        <v>43435</v>
      </c>
      <c r="G21" s="84">
        <v>10.02</v>
      </c>
      <c r="H21" s="87" t="s">
        <v>145</v>
      </c>
      <c r="I21" s="88">
        <v>4.8000000000000001E-2</v>
      </c>
      <c r="J21" s="88">
        <v>4.8499999999999995E-2</v>
      </c>
      <c r="K21" s="84">
        <v>272000</v>
      </c>
      <c r="L21" s="86">
        <v>100.3961</v>
      </c>
      <c r="M21" s="84">
        <v>273.07763</v>
      </c>
      <c r="N21" s="74"/>
      <c r="O21" s="85">
        <f t="shared" si="0"/>
        <v>8.3281533018581239E-2</v>
      </c>
      <c r="P21" s="85">
        <f>M21/'סכום נכסי הקרן'!$C$42</f>
        <v>4.9120943023394946E-2</v>
      </c>
    </row>
    <row r="22" spans="2:16">
      <c r="B22" s="77" t="s">
        <v>855</v>
      </c>
      <c r="C22" s="74" t="s">
        <v>856</v>
      </c>
      <c r="D22" s="74" t="s">
        <v>245</v>
      </c>
      <c r="E22" s="74"/>
      <c r="F22" s="96">
        <v>43497</v>
      </c>
      <c r="G22" s="84">
        <v>9.9500000000000011</v>
      </c>
      <c r="H22" s="87" t="s">
        <v>145</v>
      </c>
      <c r="I22" s="88">
        <v>4.8000000000000001E-2</v>
      </c>
      <c r="J22" s="88">
        <v>4.8499999999999995E-2</v>
      </c>
      <c r="K22" s="84">
        <v>10000</v>
      </c>
      <c r="L22" s="86">
        <v>101.9791</v>
      </c>
      <c r="M22" s="84">
        <v>10.199629999999999</v>
      </c>
      <c r="N22" s="74"/>
      <c r="O22" s="85">
        <f t="shared" si="0"/>
        <v>3.1106203119688407E-3</v>
      </c>
      <c r="P22" s="85">
        <f>M22/'סכום נכסי הקרן'!$C$42</f>
        <v>1.8346996935988853E-3</v>
      </c>
    </row>
    <row r="23" spans="2:16">
      <c r="B23" s="77" t="s">
        <v>857</v>
      </c>
      <c r="C23" s="74" t="s">
        <v>858</v>
      </c>
      <c r="D23" s="74" t="s">
        <v>245</v>
      </c>
      <c r="E23" s="74"/>
      <c r="F23" s="96">
        <v>43586</v>
      </c>
      <c r="G23" s="84">
        <v>10.199999999999999</v>
      </c>
      <c r="H23" s="87" t="s">
        <v>145</v>
      </c>
      <c r="I23" s="88">
        <v>4.8000000000000001E-2</v>
      </c>
      <c r="J23" s="88">
        <v>4.8499999999999995E-2</v>
      </c>
      <c r="K23" s="84">
        <v>329000</v>
      </c>
      <c r="L23" s="86">
        <v>100.81189999999999</v>
      </c>
      <c r="M23" s="84">
        <v>331.58251000000001</v>
      </c>
      <c r="N23" s="74"/>
      <c r="O23" s="85">
        <f t="shared" si="0"/>
        <v>0.10112399084080613</v>
      </c>
      <c r="P23" s="85">
        <f>M23/'סכום נכסי הקרן'!$C$42</f>
        <v>5.964474490738874E-2</v>
      </c>
    </row>
    <row r="24" spans="2:16">
      <c r="B24" s="77" t="s">
        <v>859</v>
      </c>
      <c r="C24" s="74" t="s">
        <v>860</v>
      </c>
      <c r="D24" s="74" t="s">
        <v>245</v>
      </c>
      <c r="E24" s="74"/>
      <c r="F24" s="96">
        <v>43647</v>
      </c>
      <c r="G24" s="84">
        <v>10.119999999999999</v>
      </c>
      <c r="H24" s="87" t="s">
        <v>145</v>
      </c>
      <c r="I24" s="88">
        <v>4.8000000000000001E-2</v>
      </c>
      <c r="J24" s="88">
        <v>4.8500000000000008E-2</v>
      </c>
      <c r="K24" s="84">
        <v>24000</v>
      </c>
      <c r="L24" s="86">
        <v>102.40009999999999</v>
      </c>
      <c r="M24" s="84">
        <v>24.576049999999999</v>
      </c>
      <c r="N24" s="74"/>
      <c r="O24" s="85">
        <f t="shared" si="0"/>
        <v>7.4950523026778258E-3</v>
      </c>
      <c r="P24" s="85">
        <f>M24/'סכום נכסי הקרן'!$C$42</f>
        <v>4.4207163794050264E-3</v>
      </c>
    </row>
    <row r="25" spans="2:16">
      <c r="B25" s="77" t="s">
        <v>861</v>
      </c>
      <c r="C25" s="74" t="s">
        <v>862</v>
      </c>
      <c r="D25" s="74" t="s">
        <v>245</v>
      </c>
      <c r="E25" s="74"/>
      <c r="F25" s="96">
        <v>43678</v>
      </c>
      <c r="G25" s="84">
        <v>10.200000000000001</v>
      </c>
      <c r="H25" s="87" t="s">
        <v>145</v>
      </c>
      <c r="I25" s="88">
        <v>4.8000000000000001E-2</v>
      </c>
      <c r="J25" s="88">
        <v>4.8499999999999995E-2</v>
      </c>
      <c r="K25" s="84">
        <v>212000</v>
      </c>
      <c r="L25" s="86">
        <v>101.9962</v>
      </c>
      <c r="M25" s="84">
        <v>216.23185000000001</v>
      </c>
      <c r="N25" s="74"/>
      <c r="O25" s="85">
        <f t="shared" si="0"/>
        <v>6.5945057291744866E-2</v>
      </c>
      <c r="P25" s="85">
        <f>M25/'סכום נכסי הקרן'!$C$42</f>
        <v>3.8895578461308908E-2</v>
      </c>
    </row>
    <row r="26" spans="2:16">
      <c r="B26" s="73"/>
      <c r="C26" s="74"/>
      <c r="D26" s="74"/>
      <c r="E26" s="74"/>
      <c r="F26" s="74"/>
      <c r="G26" s="74"/>
      <c r="H26" s="74"/>
      <c r="I26" s="74"/>
      <c r="J26" s="74"/>
      <c r="K26" s="84"/>
      <c r="L26" s="86"/>
      <c r="M26" s="74"/>
      <c r="N26" s="74"/>
      <c r="O26" s="85"/>
      <c r="P26" s="74"/>
    </row>
    <row r="27" spans="2:16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</row>
    <row r="28" spans="2:16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</row>
    <row r="29" spans="2:16">
      <c r="B29" s="89" t="s">
        <v>93</v>
      </c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</row>
    <row r="30" spans="2:16">
      <c r="B30" s="89" t="s">
        <v>214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</row>
    <row r="31" spans="2:16">
      <c r="B31" s="89" t="s">
        <v>222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</row>
    <row r="32" spans="2:16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</row>
    <row r="33" spans="2:16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</row>
    <row r="34" spans="2:16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</row>
    <row r="35" spans="2:16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</row>
    <row r="36" spans="2:16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2:16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</row>
    <row r="38" spans="2:16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</row>
    <row r="39" spans="2:16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</row>
    <row r="40" spans="2:16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</row>
    <row r="41" spans="2:16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</row>
    <row r="42" spans="2:16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</row>
    <row r="43" spans="2:16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</row>
    <row r="44" spans="2:16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</row>
    <row r="45" spans="2:16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</row>
    <row r="46" spans="2:16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</row>
    <row r="47" spans="2:16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</row>
    <row r="48" spans="2:16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</row>
    <row r="49" spans="2:16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</row>
    <row r="50" spans="2:16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</row>
    <row r="51" spans="2:16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</row>
    <row r="52" spans="2:16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</row>
    <row r="53" spans="2:16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</row>
    <row r="54" spans="2:16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</row>
    <row r="55" spans="2:16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</row>
    <row r="56" spans="2:16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</row>
    <row r="57" spans="2:16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</row>
    <row r="58" spans="2:16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</row>
    <row r="59" spans="2:16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</row>
    <row r="60" spans="2:16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</row>
    <row r="61" spans="2:16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</row>
    <row r="62" spans="2:16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</row>
    <row r="63" spans="2:16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</row>
    <row r="64" spans="2:16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</row>
    <row r="65" spans="2:16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</row>
    <row r="66" spans="2:16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</row>
    <row r="67" spans="2:16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</row>
    <row r="68" spans="2:16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</row>
    <row r="69" spans="2:16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</row>
    <row r="70" spans="2:16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</row>
    <row r="71" spans="2:16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</row>
    <row r="72" spans="2:16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</row>
    <row r="73" spans="2:16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</row>
    <row r="74" spans="2:16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</row>
    <row r="75" spans="2:16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</row>
    <row r="76" spans="2:16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</row>
    <row r="77" spans="2:16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</row>
    <row r="78" spans="2:16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</row>
    <row r="79" spans="2:16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</row>
    <row r="80" spans="2:16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</row>
    <row r="81" spans="2:16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</row>
    <row r="82" spans="2:16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</row>
    <row r="83" spans="2:16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</row>
    <row r="84" spans="2:16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</row>
    <row r="85" spans="2:16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</row>
    <row r="86" spans="2:16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</row>
    <row r="87" spans="2:16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</row>
    <row r="88" spans="2:16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</row>
    <row r="89" spans="2:16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</row>
    <row r="90" spans="2:16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</row>
    <row r="91" spans="2:16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</row>
    <row r="92" spans="2:16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</row>
    <row r="93" spans="2:16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</row>
    <row r="94" spans="2:16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</row>
    <row r="95" spans="2:16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</row>
    <row r="96" spans="2:16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</row>
    <row r="97" spans="2:16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</row>
    <row r="98" spans="2:16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</row>
    <row r="99" spans="2:16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</row>
    <row r="100" spans="2:16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</row>
    <row r="101" spans="2:16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</row>
    <row r="102" spans="2:16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</row>
    <row r="103" spans="2:16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</row>
    <row r="104" spans="2:16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</row>
    <row r="105" spans="2:16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</row>
    <row r="106" spans="2:16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</row>
    <row r="107" spans="2:16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</row>
    <row r="108" spans="2:16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</row>
    <row r="109" spans="2:16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</row>
    <row r="110" spans="2:16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</row>
    <row r="111" spans="2:16"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</row>
    <row r="112" spans="2:16"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</row>
    <row r="113" spans="2:16"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</row>
    <row r="114" spans="2:16"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</row>
    <row r="115" spans="2:16"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</row>
    <row r="116" spans="2:16"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</row>
    <row r="117" spans="2:16"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</row>
    <row r="118" spans="2:16"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</row>
    <row r="119" spans="2:16"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</row>
    <row r="120" spans="2:16"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</row>
    <row r="121" spans="2:16"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</row>
    <row r="122" spans="2:16"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</row>
    <row r="123" spans="2:16"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</row>
    <row r="124" spans="2:16">
      <c r="B124" s="91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</row>
    <row r="125" spans="2:16"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24 D28:XFD1048576 D25:AF27 AH25:XFD27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400"/>
  <sheetViews>
    <sheetView rightToLeft="1" workbookViewId="0">
      <selection activeCell="P11" sqref="P11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65">
      <c r="B1" s="47" t="s">
        <v>160</v>
      </c>
      <c r="C1" s="68" t="s" vm="1">
        <v>240</v>
      </c>
    </row>
    <row r="2" spans="2:65">
      <c r="B2" s="47" t="s">
        <v>159</v>
      </c>
      <c r="C2" s="68" t="s">
        <v>241</v>
      </c>
    </row>
    <row r="3" spans="2:65">
      <c r="B3" s="47" t="s">
        <v>161</v>
      </c>
      <c r="C3" s="68" t="s">
        <v>242</v>
      </c>
    </row>
    <row r="4" spans="2:65">
      <c r="B4" s="47" t="s">
        <v>162</v>
      </c>
      <c r="C4" s="68">
        <v>12146</v>
      </c>
    </row>
    <row r="6" spans="2:65" ht="26.25" customHeight="1">
      <c r="B6" s="108" t="s">
        <v>191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10"/>
    </row>
    <row r="7" spans="2:65" ht="26.25" customHeight="1">
      <c r="B7" s="108" t="s">
        <v>71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10"/>
    </row>
    <row r="8" spans="2:65" s="3" customFormat="1" ht="78.75">
      <c r="B8" s="22" t="s">
        <v>97</v>
      </c>
      <c r="C8" s="30" t="s">
        <v>35</v>
      </c>
      <c r="D8" s="30" t="s">
        <v>99</v>
      </c>
      <c r="E8" s="30" t="s">
        <v>98</v>
      </c>
      <c r="F8" s="30" t="s">
        <v>50</v>
      </c>
      <c r="G8" s="30" t="s">
        <v>14</v>
      </c>
      <c r="H8" s="30" t="s">
        <v>51</v>
      </c>
      <c r="I8" s="30" t="s">
        <v>85</v>
      </c>
      <c r="J8" s="30" t="s">
        <v>17</v>
      </c>
      <c r="K8" s="30" t="s">
        <v>84</v>
      </c>
      <c r="L8" s="30" t="s">
        <v>16</v>
      </c>
      <c r="M8" s="59" t="s">
        <v>18</v>
      </c>
      <c r="N8" s="30" t="s">
        <v>216</v>
      </c>
      <c r="O8" s="30" t="s">
        <v>215</v>
      </c>
      <c r="P8" s="30" t="s">
        <v>92</v>
      </c>
      <c r="Q8" s="30" t="s">
        <v>46</v>
      </c>
      <c r="R8" s="30" t="s">
        <v>163</v>
      </c>
      <c r="S8" s="31" t="s">
        <v>165</v>
      </c>
      <c r="U8" s="1"/>
      <c r="BJ8" s="1"/>
    </row>
    <row r="9" spans="2:65" s="3" customFormat="1" ht="17.25" customHeight="1">
      <c r="B9" s="15"/>
      <c r="C9" s="32"/>
      <c r="D9" s="16"/>
      <c r="E9" s="16"/>
      <c r="F9" s="32"/>
      <c r="G9" s="32"/>
      <c r="H9" s="32"/>
      <c r="I9" s="32" t="s">
        <v>21</v>
      </c>
      <c r="J9" s="32" t="s">
        <v>20</v>
      </c>
      <c r="K9" s="32"/>
      <c r="L9" s="32" t="s">
        <v>19</v>
      </c>
      <c r="M9" s="32" t="s">
        <v>19</v>
      </c>
      <c r="N9" s="32" t="s">
        <v>223</v>
      </c>
      <c r="O9" s="32"/>
      <c r="P9" s="32" t="s">
        <v>219</v>
      </c>
      <c r="Q9" s="32" t="s">
        <v>19</v>
      </c>
      <c r="R9" s="32" t="s">
        <v>19</v>
      </c>
      <c r="S9" s="33" t="s">
        <v>19</v>
      </c>
      <c r="BJ9" s="1"/>
    </row>
    <row r="10" spans="2:65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19" t="s">
        <v>94</v>
      </c>
      <c r="R10" s="19" t="s">
        <v>95</v>
      </c>
      <c r="S10" s="20" t="s">
        <v>166</v>
      </c>
      <c r="T10" s="5"/>
      <c r="BJ10" s="1"/>
    </row>
    <row r="11" spans="2:65" s="4" customFormat="1" ht="18" customHeight="1"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86">
        <v>0</v>
      </c>
      <c r="Q11" s="91"/>
      <c r="R11" s="91"/>
      <c r="S11" s="91"/>
      <c r="T11" s="5"/>
      <c r="BJ11" s="1"/>
      <c r="BM11" s="1"/>
    </row>
    <row r="12" spans="2:65" ht="20.25" customHeight="1">
      <c r="B12" s="89" t="s">
        <v>231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</row>
    <row r="13" spans="2:65">
      <c r="B13" s="89" t="s">
        <v>93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</row>
    <row r="14" spans="2:65">
      <c r="B14" s="89" t="s">
        <v>214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</row>
    <row r="15" spans="2:65">
      <c r="B15" s="89" t="s">
        <v>222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</row>
    <row r="16" spans="2:65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</row>
    <row r="17" spans="2:19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</row>
    <row r="18" spans="2:19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</row>
    <row r="19" spans="2:19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</row>
    <row r="20" spans="2:19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</row>
    <row r="21" spans="2:19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</row>
    <row r="22" spans="2:19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</row>
    <row r="23" spans="2:19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</row>
    <row r="24" spans="2:19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</row>
    <row r="25" spans="2:19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</row>
    <row r="26" spans="2:19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</row>
    <row r="27" spans="2:19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</row>
    <row r="28" spans="2:19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</row>
    <row r="29" spans="2:19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</row>
    <row r="30" spans="2:19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</row>
    <row r="31" spans="2:19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</row>
    <row r="32" spans="2:19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</row>
    <row r="33" spans="2:19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</row>
    <row r="34" spans="2:19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</row>
    <row r="35" spans="2:19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</row>
    <row r="36" spans="2:19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</row>
    <row r="37" spans="2:19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</row>
    <row r="38" spans="2:19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</row>
    <row r="39" spans="2:19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</row>
    <row r="40" spans="2:19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</row>
    <row r="41" spans="2:19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</row>
    <row r="42" spans="2:19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</row>
    <row r="43" spans="2:19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</row>
    <row r="44" spans="2:19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</row>
    <row r="45" spans="2:19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</row>
    <row r="46" spans="2:19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</row>
    <row r="47" spans="2:19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</row>
    <row r="48" spans="2:19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</row>
    <row r="49" spans="2:19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</row>
    <row r="50" spans="2:19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</row>
    <row r="51" spans="2:19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</row>
    <row r="52" spans="2:19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</row>
    <row r="53" spans="2:19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</row>
    <row r="54" spans="2:19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</row>
    <row r="55" spans="2:19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</row>
    <row r="56" spans="2:19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</row>
    <row r="57" spans="2:19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</row>
    <row r="58" spans="2:19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</row>
    <row r="59" spans="2:19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</row>
    <row r="60" spans="2:19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</row>
    <row r="61" spans="2:19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</row>
    <row r="62" spans="2:19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</row>
    <row r="63" spans="2:19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</row>
    <row r="64" spans="2:19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</row>
    <row r="65" spans="2:19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</row>
    <row r="66" spans="2:19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</row>
    <row r="67" spans="2:19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</row>
    <row r="68" spans="2:19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</row>
    <row r="69" spans="2:19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</row>
    <row r="70" spans="2:19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</row>
    <row r="71" spans="2:19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</row>
    <row r="72" spans="2:19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</row>
    <row r="73" spans="2:19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</row>
    <row r="74" spans="2:19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</row>
    <row r="75" spans="2:19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</row>
    <row r="76" spans="2:19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</row>
    <row r="77" spans="2:19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</row>
    <row r="78" spans="2:19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</row>
    <row r="79" spans="2:19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</row>
    <row r="80" spans="2:19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</row>
    <row r="81" spans="2:19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</row>
    <row r="82" spans="2:19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</row>
    <row r="83" spans="2:19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</row>
    <row r="84" spans="2:19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</row>
    <row r="85" spans="2:19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</row>
    <row r="86" spans="2:19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</row>
    <row r="87" spans="2:19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</row>
    <row r="88" spans="2:19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</row>
    <row r="89" spans="2:19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</row>
    <row r="90" spans="2:19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</row>
    <row r="91" spans="2:19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</row>
    <row r="92" spans="2:19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</row>
    <row r="93" spans="2:19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</row>
    <row r="94" spans="2:19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</row>
    <row r="95" spans="2:19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</row>
    <row r="96" spans="2:19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</row>
    <row r="97" spans="2:19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</row>
    <row r="98" spans="2:19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</row>
    <row r="99" spans="2:19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</row>
    <row r="100" spans="2:19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</row>
    <row r="101" spans="2:19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</row>
    <row r="102" spans="2:19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</row>
    <row r="103" spans="2:19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</row>
    <row r="104" spans="2:19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</row>
    <row r="105" spans="2:19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</row>
    <row r="106" spans="2:19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</row>
    <row r="107" spans="2:19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</row>
    <row r="108" spans="2:19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</row>
    <row r="109" spans="2:19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</row>
    <row r="110" spans="2:19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</row>
    <row r="111" spans="2:19">
      <c r="D111" s="1"/>
      <c r="E111" s="1"/>
      <c r="F111" s="1"/>
    </row>
    <row r="112" spans="2:19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2"/>
      <c r="D398" s="1"/>
      <c r="E398" s="1"/>
      <c r="F398" s="1"/>
    </row>
    <row r="399" spans="2:6">
      <c r="B399" s="42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AH32:XFD35 D36:XFD1048576 D32:AF35 D1:O31 Q1:XFD31 P1:P10 P12:P31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40"/>
  <sheetViews>
    <sheetView rightToLeft="1" workbookViewId="0">
      <selection activeCell="P11" sqref="P11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81">
      <c r="B1" s="47" t="s">
        <v>160</v>
      </c>
      <c r="C1" s="68" t="s" vm="1">
        <v>240</v>
      </c>
    </row>
    <row r="2" spans="2:81">
      <c r="B2" s="47" t="s">
        <v>159</v>
      </c>
      <c r="C2" s="68" t="s">
        <v>241</v>
      </c>
    </row>
    <row r="3" spans="2:81">
      <c r="B3" s="47" t="s">
        <v>161</v>
      </c>
      <c r="C3" s="68" t="s">
        <v>242</v>
      </c>
    </row>
    <row r="4" spans="2:81">
      <c r="B4" s="47" t="s">
        <v>162</v>
      </c>
      <c r="C4" s="68">
        <v>12146</v>
      </c>
    </row>
    <row r="6" spans="2:81" ht="26.25" customHeight="1">
      <c r="B6" s="108" t="s">
        <v>191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10"/>
    </row>
    <row r="7" spans="2:81" ht="26.25" customHeight="1">
      <c r="B7" s="108" t="s">
        <v>72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10"/>
    </row>
    <row r="8" spans="2:81" s="3" customFormat="1" ht="78.75">
      <c r="B8" s="22" t="s">
        <v>97</v>
      </c>
      <c r="C8" s="30" t="s">
        <v>35</v>
      </c>
      <c r="D8" s="30" t="s">
        <v>99</v>
      </c>
      <c r="E8" s="30" t="s">
        <v>98</v>
      </c>
      <c r="F8" s="30" t="s">
        <v>50</v>
      </c>
      <c r="G8" s="30" t="s">
        <v>14</v>
      </c>
      <c r="H8" s="30" t="s">
        <v>51</v>
      </c>
      <c r="I8" s="30" t="s">
        <v>85</v>
      </c>
      <c r="J8" s="30" t="s">
        <v>17</v>
      </c>
      <c r="K8" s="30" t="s">
        <v>84</v>
      </c>
      <c r="L8" s="30" t="s">
        <v>16</v>
      </c>
      <c r="M8" s="59" t="s">
        <v>18</v>
      </c>
      <c r="N8" s="59" t="s">
        <v>216</v>
      </c>
      <c r="O8" s="30" t="s">
        <v>215</v>
      </c>
      <c r="P8" s="30" t="s">
        <v>92</v>
      </c>
      <c r="Q8" s="30" t="s">
        <v>46</v>
      </c>
      <c r="R8" s="30" t="s">
        <v>163</v>
      </c>
      <c r="S8" s="31" t="s">
        <v>165</v>
      </c>
      <c r="U8" s="1"/>
      <c r="BZ8" s="1"/>
    </row>
    <row r="9" spans="2:81" s="3" customFormat="1" ht="27.75" customHeight="1">
      <c r="B9" s="15"/>
      <c r="C9" s="32"/>
      <c r="D9" s="16"/>
      <c r="E9" s="16"/>
      <c r="F9" s="32"/>
      <c r="G9" s="32"/>
      <c r="H9" s="32"/>
      <c r="I9" s="32" t="s">
        <v>21</v>
      </c>
      <c r="J9" s="32" t="s">
        <v>20</v>
      </c>
      <c r="K9" s="32"/>
      <c r="L9" s="32" t="s">
        <v>19</v>
      </c>
      <c r="M9" s="32" t="s">
        <v>19</v>
      </c>
      <c r="N9" s="32" t="s">
        <v>223</v>
      </c>
      <c r="O9" s="32"/>
      <c r="P9" s="32" t="s">
        <v>219</v>
      </c>
      <c r="Q9" s="32" t="s">
        <v>19</v>
      </c>
      <c r="R9" s="32" t="s">
        <v>19</v>
      </c>
      <c r="S9" s="33" t="s">
        <v>19</v>
      </c>
      <c r="BZ9" s="1"/>
    </row>
    <row r="10" spans="2:81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19" t="s">
        <v>94</v>
      </c>
      <c r="R10" s="19" t="s">
        <v>95</v>
      </c>
      <c r="S10" s="20" t="s">
        <v>166</v>
      </c>
      <c r="T10" s="5"/>
      <c r="BZ10" s="1"/>
    </row>
    <row r="11" spans="2:81" s="4" customFormat="1" ht="18" customHeight="1"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86">
        <v>0</v>
      </c>
      <c r="Q11" s="91"/>
      <c r="R11" s="91"/>
      <c r="S11" s="91"/>
      <c r="T11" s="5"/>
      <c r="BZ11" s="1"/>
      <c r="CC11" s="1"/>
    </row>
    <row r="12" spans="2:81" ht="17.25" customHeight="1">
      <c r="B12" s="89" t="s">
        <v>231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</row>
    <row r="13" spans="2:81">
      <c r="B13" s="89" t="s">
        <v>93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</row>
    <row r="14" spans="2:81">
      <c r="B14" s="89" t="s">
        <v>214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</row>
    <row r="15" spans="2:81">
      <c r="B15" s="89" t="s">
        <v>222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</row>
    <row r="16" spans="2:81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</row>
    <row r="17" spans="2:19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</row>
    <row r="18" spans="2:19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</row>
    <row r="19" spans="2:19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</row>
    <row r="20" spans="2:19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</row>
    <row r="21" spans="2:19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</row>
    <row r="22" spans="2:19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</row>
    <row r="23" spans="2:19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</row>
    <row r="24" spans="2:19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</row>
    <row r="25" spans="2:19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</row>
    <row r="26" spans="2:19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</row>
    <row r="27" spans="2:19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</row>
    <row r="28" spans="2:19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</row>
    <row r="29" spans="2:19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</row>
    <row r="30" spans="2:19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</row>
    <row r="31" spans="2:19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</row>
    <row r="32" spans="2:19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</row>
    <row r="33" spans="2:19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</row>
    <row r="34" spans="2:19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</row>
    <row r="35" spans="2:19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</row>
    <row r="36" spans="2:19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</row>
    <row r="37" spans="2:19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</row>
    <row r="38" spans="2:19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</row>
    <row r="39" spans="2:19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</row>
    <row r="40" spans="2:19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</row>
    <row r="41" spans="2:19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</row>
    <row r="42" spans="2:19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</row>
    <row r="43" spans="2:19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</row>
    <row r="44" spans="2:19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</row>
    <row r="45" spans="2:19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</row>
    <row r="46" spans="2:19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</row>
    <row r="47" spans="2:19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</row>
    <row r="48" spans="2:19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</row>
    <row r="49" spans="2:19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</row>
    <row r="50" spans="2:19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</row>
    <row r="51" spans="2:19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</row>
    <row r="52" spans="2:19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</row>
    <row r="53" spans="2:19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</row>
    <row r="54" spans="2:19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</row>
    <row r="55" spans="2:19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</row>
    <row r="56" spans="2:19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</row>
    <row r="57" spans="2:19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</row>
    <row r="58" spans="2:19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</row>
    <row r="59" spans="2:19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</row>
    <row r="60" spans="2:19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</row>
    <row r="61" spans="2:19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</row>
    <row r="62" spans="2:19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</row>
    <row r="63" spans="2:19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</row>
    <row r="64" spans="2:19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</row>
    <row r="65" spans="2:19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</row>
    <row r="66" spans="2:19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</row>
    <row r="67" spans="2:19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</row>
    <row r="68" spans="2:19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</row>
    <row r="69" spans="2:19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</row>
    <row r="70" spans="2:19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</row>
    <row r="71" spans="2:19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</row>
    <row r="72" spans="2:19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</row>
    <row r="73" spans="2:19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</row>
    <row r="74" spans="2:19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</row>
    <row r="75" spans="2:19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</row>
    <row r="76" spans="2:19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</row>
    <row r="77" spans="2:19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</row>
    <row r="78" spans="2:19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</row>
    <row r="79" spans="2:19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</row>
    <row r="80" spans="2:19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</row>
    <row r="81" spans="2:19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</row>
    <row r="82" spans="2:19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</row>
    <row r="83" spans="2:19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</row>
    <row r="84" spans="2:19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</row>
    <row r="85" spans="2:19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</row>
    <row r="86" spans="2:19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</row>
    <row r="87" spans="2:19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</row>
    <row r="88" spans="2:19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</row>
    <row r="89" spans="2:19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</row>
    <row r="90" spans="2:19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</row>
    <row r="91" spans="2:19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</row>
    <row r="92" spans="2:19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</row>
    <row r="93" spans="2:19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</row>
    <row r="94" spans="2:19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</row>
    <row r="95" spans="2:19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</row>
    <row r="96" spans="2:19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</row>
    <row r="97" spans="2:19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</row>
    <row r="98" spans="2:19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</row>
    <row r="99" spans="2:19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</row>
    <row r="100" spans="2:19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</row>
    <row r="101" spans="2:19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</row>
    <row r="102" spans="2:19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</row>
    <row r="103" spans="2:19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</row>
    <row r="104" spans="2:19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</row>
    <row r="105" spans="2:19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</row>
    <row r="106" spans="2:19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</row>
    <row r="107" spans="2:19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</row>
    <row r="108" spans="2:19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</row>
    <row r="109" spans="2:19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</row>
    <row r="110" spans="2:19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</row>
    <row r="111" spans="2:19">
      <c r="C111" s="1"/>
      <c r="D111" s="1"/>
      <c r="E111" s="1"/>
    </row>
    <row r="112" spans="2:19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2"/>
    </row>
    <row r="539" spans="2:5">
      <c r="B539" s="42"/>
    </row>
    <row r="540" spans="2:5">
      <c r="B540" s="3"/>
    </row>
  </sheetData>
  <sheetProtection sheet="1" objects="1" scenarios="1"/>
  <mergeCells count="2">
    <mergeCell ref="B6:S6"/>
    <mergeCell ref="B7:S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AH32:XFD35 D36:XFD1048576 D32:AF35 D1:O31 Q1:XFD31 P1:P10 P12:P31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406"/>
  <sheetViews>
    <sheetView rightToLeft="1" workbookViewId="0">
      <selection activeCell="J11" sqref="J11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98">
      <c r="B1" s="47" t="s">
        <v>160</v>
      </c>
      <c r="C1" s="68" t="s" vm="1">
        <v>240</v>
      </c>
    </row>
    <row r="2" spans="2:98">
      <c r="B2" s="47" t="s">
        <v>159</v>
      </c>
      <c r="C2" s="68" t="s">
        <v>241</v>
      </c>
    </row>
    <row r="3" spans="2:98">
      <c r="B3" s="47" t="s">
        <v>161</v>
      </c>
      <c r="C3" s="68" t="s">
        <v>242</v>
      </c>
    </row>
    <row r="4" spans="2:98">
      <c r="B4" s="47" t="s">
        <v>162</v>
      </c>
      <c r="C4" s="68">
        <v>12146</v>
      </c>
    </row>
    <row r="6" spans="2:98" ht="26.25" customHeight="1">
      <c r="B6" s="108" t="s">
        <v>191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10"/>
    </row>
    <row r="7" spans="2:98" ht="26.25" customHeight="1">
      <c r="B7" s="108" t="s">
        <v>73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10"/>
    </row>
    <row r="8" spans="2:98" s="3" customFormat="1" ht="78.75">
      <c r="B8" s="22" t="s">
        <v>97</v>
      </c>
      <c r="C8" s="30" t="s">
        <v>35</v>
      </c>
      <c r="D8" s="30" t="s">
        <v>99</v>
      </c>
      <c r="E8" s="30" t="s">
        <v>98</v>
      </c>
      <c r="F8" s="30" t="s">
        <v>50</v>
      </c>
      <c r="G8" s="30" t="s">
        <v>84</v>
      </c>
      <c r="H8" s="30" t="s">
        <v>216</v>
      </c>
      <c r="I8" s="30" t="s">
        <v>215</v>
      </c>
      <c r="J8" s="30" t="s">
        <v>92</v>
      </c>
      <c r="K8" s="30" t="s">
        <v>46</v>
      </c>
      <c r="L8" s="30" t="s">
        <v>163</v>
      </c>
      <c r="M8" s="31" t="s">
        <v>165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CT8" s="1"/>
    </row>
    <row r="9" spans="2:98" s="3" customFormat="1" ht="14.25" customHeight="1">
      <c r="B9" s="15"/>
      <c r="C9" s="32"/>
      <c r="D9" s="16"/>
      <c r="E9" s="16"/>
      <c r="F9" s="32"/>
      <c r="G9" s="32"/>
      <c r="H9" s="32" t="s">
        <v>223</v>
      </c>
      <c r="I9" s="32"/>
      <c r="J9" s="32" t="s">
        <v>219</v>
      </c>
      <c r="K9" s="32" t="s">
        <v>19</v>
      </c>
      <c r="L9" s="32" t="s">
        <v>19</v>
      </c>
      <c r="M9" s="33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CT9" s="1"/>
    </row>
    <row r="10" spans="2:98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20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CT10" s="1"/>
    </row>
    <row r="11" spans="2:98" s="4" customFormat="1" ht="18" customHeight="1">
      <c r="B11" s="91"/>
      <c r="C11" s="91"/>
      <c r="D11" s="91"/>
      <c r="E11" s="91"/>
      <c r="F11" s="91"/>
      <c r="G11" s="91"/>
      <c r="H11" s="91"/>
      <c r="I11" s="91"/>
      <c r="J11" s="86">
        <v>0</v>
      </c>
      <c r="K11" s="91"/>
      <c r="L11" s="91"/>
      <c r="M11" s="9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CT11" s="1"/>
    </row>
    <row r="12" spans="2:98" ht="17.25" customHeight="1">
      <c r="B12" s="89" t="s">
        <v>231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</row>
    <row r="13" spans="2:98">
      <c r="B13" s="89" t="s">
        <v>93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</row>
    <row r="14" spans="2:98">
      <c r="B14" s="89" t="s">
        <v>214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</row>
    <row r="15" spans="2:98">
      <c r="B15" s="89" t="s">
        <v>222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</row>
    <row r="16" spans="2:98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</row>
    <row r="17" spans="2:13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</row>
    <row r="18" spans="2:13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</row>
    <row r="19" spans="2:13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</row>
    <row r="20" spans="2:13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</row>
    <row r="21" spans="2:13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</row>
    <row r="22" spans="2:13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</row>
    <row r="23" spans="2:13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</row>
    <row r="24" spans="2:13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</row>
    <row r="25" spans="2:13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</row>
    <row r="26" spans="2:13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</row>
    <row r="27" spans="2:13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</row>
    <row r="28" spans="2:13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</row>
    <row r="29" spans="2:13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</row>
    <row r="30" spans="2:13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</row>
    <row r="31" spans="2:13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</row>
    <row r="32" spans="2:13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</row>
    <row r="33" spans="2:13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</row>
    <row r="34" spans="2:13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</row>
    <row r="35" spans="2:13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</row>
    <row r="36" spans="2:13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</row>
    <row r="37" spans="2:13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</row>
    <row r="38" spans="2:13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</row>
    <row r="39" spans="2:13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</row>
    <row r="40" spans="2:13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</row>
    <row r="41" spans="2:13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</row>
    <row r="42" spans="2:13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</row>
    <row r="43" spans="2:13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</row>
    <row r="44" spans="2:13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</row>
    <row r="45" spans="2:13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</row>
    <row r="46" spans="2:13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</row>
    <row r="47" spans="2:13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</row>
    <row r="48" spans="2:13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</row>
    <row r="49" spans="2:13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</row>
    <row r="50" spans="2:13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</row>
    <row r="51" spans="2:13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</row>
    <row r="52" spans="2:13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</row>
    <row r="53" spans="2:13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</row>
    <row r="54" spans="2:13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</row>
    <row r="55" spans="2:13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</row>
    <row r="56" spans="2:13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</row>
    <row r="57" spans="2:13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</row>
    <row r="58" spans="2:13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</row>
    <row r="59" spans="2:13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</row>
    <row r="60" spans="2:13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</row>
    <row r="61" spans="2:13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</row>
    <row r="62" spans="2:13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</row>
    <row r="63" spans="2:13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</row>
    <row r="64" spans="2:13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</row>
    <row r="65" spans="2:13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</row>
    <row r="66" spans="2:13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</row>
    <row r="67" spans="2:13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</row>
    <row r="68" spans="2:13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</row>
    <row r="69" spans="2:13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</row>
    <row r="70" spans="2:13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</row>
    <row r="71" spans="2:13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</row>
    <row r="72" spans="2:13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</row>
    <row r="73" spans="2:13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</row>
    <row r="74" spans="2:13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</row>
    <row r="75" spans="2:13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</row>
    <row r="76" spans="2:13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</row>
    <row r="77" spans="2:13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</row>
    <row r="78" spans="2:13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</row>
    <row r="79" spans="2:13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</row>
    <row r="80" spans="2:13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</row>
    <row r="81" spans="2:13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</row>
    <row r="82" spans="2:13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</row>
    <row r="83" spans="2:13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</row>
    <row r="84" spans="2:13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</row>
    <row r="85" spans="2:13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</row>
    <row r="86" spans="2:13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</row>
    <row r="87" spans="2:13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</row>
    <row r="88" spans="2:13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</row>
    <row r="89" spans="2:13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</row>
    <row r="90" spans="2:13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</row>
    <row r="91" spans="2:13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</row>
    <row r="92" spans="2:13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</row>
    <row r="93" spans="2:13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</row>
    <row r="94" spans="2:13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</row>
    <row r="95" spans="2:13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</row>
    <row r="96" spans="2:13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</row>
    <row r="97" spans="2:13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</row>
    <row r="98" spans="2:13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</row>
    <row r="99" spans="2:13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</row>
    <row r="100" spans="2:13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</row>
    <row r="101" spans="2:13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</row>
    <row r="102" spans="2:13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</row>
    <row r="103" spans="2:13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</row>
    <row r="104" spans="2:13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</row>
    <row r="105" spans="2:13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</row>
    <row r="106" spans="2:13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</row>
    <row r="107" spans="2:13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</row>
    <row r="108" spans="2:13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</row>
    <row r="109" spans="2:13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</row>
    <row r="110" spans="2:13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</row>
    <row r="111" spans="2:13">
      <c r="C111" s="1"/>
      <c r="D111" s="1"/>
      <c r="E111" s="1"/>
    </row>
    <row r="112" spans="2:13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2"/>
      <c r="C404" s="1"/>
      <c r="D404" s="1"/>
      <c r="E404" s="1"/>
    </row>
    <row r="405" spans="2:5">
      <c r="B405" s="42"/>
      <c r="C405" s="1"/>
      <c r="D405" s="1"/>
      <c r="E405" s="1"/>
    </row>
    <row r="406" spans="2:5">
      <c r="B406" s="3"/>
      <c r="C406" s="1"/>
      <c r="D406" s="1"/>
      <c r="E406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AH22:XFD25 D26:XFD1048576 D22:AF25 D1:I21 K1:XFD21 J1:J10 J12:J21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637"/>
  <sheetViews>
    <sheetView rightToLeft="1" workbookViewId="0">
      <selection activeCell="H11" sqref="H11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2" width="7.5703125" style="3" customWidth="1"/>
    <col min="13" max="13" width="6.7109375" style="3" customWidth="1"/>
    <col min="14" max="14" width="7.7109375" style="3" customWidth="1"/>
    <col min="15" max="15" width="7.140625" style="3" customWidth="1"/>
    <col min="16" max="16" width="6" style="3" customWidth="1"/>
    <col min="17" max="17" width="7.85546875" style="3" customWidth="1"/>
    <col min="18" max="18" width="8.140625" style="3" customWidth="1"/>
    <col min="19" max="19" width="6.28515625" style="3" customWidth="1"/>
    <col min="20" max="20" width="8" style="3" customWidth="1"/>
    <col min="21" max="21" width="8.7109375" style="3" customWidth="1"/>
    <col min="22" max="22" width="10" style="3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5">
      <c r="B1" s="47" t="s">
        <v>160</v>
      </c>
      <c r="C1" s="68" t="s" vm="1">
        <v>240</v>
      </c>
    </row>
    <row r="2" spans="2:55">
      <c r="B2" s="47" t="s">
        <v>159</v>
      </c>
      <c r="C2" s="68" t="s">
        <v>241</v>
      </c>
    </row>
    <row r="3" spans="2:55">
      <c r="B3" s="47" t="s">
        <v>161</v>
      </c>
      <c r="C3" s="68" t="s">
        <v>242</v>
      </c>
    </row>
    <row r="4" spans="2:55">
      <c r="B4" s="47" t="s">
        <v>162</v>
      </c>
      <c r="C4" s="68">
        <v>12146</v>
      </c>
    </row>
    <row r="6" spans="2:55" ht="26.25" customHeight="1">
      <c r="B6" s="108" t="s">
        <v>191</v>
      </c>
      <c r="C6" s="109"/>
      <c r="D6" s="109"/>
      <c r="E6" s="109"/>
      <c r="F6" s="109"/>
      <c r="G6" s="109"/>
      <c r="H6" s="109"/>
      <c r="I6" s="109"/>
      <c r="J6" s="109"/>
      <c r="K6" s="110"/>
    </row>
    <row r="7" spans="2:55" ht="26.25" customHeight="1">
      <c r="B7" s="108" t="s">
        <v>79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55" s="3" customFormat="1" ht="78.75">
      <c r="B8" s="22" t="s">
        <v>97</v>
      </c>
      <c r="C8" s="30" t="s">
        <v>35</v>
      </c>
      <c r="D8" s="30" t="s">
        <v>84</v>
      </c>
      <c r="E8" s="30" t="s">
        <v>85</v>
      </c>
      <c r="F8" s="30" t="s">
        <v>216</v>
      </c>
      <c r="G8" s="30" t="s">
        <v>215</v>
      </c>
      <c r="H8" s="30" t="s">
        <v>92</v>
      </c>
      <c r="I8" s="30" t="s">
        <v>46</v>
      </c>
      <c r="J8" s="30" t="s">
        <v>163</v>
      </c>
      <c r="K8" s="31" t="s">
        <v>165</v>
      </c>
      <c r="BC8" s="1"/>
    </row>
    <row r="9" spans="2:55" s="3" customFormat="1" ht="21" customHeight="1">
      <c r="B9" s="15"/>
      <c r="C9" s="16"/>
      <c r="D9" s="16"/>
      <c r="E9" s="32" t="s">
        <v>21</v>
      </c>
      <c r="F9" s="32" t="s">
        <v>223</v>
      </c>
      <c r="G9" s="32"/>
      <c r="H9" s="32" t="s">
        <v>219</v>
      </c>
      <c r="I9" s="32" t="s">
        <v>19</v>
      </c>
      <c r="J9" s="32" t="s">
        <v>19</v>
      </c>
      <c r="K9" s="33" t="s">
        <v>19</v>
      </c>
      <c r="BC9" s="1"/>
    </row>
    <row r="10" spans="2:55" s="4" customFormat="1" ht="18" customHeight="1">
      <c r="B10" s="18"/>
      <c r="C10" s="19" t="s">
        <v>0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3"/>
      <c r="M10" s="3"/>
      <c r="N10" s="3"/>
      <c r="O10" s="3"/>
      <c r="P10" s="3"/>
      <c r="Q10" s="3"/>
      <c r="R10" s="3"/>
      <c r="S10" s="3"/>
      <c r="T10" s="3"/>
      <c r="U10" s="3"/>
      <c r="BC10" s="1"/>
    </row>
    <row r="11" spans="2:55" s="4" customFormat="1" ht="18" customHeight="1">
      <c r="B11" s="91"/>
      <c r="C11" s="91"/>
      <c r="D11" s="91"/>
      <c r="E11" s="91"/>
      <c r="F11" s="91"/>
      <c r="G11" s="91"/>
      <c r="H11" s="86">
        <v>0</v>
      </c>
      <c r="I11" s="91"/>
      <c r="J11" s="91"/>
      <c r="K11" s="91"/>
      <c r="L11" s="3"/>
      <c r="M11" s="3"/>
      <c r="N11" s="3"/>
      <c r="O11" s="3"/>
      <c r="P11" s="3"/>
      <c r="Q11" s="3"/>
      <c r="R11" s="3"/>
      <c r="S11" s="3"/>
      <c r="T11" s="3"/>
      <c r="U11" s="3"/>
      <c r="BC11" s="1"/>
    </row>
    <row r="12" spans="2:55" ht="21" customHeight="1">
      <c r="B12" s="89" t="s">
        <v>93</v>
      </c>
      <c r="C12" s="91"/>
      <c r="D12" s="91"/>
      <c r="E12" s="91"/>
      <c r="F12" s="91"/>
      <c r="G12" s="91"/>
      <c r="H12" s="91"/>
      <c r="I12" s="91"/>
      <c r="J12" s="91"/>
      <c r="K12" s="91"/>
      <c r="V12" s="1"/>
    </row>
    <row r="13" spans="2:55">
      <c r="B13" s="89" t="s">
        <v>214</v>
      </c>
      <c r="C13" s="91"/>
      <c r="D13" s="91"/>
      <c r="E13" s="91"/>
      <c r="F13" s="91"/>
      <c r="G13" s="91"/>
      <c r="H13" s="91"/>
      <c r="I13" s="91"/>
      <c r="J13" s="91"/>
      <c r="K13" s="91"/>
      <c r="V13" s="1"/>
    </row>
    <row r="14" spans="2:55">
      <c r="B14" s="89" t="s">
        <v>222</v>
      </c>
      <c r="C14" s="91"/>
      <c r="D14" s="91"/>
      <c r="E14" s="91"/>
      <c r="F14" s="91"/>
      <c r="G14" s="91"/>
      <c r="H14" s="91"/>
      <c r="I14" s="91"/>
      <c r="J14" s="91"/>
      <c r="K14" s="91"/>
      <c r="V14" s="1"/>
    </row>
    <row r="15" spans="2:55">
      <c r="B15" s="91"/>
      <c r="C15" s="91"/>
      <c r="D15" s="91"/>
      <c r="E15" s="91"/>
      <c r="F15" s="91"/>
      <c r="G15" s="91"/>
      <c r="H15" s="91"/>
      <c r="I15" s="91"/>
      <c r="J15" s="91"/>
      <c r="K15" s="91"/>
      <c r="V15" s="1"/>
    </row>
    <row r="16" spans="2:55">
      <c r="B16" s="91"/>
      <c r="C16" s="91"/>
      <c r="D16" s="91"/>
      <c r="E16" s="91"/>
      <c r="F16" s="91"/>
      <c r="G16" s="91"/>
      <c r="H16" s="91"/>
      <c r="I16" s="91"/>
      <c r="J16" s="91"/>
      <c r="K16" s="91"/>
      <c r="V16" s="1"/>
    </row>
    <row r="17" spans="2:22">
      <c r="B17" s="91"/>
      <c r="C17" s="91"/>
      <c r="D17" s="91"/>
      <c r="E17" s="91"/>
      <c r="F17" s="91"/>
      <c r="G17" s="91"/>
      <c r="H17" s="91"/>
      <c r="I17" s="91"/>
      <c r="J17" s="91"/>
      <c r="K17" s="91"/>
      <c r="V17" s="1"/>
    </row>
    <row r="18" spans="2:22">
      <c r="B18" s="91"/>
      <c r="C18" s="91"/>
      <c r="D18" s="91"/>
      <c r="E18" s="91"/>
      <c r="F18" s="91"/>
      <c r="G18" s="91"/>
      <c r="H18" s="91"/>
      <c r="I18" s="91"/>
      <c r="J18" s="91"/>
      <c r="K18" s="91"/>
      <c r="V18" s="1"/>
    </row>
    <row r="19" spans="2:22">
      <c r="B19" s="91"/>
      <c r="C19" s="91"/>
      <c r="D19" s="91"/>
      <c r="E19" s="91"/>
      <c r="F19" s="91"/>
      <c r="G19" s="91"/>
      <c r="H19" s="91"/>
      <c r="I19" s="91"/>
      <c r="J19" s="91"/>
      <c r="K19" s="91"/>
      <c r="V19" s="1"/>
    </row>
    <row r="20" spans="2:22">
      <c r="B20" s="91"/>
      <c r="C20" s="91"/>
      <c r="D20" s="91"/>
      <c r="E20" s="91"/>
      <c r="F20" s="91"/>
      <c r="G20" s="91"/>
      <c r="H20" s="91"/>
      <c r="I20" s="91"/>
      <c r="J20" s="91"/>
      <c r="K20" s="91"/>
      <c r="V20" s="1"/>
    </row>
    <row r="21" spans="2:22">
      <c r="B21" s="91"/>
      <c r="C21" s="91"/>
      <c r="D21" s="91"/>
      <c r="E21" s="91"/>
      <c r="F21" s="91"/>
      <c r="G21" s="91"/>
      <c r="H21" s="91"/>
      <c r="I21" s="91"/>
      <c r="J21" s="91"/>
      <c r="K21" s="91"/>
      <c r="V21" s="1"/>
    </row>
    <row r="22" spans="2:22" ht="16.5" customHeight="1">
      <c r="B22" s="91"/>
      <c r="C22" s="91"/>
      <c r="D22" s="91"/>
      <c r="E22" s="91"/>
      <c r="F22" s="91"/>
      <c r="G22" s="91"/>
      <c r="H22" s="91"/>
      <c r="I22" s="91"/>
      <c r="J22" s="91"/>
      <c r="K22" s="91"/>
      <c r="V22" s="1"/>
    </row>
    <row r="23" spans="2:22" ht="16.5" customHeight="1">
      <c r="B23" s="91"/>
      <c r="C23" s="91"/>
      <c r="D23" s="91"/>
      <c r="E23" s="91"/>
      <c r="F23" s="91"/>
      <c r="G23" s="91"/>
      <c r="H23" s="91"/>
      <c r="I23" s="91"/>
      <c r="J23" s="91"/>
      <c r="K23" s="91"/>
      <c r="V23" s="1"/>
    </row>
    <row r="24" spans="2:22" ht="16.5" customHeight="1">
      <c r="B24" s="91"/>
      <c r="C24" s="91"/>
      <c r="D24" s="91"/>
      <c r="E24" s="91"/>
      <c r="F24" s="91"/>
      <c r="G24" s="91"/>
      <c r="H24" s="91"/>
      <c r="I24" s="91"/>
      <c r="J24" s="91"/>
      <c r="K24" s="91"/>
      <c r="V24" s="1"/>
    </row>
    <row r="25" spans="2:22">
      <c r="B25" s="91"/>
      <c r="C25" s="91"/>
      <c r="D25" s="91"/>
      <c r="E25" s="91"/>
      <c r="F25" s="91"/>
      <c r="G25" s="91"/>
      <c r="H25" s="91"/>
      <c r="I25" s="91"/>
      <c r="J25" s="91"/>
      <c r="K25" s="91"/>
      <c r="V25" s="1"/>
    </row>
    <row r="26" spans="2:22">
      <c r="B26" s="91"/>
      <c r="C26" s="91"/>
      <c r="D26" s="91"/>
      <c r="E26" s="91"/>
      <c r="F26" s="91"/>
      <c r="G26" s="91"/>
      <c r="H26" s="91"/>
      <c r="I26" s="91"/>
      <c r="J26" s="91"/>
      <c r="K26" s="91"/>
      <c r="V26" s="1"/>
    </row>
    <row r="27" spans="2:22">
      <c r="B27" s="91"/>
      <c r="C27" s="91"/>
      <c r="D27" s="91"/>
      <c r="E27" s="91"/>
      <c r="F27" s="91"/>
      <c r="G27" s="91"/>
      <c r="H27" s="91"/>
      <c r="I27" s="91"/>
      <c r="J27" s="91"/>
      <c r="K27" s="91"/>
      <c r="V27" s="1"/>
    </row>
    <row r="28" spans="2:22">
      <c r="B28" s="91"/>
      <c r="C28" s="91"/>
      <c r="D28" s="91"/>
      <c r="E28" s="91"/>
      <c r="F28" s="91"/>
      <c r="G28" s="91"/>
      <c r="H28" s="91"/>
      <c r="I28" s="91"/>
      <c r="J28" s="91"/>
      <c r="K28" s="91"/>
      <c r="V28" s="1"/>
    </row>
    <row r="29" spans="2:22">
      <c r="B29" s="91"/>
      <c r="C29" s="91"/>
      <c r="D29" s="91"/>
      <c r="E29" s="91"/>
      <c r="F29" s="91"/>
      <c r="G29" s="91"/>
      <c r="H29" s="91"/>
      <c r="I29" s="91"/>
      <c r="J29" s="91"/>
      <c r="K29" s="91"/>
      <c r="V29" s="1"/>
    </row>
    <row r="30" spans="2:22">
      <c r="B30" s="91"/>
      <c r="C30" s="91"/>
      <c r="D30" s="91"/>
      <c r="E30" s="91"/>
      <c r="F30" s="91"/>
      <c r="G30" s="91"/>
      <c r="H30" s="91"/>
      <c r="I30" s="91"/>
      <c r="J30" s="91"/>
      <c r="K30" s="91"/>
      <c r="V30" s="1"/>
    </row>
    <row r="31" spans="2:22">
      <c r="B31" s="91"/>
      <c r="C31" s="91"/>
      <c r="D31" s="91"/>
      <c r="E31" s="91"/>
      <c r="F31" s="91"/>
      <c r="G31" s="91"/>
      <c r="H31" s="91"/>
      <c r="I31" s="91"/>
      <c r="J31" s="91"/>
      <c r="K31" s="91"/>
      <c r="V31" s="1"/>
    </row>
    <row r="32" spans="2:22">
      <c r="B32" s="91"/>
      <c r="C32" s="91"/>
      <c r="D32" s="91"/>
      <c r="E32" s="91"/>
      <c r="F32" s="91"/>
      <c r="G32" s="91"/>
      <c r="H32" s="91"/>
      <c r="I32" s="91"/>
      <c r="J32" s="91"/>
      <c r="K32" s="91"/>
      <c r="V32" s="1"/>
    </row>
    <row r="33" spans="2:22">
      <c r="B33" s="91"/>
      <c r="C33" s="91"/>
      <c r="D33" s="91"/>
      <c r="E33" s="91"/>
      <c r="F33" s="91"/>
      <c r="G33" s="91"/>
      <c r="H33" s="91"/>
      <c r="I33" s="91"/>
      <c r="J33" s="91"/>
      <c r="K33" s="91"/>
      <c r="V33" s="1"/>
    </row>
    <row r="34" spans="2:22">
      <c r="B34" s="91"/>
      <c r="C34" s="91"/>
      <c r="D34" s="91"/>
      <c r="E34" s="91"/>
      <c r="F34" s="91"/>
      <c r="G34" s="91"/>
      <c r="H34" s="91"/>
      <c r="I34" s="91"/>
      <c r="J34" s="91"/>
      <c r="K34" s="91"/>
      <c r="V34" s="1"/>
    </row>
    <row r="35" spans="2:22">
      <c r="B35" s="91"/>
      <c r="C35" s="91"/>
      <c r="D35" s="91"/>
      <c r="E35" s="91"/>
      <c r="F35" s="91"/>
      <c r="G35" s="91"/>
      <c r="H35" s="91"/>
      <c r="I35" s="91"/>
      <c r="J35" s="91"/>
      <c r="K35" s="91"/>
      <c r="V35" s="1"/>
    </row>
    <row r="36" spans="2:22">
      <c r="B36" s="91"/>
      <c r="C36" s="91"/>
      <c r="D36" s="91"/>
      <c r="E36" s="91"/>
      <c r="F36" s="91"/>
      <c r="G36" s="91"/>
      <c r="H36" s="91"/>
      <c r="I36" s="91"/>
      <c r="J36" s="91"/>
      <c r="K36" s="91"/>
      <c r="V36" s="1"/>
    </row>
    <row r="37" spans="2:22">
      <c r="B37" s="91"/>
      <c r="C37" s="91"/>
      <c r="D37" s="91"/>
      <c r="E37" s="91"/>
      <c r="F37" s="91"/>
      <c r="G37" s="91"/>
      <c r="H37" s="91"/>
      <c r="I37" s="91"/>
      <c r="J37" s="91"/>
      <c r="K37" s="91"/>
      <c r="V37" s="1"/>
    </row>
    <row r="38" spans="2:22">
      <c r="B38" s="91"/>
      <c r="C38" s="91"/>
      <c r="D38" s="91"/>
      <c r="E38" s="91"/>
      <c r="F38" s="91"/>
      <c r="G38" s="91"/>
      <c r="H38" s="91"/>
      <c r="I38" s="91"/>
      <c r="J38" s="91"/>
      <c r="K38" s="91"/>
    </row>
    <row r="39" spans="2:22">
      <c r="B39" s="91"/>
      <c r="C39" s="91"/>
      <c r="D39" s="91"/>
      <c r="E39" s="91"/>
      <c r="F39" s="91"/>
      <c r="G39" s="91"/>
      <c r="H39" s="91"/>
      <c r="I39" s="91"/>
      <c r="J39" s="91"/>
      <c r="K39" s="91"/>
    </row>
    <row r="40" spans="2:22"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2:22">
      <c r="B41" s="91"/>
      <c r="C41" s="91"/>
      <c r="D41" s="91"/>
      <c r="E41" s="91"/>
      <c r="F41" s="91"/>
      <c r="G41" s="91"/>
      <c r="H41" s="91"/>
      <c r="I41" s="91"/>
      <c r="J41" s="91"/>
      <c r="K41" s="91"/>
    </row>
    <row r="42" spans="2:22">
      <c r="B42" s="91"/>
      <c r="C42" s="91"/>
      <c r="D42" s="91"/>
      <c r="E42" s="91"/>
      <c r="F42" s="91"/>
      <c r="G42" s="91"/>
      <c r="H42" s="91"/>
      <c r="I42" s="91"/>
      <c r="J42" s="91"/>
      <c r="K42" s="91"/>
    </row>
    <row r="43" spans="2:22">
      <c r="B43" s="91"/>
      <c r="C43" s="91"/>
      <c r="D43" s="91"/>
      <c r="E43" s="91"/>
      <c r="F43" s="91"/>
      <c r="G43" s="91"/>
      <c r="H43" s="91"/>
      <c r="I43" s="91"/>
      <c r="J43" s="91"/>
      <c r="K43" s="91"/>
    </row>
    <row r="44" spans="2:22">
      <c r="B44" s="91"/>
      <c r="C44" s="91"/>
      <c r="D44" s="91"/>
      <c r="E44" s="91"/>
      <c r="F44" s="91"/>
      <c r="G44" s="91"/>
      <c r="H44" s="91"/>
      <c r="I44" s="91"/>
      <c r="J44" s="91"/>
      <c r="K44" s="91"/>
    </row>
    <row r="45" spans="2:22">
      <c r="B45" s="91"/>
      <c r="C45" s="91"/>
      <c r="D45" s="91"/>
      <c r="E45" s="91"/>
      <c r="F45" s="91"/>
      <c r="G45" s="91"/>
      <c r="H45" s="91"/>
      <c r="I45" s="91"/>
      <c r="J45" s="91"/>
      <c r="K45" s="91"/>
    </row>
    <row r="46" spans="2:22">
      <c r="B46" s="91"/>
      <c r="C46" s="91"/>
      <c r="D46" s="91"/>
      <c r="E46" s="91"/>
      <c r="F46" s="91"/>
      <c r="G46" s="91"/>
      <c r="H46" s="91"/>
      <c r="I46" s="91"/>
      <c r="J46" s="91"/>
      <c r="K46" s="91"/>
    </row>
    <row r="47" spans="2:22">
      <c r="B47" s="91"/>
      <c r="C47" s="91"/>
      <c r="D47" s="91"/>
      <c r="E47" s="91"/>
      <c r="F47" s="91"/>
      <c r="G47" s="91"/>
      <c r="H47" s="91"/>
      <c r="I47" s="91"/>
      <c r="J47" s="91"/>
      <c r="K47" s="91"/>
    </row>
    <row r="48" spans="2:22">
      <c r="B48" s="91"/>
      <c r="C48" s="91"/>
      <c r="D48" s="91"/>
      <c r="E48" s="91"/>
      <c r="F48" s="91"/>
      <c r="G48" s="91"/>
      <c r="H48" s="91"/>
      <c r="I48" s="91"/>
      <c r="J48" s="91"/>
      <c r="K48" s="91"/>
    </row>
    <row r="49" spans="2:11">
      <c r="B49" s="91"/>
      <c r="C49" s="91"/>
      <c r="D49" s="91"/>
      <c r="E49" s="91"/>
      <c r="F49" s="91"/>
      <c r="G49" s="91"/>
      <c r="H49" s="91"/>
      <c r="I49" s="91"/>
      <c r="J49" s="91"/>
      <c r="K49" s="91"/>
    </row>
    <row r="50" spans="2:11">
      <c r="B50" s="91"/>
      <c r="C50" s="91"/>
      <c r="D50" s="91"/>
      <c r="E50" s="91"/>
      <c r="F50" s="91"/>
      <c r="G50" s="91"/>
      <c r="H50" s="91"/>
      <c r="I50" s="91"/>
      <c r="J50" s="91"/>
      <c r="K50" s="91"/>
    </row>
    <row r="51" spans="2:11">
      <c r="B51" s="91"/>
      <c r="C51" s="91"/>
      <c r="D51" s="91"/>
      <c r="E51" s="91"/>
      <c r="F51" s="91"/>
      <c r="G51" s="91"/>
      <c r="H51" s="91"/>
      <c r="I51" s="91"/>
      <c r="J51" s="91"/>
      <c r="K51" s="91"/>
    </row>
    <row r="52" spans="2:11">
      <c r="B52" s="91"/>
      <c r="C52" s="91"/>
      <c r="D52" s="91"/>
      <c r="E52" s="91"/>
      <c r="F52" s="91"/>
      <c r="G52" s="91"/>
      <c r="H52" s="91"/>
      <c r="I52" s="91"/>
      <c r="J52" s="91"/>
      <c r="K52" s="91"/>
    </row>
    <row r="53" spans="2:11">
      <c r="B53" s="91"/>
      <c r="C53" s="91"/>
      <c r="D53" s="91"/>
      <c r="E53" s="91"/>
      <c r="F53" s="91"/>
      <c r="G53" s="91"/>
      <c r="H53" s="91"/>
      <c r="I53" s="91"/>
      <c r="J53" s="91"/>
      <c r="K53" s="91"/>
    </row>
    <row r="54" spans="2:11">
      <c r="B54" s="91"/>
      <c r="C54" s="91"/>
      <c r="D54" s="91"/>
      <c r="E54" s="91"/>
      <c r="F54" s="91"/>
      <c r="G54" s="91"/>
      <c r="H54" s="91"/>
      <c r="I54" s="91"/>
      <c r="J54" s="91"/>
      <c r="K54" s="91"/>
    </row>
    <row r="55" spans="2:11">
      <c r="B55" s="91"/>
      <c r="C55" s="91"/>
      <c r="D55" s="91"/>
      <c r="E55" s="91"/>
      <c r="F55" s="91"/>
      <c r="G55" s="91"/>
      <c r="H55" s="91"/>
      <c r="I55" s="91"/>
      <c r="J55" s="91"/>
      <c r="K55" s="91"/>
    </row>
    <row r="56" spans="2:11">
      <c r="B56" s="91"/>
      <c r="C56" s="91"/>
      <c r="D56" s="91"/>
      <c r="E56" s="91"/>
      <c r="F56" s="91"/>
      <c r="G56" s="91"/>
      <c r="H56" s="91"/>
      <c r="I56" s="91"/>
      <c r="J56" s="91"/>
      <c r="K56" s="91"/>
    </row>
    <row r="57" spans="2:11">
      <c r="B57" s="91"/>
      <c r="C57" s="91"/>
      <c r="D57" s="91"/>
      <c r="E57" s="91"/>
      <c r="F57" s="91"/>
      <c r="G57" s="91"/>
      <c r="H57" s="91"/>
      <c r="I57" s="91"/>
      <c r="J57" s="91"/>
      <c r="K57" s="91"/>
    </row>
    <row r="58" spans="2:11">
      <c r="B58" s="91"/>
      <c r="C58" s="91"/>
      <c r="D58" s="91"/>
      <c r="E58" s="91"/>
      <c r="F58" s="91"/>
      <c r="G58" s="91"/>
      <c r="H58" s="91"/>
      <c r="I58" s="91"/>
      <c r="J58" s="91"/>
      <c r="K58" s="91"/>
    </row>
    <row r="59" spans="2:11">
      <c r="B59" s="91"/>
      <c r="C59" s="91"/>
      <c r="D59" s="91"/>
      <c r="E59" s="91"/>
      <c r="F59" s="91"/>
      <c r="G59" s="91"/>
      <c r="H59" s="91"/>
      <c r="I59" s="91"/>
      <c r="J59" s="91"/>
      <c r="K59" s="91"/>
    </row>
    <row r="60" spans="2:11">
      <c r="B60" s="91"/>
      <c r="C60" s="91"/>
      <c r="D60" s="91"/>
      <c r="E60" s="91"/>
      <c r="F60" s="91"/>
      <c r="G60" s="91"/>
      <c r="H60" s="91"/>
      <c r="I60" s="91"/>
      <c r="J60" s="91"/>
      <c r="K60" s="91"/>
    </row>
    <row r="61" spans="2:11">
      <c r="B61" s="91"/>
      <c r="C61" s="91"/>
      <c r="D61" s="91"/>
      <c r="E61" s="91"/>
      <c r="F61" s="91"/>
      <c r="G61" s="91"/>
      <c r="H61" s="91"/>
      <c r="I61" s="91"/>
      <c r="J61" s="91"/>
      <c r="K61" s="91"/>
    </row>
    <row r="62" spans="2:11">
      <c r="B62" s="91"/>
      <c r="C62" s="91"/>
      <c r="D62" s="91"/>
      <c r="E62" s="91"/>
      <c r="F62" s="91"/>
      <c r="G62" s="91"/>
      <c r="H62" s="91"/>
      <c r="I62" s="91"/>
      <c r="J62" s="91"/>
      <c r="K62" s="91"/>
    </row>
    <row r="63" spans="2:11">
      <c r="B63" s="91"/>
      <c r="C63" s="91"/>
      <c r="D63" s="91"/>
      <c r="E63" s="91"/>
      <c r="F63" s="91"/>
      <c r="G63" s="91"/>
      <c r="H63" s="91"/>
      <c r="I63" s="91"/>
      <c r="J63" s="91"/>
      <c r="K63" s="91"/>
    </row>
    <row r="64" spans="2:11">
      <c r="B64" s="91"/>
      <c r="C64" s="91"/>
      <c r="D64" s="91"/>
      <c r="E64" s="91"/>
      <c r="F64" s="91"/>
      <c r="G64" s="91"/>
      <c r="H64" s="91"/>
      <c r="I64" s="91"/>
      <c r="J64" s="91"/>
      <c r="K64" s="91"/>
    </row>
    <row r="65" spans="2:11">
      <c r="B65" s="91"/>
      <c r="C65" s="91"/>
      <c r="D65" s="91"/>
      <c r="E65" s="91"/>
      <c r="F65" s="91"/>
      <c r="G65" s="91"/>
      <c r="H65" s="91"/>
      <c r="I65" s="91"/>
      <c r="J65" s="91"/>
      <c r="K65" s="91"/>
    </row>
    <row r="66" spans="2:11">
      <c r="B66" s="91"/>
      <c r="C66" s="91"/>
      <c r="D66" s="91"/>
      <c r="E66" s="91"/>
      <c r="F66" s="91"/>
      <c r="G66" s="91"/>
      <c r="H66" s="91"/>
      <c r="I66" s="91"/>
      <c r="J66" s="91"/>
      <c r="K66" s="91"/>
    </row>
    <row r="67" spans="2:11">
      <c r="B67" s="91"/>
      <c r="C67" s="91"/>
      <c r="D67" s="91"/>
      <c r="E67" s="91"/>
      <c r="F67" s="91"/>
      <c r="G67" s="91"/>
      <c r="H67" s="91"/>
      <c r="I67" s="91"/>
      <c r="J67" s="91"/>
      <c r="K67" s="91"/>
    </row>
    <row r="68" spans="2:11">
      <c r="B68" s="91"/>
      <c r="C68" s="91"/>
      <c r="D68" s="91"/>
      <c r="E68" s="91"/>
      <c r="F68" s="91"/>
      <c r="G68" s="91"/>
      <c r="H68" s="91"/>
      <c r="I68" s="91"/>
      <c r="J68" s="91"/>
      <c r="K68" s="91"/>
    </row>
    <row r="69" spans="2:11">
      <c r="B69" s="91"/>
      <c r="C69" s="91"/>
      <c r="D69" s="91"/>
      <c r="E69" s="91"/>
      <c r="F69" s="91"/>
      <c r="G69" s="91"/>
      <c r="H69" s="91"/>
      <c r="I69" s="91"/>
      <c r="J69" s="91"/>
      <c r="K69" s="91"/>
    </row>
    <row r="70" spans="2:11">
      <c r="B70" s="91"/>
      <c r="C70" s="91"/>
      <c r="D70" s="91"/>
      <c r="E70" s="91"/>
      <c r="F70" s="91"/>
      <c r="G70" s="91"/>
      <c r="H70" s="91"/>
      <c r="I70" s="91"/>
      <c r="J70" s="91"/>
      <c r="K70" s="91"/>
    </row>
    <row r="71" spans="2:11">
      <c r="B71" s="91"/>
      <c r="C71" s="91"/>
      <c r="D71" s="91"/>
      <c r="E71" s="91"/>
      <c r="F71" s="91"/>
      <c r="G71" s="91"/>
      <c r="H71" s="91"/>
      <c r="I71" s="91"/>
      <c r="J71" s="91"/>
      <c r="K71" s="91"/>
    </row>
    <row r="72" spans="2:11">
      <c r="B72" s="91"/>
      <c r="C72" s="91"/>
      <c r="D72" s="91"/>
      <c r="E72" s="91"/>
      <c r="F72" s="91"/>
      <c r="G72" s="91"/>
      <c r="H72" s="91"/>
      <c r="I72" s="91"/>
      <c r="J72" s="91"/>
      <c r="K72" s="91"/>
    </row>
    <row r="73" spans="2:11">
      <c r="B73" s="91"/>
      <c r="C73" s="91"/>
      <c r="D73" s="91"/>
      <c r="E73" s="91"/>
      <c r="F73" s="91"/>
      <c r="G73" s="91"/>
      <c r="H73" s="91"/>
      <c r="I73" s="91"/>
      <c r="J73" s="91"/>
      <c r="K73" s="91"/>
    </row>
    <row r="74" spans="2:11">
      <c r="B74" s="91"/>
      <c r="C74" s="91"/>
      <c r="D74" s="91"/>
      <c r="E74" s="91"/>
      <c r="F74" s="91"/>
      <c r="G74" s="91"/>
      <c r="H74" s="91"/>
      <c r="I74" s="91"/>
      <c r="J74" s="91"/>
      <c r="K74" s="91"/>
    </row>
    <row r="75" spans="2:11">
      <c r="B75" s="91"/>
      <c r="C75" s="91"/>
      <c r="D75" s="91"/>
      <c r="E75" s="91"/>
      <c r="F75" s="91"/>
      <c r="G75" s="91"/>
      <c r="H75" s="91"/>
      <c r="I75" s="91"/>
      <c r="J75" s="91"/>
      <c r="K75" s="91"/>
    </row>
    <row r="76" spans="2:11">
      <c r="B76" s="91"/>
      <c r="C76" s="91"/>
      <c r="D76" s="91"/>
      <c r="E76" s="91"/>
      <c r="F76" s="91"/>
      <c r="G76" s="91"/>
      <c r="H76" s="91"/>
      <c r="I76" s="91"/>
      <c r="J76" s="91"/>
      <c r="K76" s="91"/>
    </row>
    <row r="77" spans="2:11">
      <c r="B77" s="91"/>
      <c r="C77" s="91"/>
      <c r="D77" s="91"/>
      <c r="E77" s="91"/>
      <c r="F77" s="91"/>
      <c r="G77" s="91"/>
      <c r="H77" s="91"/>
      <c r="I77" s="91"/>
      <c r="J77" s="91"/>
      <c r="K77" s="91"/>
    </row>
    <row r="78" spans="2:11">
      <c r="B78" s="91"/>
      <c r="C78" s="91"/>
      <c r="D78" s="91"/>
      <c r="E78" s="91"/>
      <c r="F78" s="91"/>
      <c r="G78" s="91"/>
      <c r="H78" s="91"/>
      <c r="I78" s="91"/>
      <c r="J78" s="91"/>
      <c r="K78" s="91"/>
    </row>
    <row r="79" spans="2:11">
      <c r="B79" s="91"/>
      <c r="C79" s="91"/>
      <c r="D79" s="91"/>
      <c r="E79" s="91"/>
      <c r="F79" s="91"/>
      <c r="G79" s="91"/>
      <c r="H79" s="91"/>
      <c r="I79" s="91"/>
      <c r="J79" s="91"/>
      <c r="K79" s="91"/>
    </row>
    <row r="80" spans="2:11">
      <c r="B80" s="91"/>
      <c r="C80" s="91"/>
      <c r="D80" s="91"/>
      <c r="E80" s="91"/>
      <c r="F80" s="91"/>
      <c r="G80" s="91"/>
      <c r="H80" s="91"/>
      <c r="I80" s="91"/>
      <c r="J80" s="91"/>
      <c r="K80" s="91"/>
    </row>
    <row r="81" spans="2:11">
      <c r="B81" s="91"/>
      <c r="C81" s="91"/>
      <c r="D81" s="91"/>
      <c r="E81" s="91"/>
      <c r="F81" s="91"/>
      <c r="G81" s="91"/>
      <c r="H81" s="91"/>
      <c r="I81" s="91"/>
      <c r="J81" s="91"/>
      <c r="K81" s="91"/>
    </row>
    <row r="82" spans="2:11">
      <c r="B82" s="91"/>
      <c r="C82" s="91"/>
      <c r="D82" s="91"/>
      <c r="E82" s="91"/>
      <c r="F82" s="91"/>
      <c r="G82" s="91"/>
      <c r="H82" s="91"/>
      <c r="I82" s="91"/>
      <c r="J82" s="91"/>
      <c r="K82" s="91"/>
    </row>
    <row r="83" spans="2:11">
      <c r="B83" s="91"/>
      <c r="C83" s="91"/>
      <c r="D83" s="91"/>
      <c r="E83" s="91"/>
      <c r="F83" s="91"/>
      <c r="G83" s="91"/>
      <c r="H83" s="91"/>
      <c r="I83" s="91"/>
      <c r="J83" s="91"/>
      <c r="K83" s="91"/>
    </row>
    <row r="84" spans="2:11">
      <c r="B84" s="91"/>
      <c r="C84" s="91"/>
      <c r="D84" s="91"/>
      <c r="E84" s="91"/>
      <c r="F84" s="91"/>
      <c r="G84" s="91"/>
      <c r="H84" s="91"/>
      <c r="I84" s="91"/>
      <c r="J84" s="91"/>
      <c r="K84" s="91"/>
    </row>
    <row r="85" spans="2:11">
      <c r="B85" s="91"/>
      <c r="C85" s="91"/>
      <c r="D85" s="91"/>
      <c r="E85" s="91"/>
      <c r="F85" s="91"/>
      <c r="G85" s="91"/>
      <c r="H85" s="91"/>
      <c r="I85" s="91"/>
      <c r="J85" s="91"/>
      <c r="K85" s="91"/>
    </row>
    <row r="86" spans="2:11">
      <c r="B86" s="91"/>
      <c r="C86" s="91"/>
      <c r="D86" s="91"/>
      <c r="E86" s="91"/>
      <c r="F86" s="91"/>
      <c r="G86" s="91"/>
      <c r="H86" s="91"/>
      <c r="I86" s="91"/>
      <c r="J86" s="91"/>
      <c r="K86" s="91"/>
    </row>
    <row r="87" spans="2:11">
      <c r="B87" s="91"/>
      <c r="C87" s="91"/>
      <c r="D87" s="91"/>
      <c r="E87" s="91"/>
      <c r="F87" s="91"/>
      <c r="G87" s="91"/>
      <c r="H87" s="91"/>
      <c r="I87" s="91"/>
      <c r="J87" s="91"/>
      <c r="K87" s="91"/>
    </row>
    <row r="88" spans="2:11">
      <c r="B88" s="91"/>
      <c r="C88" s="91"/>
      <c r="D88" s="91"/>
      <c r="E88" s="91"/>
      <c r="F88" s="91"/>
      <c r="G88" s="91"/>
      <c r="H88" s="91"/>
      <c r="I88" s="91"/>
      <c r="J88" s="91"/>
      <c r="K88" s="91"/>
    </row>
    <row r="89" spans="2:11">
      <c r="B89" s="91"/>
      <c r="C89" s="91"/>
      <c r="D89" s="91"/>
      <c r="E89" s="91"/>
      <c r="F89" s="91"/>
      <c r="G89" s="91"/>
      <c r="H89" s="91"/>
      <c r="I89" s="91"/>
      <c r="J89" s="91"/>
      <c r="K89" s="91"/>
    </row>
    <row r="90" spans="2:11">
      <c r="B90" s="91"/>
      <c r="C90" s="91"/>
      <c r="D90" s="91"/>
      <c r="E90" s="91"/>
      <c r="F90" s="91"/>
      <c r="G90" s="91"/>
      <c r="H90" s="91"/>
      <c r="I90" s="91"/>
      <c r="J90" s="91"/>
      <c r="K90" s="91"/>
    </row>
    <row r="91" spans="2:11">
      <c r="B91" s="91"/>
      <c r="C91" s="91"/>
      <c r="D91" s="91"/>
      <c r="E91" s="91"/>
      <c r="F91" s="91"/>
      <c r="G91" s="91"/>
      <c r="H91" s="91"/>
      <c r="I91" s="91"/>
      <c r="J91" s="91"/>
      <c r="K91" s="91"/>
    </row>
    <row r="92" spans="2:11">
      <c r="B92" s="91"/>
      <c r="C92" s="91"/>
      <c r="D92" s="91"/>
      <c r="E92" s="91"/>
      <c r="F92" s="91"/>
      <c r="G92" s="91"/>
      <c r="H92" s="91"/>
      <c r="I92" s="91"/>
      <c r="J92" s="91"/>
      <c r="K92" s="91"/>
    </row>
    <row r="93" spans="2:11">
      <c r="B93" s="91"/>
      <c r="C93" s="91"/>
      <c r="D93" s="91"/>
      <c r="E93" s="91"/>
      <c r="F93" s="91"/>
      <c r="G93" s="91"/>
      <c r="H93" s="91"/>
      <c r="I93" s="91"/>
      <c r="J93" s="91"/>
      <c r="K93" s="91"/>
    </row>
    <row r="94" spans="2:11">
      <c r="B94" s="91"/>
      <c r="C94" s="91"/>
      <c r="D94" s="91"/>
      <c r="E94" s="91"/>
      <c r="F94" s="91"/>
      <c r="G94" s="91"/>
      <c r="H94" s="91"/>
      <c r="I94" s="91"/>
      <c r="J94" s="91"/>
      <c r="K94" s="91"/>
    </row>
    <row r="95" spans="2:11">
      <c r="B95" s="91"/>
      <c r="C95" s="91"/>
      <c r="D95" s="91"/>
      <c r="E95" s="91"/>
      <c r="F95" s="91"/>
      <c r="G95" s="91"/>
      <c r="H95" s="91"/>
      <c r="I95" s="91"/>
      <c r="J95" s="91"/>
      <c r="K95" s="91"/>
    </row>
    <row r="96" spans="2:11">
      <c r="B96" s="91"/>
      <c r="C96" s="91"/>
      <c r="D96" s="91"/>
      <c r="E96" s="91"/>
      <c r="F96" s="91"/>
      <c r="G96" s="91"/>
      <c r="H96" s="91"/>
      <c r="I96" s="91"/>
      <c r="J96" s="91"/>
      <c r="K96" s="91"/>
    </row>
    <row r="97" spans="2:11">
      <c r="B97" s="91"/>
      <c r="C97" s="91"/>
      <c r="D97" s="91"/>
      <c r="E97" s="91"/>
      <c r="F97" s="91"/>
      <c r="G97" s="91"/>
      <c r="H97" s="91"/>
      <c r="I97" s="91"/>
      <c r="J97" s="91"/>
      <c r="K97" s="91"/>
    </row>
    <row r="98" spans="2:11">
      <c r="B98" s="91"/>
      <c r="C98" s="91"/>
      <c r="D98" s="91"/>
      <c r="E98" s="91"/>
      <c r="F98" s="91"/>
      <c r="G98" s="91"/>
      <c r="H98" s="91"/>
      <c r="I98" s="91"/>
      <c r="J98" s="91"/>
      <c r="K98" s="91"/>
    </row>
    <row r="99" spans="2:11">
      <c r="B99" s="91"/>
      <c r="C99" s="91"/>
      <c r="D99" s="91"/>
      <c r="E99" s="91"/>
      <c r="F99" s="91"/>
      <c r="G99" s="91"/>
      <c r="H99" s="91"/>
      <c r="I99" s="91"/>
      <c r="J99" s="91"/>
      <c r="K99" s="91"/>
    </row>
    <row r="100" spans="2:11">
      <c r="B100" s="91"/>
      <c r="C100" s="91"/>
      <c r="D100" s="91"/>
      <c r="E100" s="91"/>
      <c r="F100" s="91"/>
      <c r="G100" s="91"/>
      <c r="H100" s="91"/>
      <c r="I100" s="91"/>
      <c r="J100" s="91"/>
      <c r="K100" s="91"/>
    </row>
    <row r="101" spans="2:11">
      <c r="B101" s="91"/>
      <c r="C101" s="91"/>
      <c r="D101" s="91"/>
      <c r="E101" s="91"/>
      <c r="F101" s="91"/>
      <c r="G101" s="91"/>
      <c r="H101" s="91"/>
      <c r="I101" s="91"/>
      <c r="J101" s="91"/>
      <c r="K101" s="91"/>
    </row>
    <row r="102" spans="2:11">
      <c r="B102" s="91"/>
      <c r="C102" s="91"/>
      <c r="D102" s="91"/>
      <c r="E102" s="91"/>
      <c r="F102" s="91"/>
      <c r="G102" s="91"/>
      <c r="H102" s="91"/>
      <c r="I102" s="91"/>
      <c r="J102" s="91"/>
      <c r="K102" s="91"/>
    </row>
    <row r="103" spans="2:11">
      <c r="B103" s="91"/>
      <c r="C103" s="91"/>
      <c r="D103" s="91"/>
      <c r="E103" s="91"/>
      <c r="F103" s="91"/>
      <c r="G103" s="91"/>
      <c r="H103" s="91"/>
      <c r="I103" s="91"/>
      <c r="J103" s="91"/>
      <c r="K103" s="91"/>
    </row>
    <row r="104" spans="2:11">
      <c r="B104" s="91"/>
      <c r="C104" s="91"/>
      <c r="D104" s="91"/>
      <c r="E104" s="91"/>
      <c r="F104" s="91"/>
      <c r="G104" s="91"/>
      <c r="H104" s="91"/>
      <c r="I104" s="91"/>
      <c r="J104" s="91"/>
      <c r="K104" s="91"/>
    </row>
    <row r="105" spans="2:11">
      <c r="B105" s="91"/>
      <c r="C105" s="91"/>
      <c r="D105" s="91"/>
      <c r="E105" s="91"/>
      <c r="F105" s="91"/>
      <c r="G105" s="91"/>
      <c r="H105" s="91"/>
      <c r="I105" s="91"/>
      <c r="J105" s="91"/>
      <c r="K105" s="91"/>
    </row>
    <row r="106" spans="2:11">
      <c r="B106" s="91"/>
      <c r="C106" s="91"/>
      <c r="D106" s="91"/>
      <c r="E106" s="91"/>
      <c r="F106" s="91"/>
      <c r="G106" s="91"/>
      <c r="H106" s="91"/>
      <c r="I106" s="91"/>
      <c r="J106" s="91"/>
      <c r="K106" s="91"/>
    </row>
    <row r="107" spans="2:11">
      <c r="B107" s="91"/>
      <c r="C107" s="91"/>
      <c r="D107" s="91"/>
      <c r="E107" s="91"/>
      <c r="F107" s="91"/>
      <c r="G107" s="91"/>
      <c r="H107" s="91"/>
      <c r="I107" s="91"/>
      <c r="J107" s="91"/>
      <c r="K107" s="91"/>
    </row>
    <row r="108" spans="2:11">
      <c r="B108" s="91"/>
      <c r="C108" s="91"/>
      <c r="D108" s="91"/>
      <c r="E108" s="91"/>
      <c r="F108" s="91"/>
      <c r="G108" s="91"/>
      <c r="H108" s="91"/>
      <c r="I108" s="91"/>
      <c r="J108" s="91"/>
      <c r="K108" s="91"/>
    </row>
    <row r="109" spans="2:11">
      <c r="B109" s="91"/>
      <c r="C109" s="91"/>
      <c r="D109" s="91"/>
      <c r="E109" s="91"/>
      <c r="F109" s="91"/>
      <c r="G109" s="91"/>
      <c r="H109" s="91"/>
      <c r="I109" s="91"/>
      <c r="J109" s="91"/>
      <c r="K109" s="91"/>
    </row>
    <row r="110" spans="2:11">
      <c r="B110" s="91"/>
      <c r="C110" s="91"/>
      <c r="D110" s="91"/>
      <c r="E110" s="91"/>
      <c r="F110" s="91"/>
      <c r="G110" s="91"/>
      <c r="H110" s="91"/>
      <c r="I110" s="91"/>
      <c r="J110" s="91"/>
      <c r="K110" s="91"/>
    </row>
    <row r="111" spans="2:11">
      <c r="C111" s="1"/>
    </row>
    <row r="112" spans="2:11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AH39:XFD41 D42:XFD1048576 D39:AF41 D1:G38 I1:XFD38 H1:H10 H12:H38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74"/>
  <sheetViews>
    <sheetView rightToLeft="1" workbookViewId="0">
      <selection activeCell="K12" sqref="K12:K13"/>
    </sheetView>
  </sheetViews>
  <sheetFormatPr defaultColWidth="9.140625" defaultRowHeight="18"/>
  <cols>
    <col min="1" max="1" width="6.28515625" style="1" customWidth="1"/>
    <col min="2" max="2" width="24.42578125" style="2" bestFit="1" customWidth="1"/>
    <col min="3" max="3" width="63.28515625" style="2" bestFit="1" customWidth="1"/>
    <col min="4" max="4" width="33" style="2" bestFit="1" customWidth="1"/>
    <col min="5" max="5" width="12" style="1" bestFit="1" customWidth="1"/>
    <col min="6" max="6" width="11.28515625" style="1" bestFit="1" customWidth="1"/>
    <col min="7" max="7" width="7" style="1" bestFit="1" customWidth="1"/>
    <col min="8" max="8" width="7.285156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9">
      <c r="B1" s="47" t="s">
        <v>160</v>
      </c>
      <c r="C1" s="68" t="s" vm="1">
        <v>240</v>
      </c>
    </row>
    <row r="2" spans="2:59">
      <c r="B2" s="47" t="s">
        <v>159</v>
      </c>
      <c r="C2" s="68" t="s">
        <v>241</v>
      </c>
    </row>
    <row r="3" spans="2:59">
      <c r="B3" s="47" t="s">
        <v>161</v>
      </c>
      <c r="C3" s="68" t="s">
        <v>242</v>
      </c>
    </row>
    <row r="4" spans="2:59">
      <c r="B4" s="47" t="s">
        <v>162</v>
      </c>
      <c r="C4" s="68">
        <v>12146</v>
      </c>
    </row>
    <row r="6" spans="2:59" ht="26.25" customHeight="1">
      <c r="B6" s="108" t="s">
        <v>191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59" ht="26.25" customHeight="1">
      <c r="B7" s="108" t="s">
        <v>80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</row>
    <row r="8" spans="2:59" s="3" customFormat="1" ht="78.75">
      <c r="B8" s="22" t="s">
        <v>97</v>
      </c>
      <c r="C8" s="30" t="s">
        <v>35</v>
      </c>
      <c r="D8" s="30" t="s">
        <v>50</v>
      </c>
      <c r="E8" s="30" t="s">
        <v>84</v>
      </c>
      <c r="F8" s="30" t="s">
        <v>85</v>
      </c>
      <c r="G8" s="30" t="s">
        <v>216</v>
      </c>
      <c r="H8" s="30" t="s">
        <v>215</v>
      </c>
      <c r="I8" s="30" t="s">
        <v>92</v>
      </c>
      <c r="J8" s="30" t="s">
        <v>46</v>
      </c>
      <c r="K8" s="30" t="s">
        <v>163</v>
      </c>
      <c r="L8" s="31" t="s">
        <v>165</v>
      </c>
      <c r="M8" s="1"/>
      <c r="N8" s="1"/>
      <c r="O8" s="1"/>
      <c r="P8" s="1"/>
      <c r="BG8" s="1"/>
    </row>
    <row r="9" spans="2:59" s="3" customFormat="1" ht="24" customHeight="1">
      <c r="B9" s="15"/>
      <c r="C9" s="16"/>
      <c r="D9" s="16"/>
      <c r="E9" s="16"/>
      <c r="F9" s="16" t="s">
        <v>21</v>
      </c>
      <c r="G9" s="16" t="s">
        <v>223</v>
      </c>
      <c r="H9" s="16"/>
      <c r="I9" s="16" t="s">
        <v>219</v>
      </c>
      <c r="J9" s="32" t="s">
        <v>19</v>
      </c>
      <c r="K9" s="32" t="s">
        <v>19</v>
      </c>
      <c r="L9" s="33" t="s">
        <v>19</v>
      </c>
      <c r="M9" s="1"/>
      <c r="N9" s="1"/>
      <c r="O9" s="1"/>
      <c r="P9" s="1"/>
      <c r="BG9" s="1"/>
    </row>
    <row r="10" spans="2:59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20" t="s">
        <v>9</v>
      </c>
      <c r="M10" s="1"/>
      <c r="N10" s="1"/>
      <c r="O10" s="1"/>
      <c r="P10" s="1"/>
      <c r="BG10" s="1"/>
    </row>
    <row r="11" spans="2:59" s="4" customFormat="1" ht="18" customHeight="1">
      <c r="B11" s="91" t="s">
        <v>37</v>
      </c>
      <c r="C11" s="74"/>
      <c r="D11" s="74"/>
      <c r="E11" s="74"/>
      <c r="F11" s="74"/>
      <c r="G11" s="84"/>
      <c r="H11" s="86"/>
      <c r="I11" s="84">
        <v>4.1099999999999996E-6</v>
      </c>
      <c r="J11" s="74"/>
      <c r="K11" s="85">
        <f>I11/$I$11</f>
        <v>1</v>
      </c>
      <c r="L11" s="85">
        <f>I11/'סכום נכסי הקרן'!$C$42</f>
        <v>7.3930287085819956E-10</v>
      </c>
      <c r="M11" s="1"/>
      <c r="N11" s="1"/>
      <c r="O11" s="1"/>
      <c r="P11" s="1"/>
      <c r="BG11" s="1"/>
    </row>
    <row r="12" spans="2:59" ht="21" customHeight="1">
      <c r="B12" s="93" t="s">
        <v>213</v>
      </c>
      <c r="C12" s="74"/>
      <c r="D12" s="74"/>
      <c r="E12" s="74"/>
      <c r="F12" s="74"/>
      <c r="G12" s="84"/>
      <c r="H12" s="86"/>
      <c r="I12" s="84">
        <v>4.1099999999999996E-6</v>
      </c>
      <c r="J12" s="74"/>
      <c r="K12" s="85">
        <f t="shared" ref="K12:K13" si="0">I12/$I$11</f>
        <v>1</v>
      </c>
      <c r="L12" s="85">
        <f>I12/'סכום נכסי הקרן'!$C$42</f>
        <v>7.3930287085819956E-10</v>
      </c>
    </row>
    <row r="13" spans="2:59">
      <c r="B13" s="73" t="s">
        <v>863</v>
      </c>
      <c r="C13" s="74" t="s">
        <v>864</v>
      </c>
      <c r="D13" s="87" t="s">
        <v>704</v>
      </c>
      <c r="E13" s="87" t="s">
        <v>144</v>
      </c>
      <c r="F13" s="96">
        <v>43879</v>
      </c>
      <c r="G13" s="84">
        <v>1.091E-3</v>
      </c>
      <c r="H13" s="86">
        <v>108.68859999999999</v>
      </c>
      <c r="I13" s="84">
        <v>4.1099999999999996E-6</v>
      </c>
      <c r="J13" s="85">
        <v>0</v>
      </c>
      <c r="K13" s="85">
        <f t="shared" si="0"/>
        <v>1</v>
      </c>
      <c r="L13" s="85">
        <f>I13/'סכום נכסי הקרן'!$C$42</f>
        <v>7.3930287085819956E-10</v>
      </c>
    </row>
    <row r="14" spans="2:59">
      <c r="B14" s="91"/>
      <c r="C14" s="74"/>
      <c r="D14" s="74"/>
      <c r="E14" s="74"/>
      <c r="F14" s="74"/>
      <c r="G14" s="84"/>
      <c r="H14" s="86"/>
      <c r="I14" s="74"/>
      <c r="J14" s="74"/>
      <c r="K14" s="85"/>
      <c r="L14" s="74"/>
    </row>
    <row r="15" spans="2:59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</row>
    <row r="16" spans="2:59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</row>
    <row r="17" spans="2:12">
      <c r="B17" s="97"/>
      <c r="C17" s="91"/>
      <c r="D17" s="91"/>
      <c r="E17" s="91"/>
      <c r="F17" s="91"/>
      <c r="G17" s="91"/>
      <c r="H17" s="91"/>
      <c r="I17" s="91"/>
      <c r="J17" s="91"/>
      <c r="K17" s="91"/>
      <c r="L17" s="91"/>
    </row>
    <row r="18" spans="2:12">
      <c r="B18" s="97"/>
      <c r="C18" s="91"/>
      <c r="D18" s="91"/>
      <c r="E18" s="91"/>
      <c r="F18" s="91"/>
      <c r="G18" s="91"/>
      <c r="H18" s="91"/>
      <c r="I18" s="91"/>
      <c r="J18" s="91"/>
      <c r="K18" s="91"/>
      <c r="L18" s="91"/>
    </row>
    <row r="19" spans="2:12">
      <c r="B19" s="97"/>
      <c r="C19" s="91"/>
      <c r="D19" s="91"/>
      <c r="E19" s="91"/>
      <c r="F19" s="91"/>
      <c r="G19" s="91"/>
      <c r="H19" s="91"/>
      <c r="I19" s="91"/>
      <c r="J19" s="91"/>
      <c r="K19" s="91"/>
      <c r="L19" s="91"/>
    </row>
    <row r="20" spans="2:12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</row>
    <row r="21" spans="2:12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</row>
    <row r="22" spans="2:12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</row>
    <row r="23" spans="2:12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</row>
    <row r="24" spans="2:12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</row>
    <row r="25" spans="2:12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</row>
    <row r="26" spans="2:12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</row>
    <row r="27" spans="2:12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</row>
    <row r="28" spans="2:12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</row>
    <row r="29" spans="2:12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</row>
    <row r="30" spans="2:12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</row>
    <row r="31" spans="2:12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</row>
    <row r="32" spans="2:12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</row>
    <row r="33" spans="2:12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2:12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</row>
    <row r="35" spans="2:12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</row>
    <row r="36" spans="2:12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</row>
    <row r="37" spans="2:12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</row>
    <row r="38" spans="2:12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</row>
    <row r="39" spans="2:12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</row>
    <row r="40" spans="2:12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</row>
    <row r="41" spans="2:12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</row>
    <row r="42" spans="2:12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</row>
    <row r="43" spans="2:12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</row>
    <row r="44" spans="2:12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</row>
    <row r="45" spans="2:12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</row>
    <row r="46" spans="2:12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</row>
    <row r="47" spans="2:12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</row>
    <row r="48" spans="2:12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2:12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2:12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2:12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2:12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</row>
    <row r="53" spans="2:12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2:12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2:12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</row>
    <row r="56" spans="2:12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</row>
    <row r="57" spans="2:12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</row>
    <row r="58" spans="2:12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2:12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</row>
    <row r="60" spans="2:12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</row>
    <row r="61" spans="2:12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</row>
    <row r="62" spans="2:12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</row>
    <row r="63" spans="2:12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</row>
    <row r="64" spans="2:12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</row>
    <row r="65" spans="2:12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</row>
    <row r="66" spans="2:12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</row>
    <row r="67" spans="2:12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</row>
    <row r="68" spans="2:12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</row>
    <row r="69" spans="2:12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2:12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</row>
    <row r="71" spans="2:12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</row>
    <row r="72" spans="2:12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</row>
    <row r="73" spans="2:12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</row>
    <row r="74" spans="2:12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5" spans="2:12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</row>
    <row r="76" spans="2:12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</row>
    <row r="77" spans="2:12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</row>
    <row r="78" spans="2:12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</row>
    <row r="79" spans="2:12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</row>
    <row r="80" spans="2:12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</row>
    <row r="81" spans="2:12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</row>
    <row r="82" spans="2:12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</row>
    <row r="83" spans="2:12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</row>
    <row r="84" spans="2:12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</row>
    <row r="85" spans="2:12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</row>
    <row r="86" spans="2:12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</row>
    <row r="87" spans="2:12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</row>
    <row r="88" spans="2:12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</row>
    <row r="89" spans="2:12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</row>
    <row r="90" spans="2:12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</row>
    <row r="91" spans="2:12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</row>
    <row r="92" spans="2:12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</row>
    <row r="93" spans="2:12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</row>
    <row r="94" spans="2:12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</row>
    <row r="95" spans="2:12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</row>
    <row r="96" spans="2:12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</row>
    <row r="97" spans="2:12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</row>
    <row r="98" spans="2:12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</row>
    <row r="99" spans="2:12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</row>
    <row r="100" spans="2:12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</row>
    <row r="101" spans="2:12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</row>
    <row r="102" spans="2:12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</row>
    <row r="103" spans="2:12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</row>
    <row r="104" spans="2:12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</row>
    <row r="105" spans="2:12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</row>
    <row r="106" spans="2:12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</row>
    <row r="107" spans="2:12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</row>
    <row r="108" spans="2:12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</row>
    <row r="109" spans="2:12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</row>
    <row r="110" spans="2:12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</row>
    <row r="111" spans="2:12"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</row>
    <row r="112" spans="2:12"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</row>
    <row r="113" spans="2:12"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</row>
    <row r="114" spans="2:12">
      <c r="C114" s="1"/>
      <c r="D114" s="1"/>
    </row>
    <row r="115" spans="2:12">
      <c r="C115" s="1"/>
      <c r="D115" s="1"/>
    </row>
    <row r="116" spans="2:12">
      <c r="C116" s="1"/>
      <c r="D116" s="1"/>
    </row>
    <row r="117" spans="2:12">
      <c r="C117" s="1"/>
      <c r="D117" s="1"/>
    </row>
    <row r="118" spans="2:12">
      <c r="C118" s="1"/>
      <c r="D118" s="1"/>
    </row>
    <row r="119" spans="2:12">
      <c r="C119" s="1"/>
      <c r="D119" s="1"/>
    </row>
    <row r="120" spans="2:12">
      <c r="C120" s="1"/>
      <c r="D120" s="1"/>
    </row>
    <row r="121" spans="2:12">
      <c r="C121" s="1"/>
      <c r="D121" s="1"/>
    </row>
    <row r="122" spans="2:12">
      <c r="C122" s="1"/>
      <c r="D122" s="1"/>
    </row>
    <row r="123" spans="2:12">
      <c r="C123" s="1"/>
      <c r="D123" s="1"/>
    </row>
    <row r="124" spans="2:12">
      <c r="C124" s="1"/>
      <c r="D124" s="1"/>
    </row>
    <row r="125" spans="2:12">
      <c r="C125" s="1"/>
      <c r="D125" s="1"/>
    </row>
    <row r="126" spans="2:12">
      <c r="C126" s="1"/>
      <c r="D126" s="1"/>
    </row>
    <row r="127" spans="2:12">
      <c r="C127" s="1"/>
      <c r="D127" s="1"/>
    </row>
    <row r="128" spans="2:12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AH39:XFD41 D42:XFD1048576 D39:AF41 D1:XFD38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BB473"/>
  <sheetViews>
    <sheetView rightToLeft="1" workbookViewId="0">
      <selection activeCell="I11" sqref="I11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4">
      <c r="B1" s="47" t="s">
        <v>160</v>
      </c>
      <c r="C1" s="68" t="s" vm="1">
        <v>240</v>
      </c>
    </row>
    <row r="2" spans="2:54">
      <c r="B2" s="47" t="s">
        <v>159</v>
      </c>
      <c r="C2" s="68" t="s">
        <v>241</v>
      </c>
    </row>
    <row r="3" spans="2:54">
      <c r="B3" s="47" t="s">
        <v>161</v>
      </c>
      <c r="C3" s="68" t="s">
        <v>242</v>
      </c>
    </row>
    <row r="4" spans="2:54">
      <c r="B4" s="47" t="s">
        <v>162</v>
      </c>
      <c r="C4" s="68">
        <v>12146</v>
      </c>
    </row>
    <row r="6" spans="2:54" ht="26.25" customHeight="1">
      <c r="B6" s="108" t="s">
        <v>191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54" ht="26.25" customHeight="1">
      <c r="B7" s="108" t="s">
        <v>81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</row>
    <row r="8" spans="2:54" s="3" customFormat="1" ht="78.75">
      <c r="B8" s="22" t="s">
        <v>97</v>
      </c>
      <c r="C8" s="30" t="s">
        <v>35</v>
      </c>
      <c r="D8" s="30" t="s">
        <v>50</v>
      </c>
      <c r="E8" s="30" t="s">
        <v>84</v>
      </c>
      <c r="F8" s="30" t="s">
        <v>85</v>
      </c>
      <c r="G8" s="30" t="s">
        <v>216</v>
      </c>
      <c r="H8" s="30" t="s">
        <v>215</v>
      </c>
      <c r="I8" s="30" t="s">
        <v>92</v>
      </c>
      <c r="J8" s="30" t="s">
        <v>46</v>
      </c>
      <c r="K8" s="30" t="s">
        <v>163</v>
      </c>
      <c r="L8" s="31" t="s">
        <v>165</v>
      </c>
      <c r="M8" s="1"/>
      <c r="AZ8" s="1"/>
    </row>
    <row r="9" spans="2:54" s="3" customFormat="1" ht="21" customHeight="1">
      <c r="B9" s="15"/>
      <c r="C9" s="16"/>
      <c r="D9" s="16"/>
      <c r="E9" s="16"/>
      <c r="F9" s="16" t="s">
        <v>21</v>
      </c>
      <c r="G9" s="16" t="s">
        <v>223</v>
      </c>
      <c r="H9" s="16"/>
      <c r="I9" s="16" t="s">
        <v>219</v>
      </c>
      <c r="J9" s="32" t="s">
        <v>19</v>
      </c>
      <c r="K9" s="32" t="s">
        <v>19</v>
      </c>
      <c r="L9" s="33" t="s">
        <v>19</v>
      </c>
      <c r="AZ9" s="1"/>
    </row>
    <row r="10" spans="2:54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20" t="s">
        <v>9</v>
      </c>
      <c r="AZ10" s="1"/>
    </row>
    <row r="11" spans="2:54" s="4" customFormat="1" ht="18" customHeight="1">
      <c r="B11" s="91"/>
      <c r="C11" s="91"/>
      <c r="D11" s="91"/>
      <c r="E11" s="91"/>
      <c r="F11" s="91"/>
      <c r="G11" s="91"/>
      <c r="H11" s="91"/>
      <c r="I11" s="86">
        <v>0</v>
      </c>
      <c r="J11" s="91"/>
      <c r="K11" s="91"/>
      <c r="L11" s="91"/>
      <c r="AZ11" s="1"/>
    </row>
    <row r="12" spans="2:54" ht="19.5" customHeight="1">
      <c r="B12" s="89" t="s">
        <v>231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</row>
    <row r="13" spans="2:54">
      <c r="B13" s="89" t="s">
        <v>93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</row>
    <row r="14" spans="2:54">
      <c r="B14" s="89" t="s">
        <v>214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</row>
    <row r="15" spans="2:54">
      <c r="B15" s="89" t="s">
        <v>222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</row>
    <row r="16" spans="2:54" s="7" customFormat="1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AZ16" s="1"/>
      <c r="BB16" s="1"/>
    </row>
    <row r="17" spans="2:54" s="7" customFormat="1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AZ17" s="1"/>
      <c r="BB17" s="1"/>
    </row>
    <row r="18" spans="2:54" s="7" customFormat="1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AZ18" s="1"/>
      <c r="BB18" s="1"/>
    </row>
    <row r="19" spans="2:54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</row>
    <row r="20" spans="2:54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</row>
    <row r="21" spans="2:54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</row>
    <row r="22" spans="2:54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</row>
    <row r="23" spans="2:54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</row>
    <row r="24" spans="2:54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</row>
    <row r="25" spans="2:54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</row>
    <row r="26" spans="2:54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</row>
    <row r="27" spans="2:54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</row>
    <row r="28" spans="2:54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</row>
    <row r="29" spans="2:54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</row>
    <row r="30" spans="2:54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</row>
    <row r="31" spans="2:54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</row>
    <row r="32" spans="2:54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</row>
    <row r="33" spans="2:12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2:12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</row>
    <row r="35" spans="2:12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</row>
    <row r="36" spans="2:12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</row>
    <row r="37" spans="2:12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</row>
    <row r="38" spans="2:12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</row>
    <row r="39" spans="2:12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</row>
    <row r="40" spans="2:12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</row>
    <row r="41" spans="2:12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</row>
    <row r="42" spans="2:12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</row>
    <row r="43" spans="2:12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</row>
    <row r="44" spans="2:12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</row>
    <row r="45" spans="2:12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</row>
    <row r="46" spans="2:12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</row>
    <row r="47" spans="2:12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</row>
    <row r="48" spans="2:12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2:12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2:12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2:12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2:12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</row>
    <row r="53" spans="2:12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2:12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2:12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</row>
    <row r="56" spans="2:12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</row>
    <row r="57" spans="2:12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</row>
    <row r="58" spans="2:12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2:12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</row>
    <row r="60" spans="2:12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</row>
    <row r="61" spans="2:12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</row>
    <row r="62" spans="2:12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</row>
    <row r="63" spans="2:12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</row>
    <row r="64" spans="2:12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</row>
    <row r="65" spans="2:12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</row>
    <row r="66" spans="2:12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</row>
    <row r="67" spans="2:12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</row>
    <row r="68" spans="2:12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</row>
    <row r="69" spans="2:12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2:12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</row>
    <row r="71" spans="2:12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</row>
    <row r="72" spans="2:12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</row>
    <row r="73" spans="2:12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</row>
    <row r="74" spans="2:12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5" spans="2:12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</row>
    <row r="76" spans="2:12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</row>
    <row r="77" spans="2:12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</row>
    <row r="78" spans="2:12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</row>
    <row r="79" spans="2:12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</row>
    <row r="80" spans="2:12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</row>
    <row r="81" spans="2:12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</row>
    <row r="82" spans="2:12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</row>
    <row r="83" spans="2:12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</row>
    <row r="84" spans="2:12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</row>
    <row r="85" spans="2:12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</row>
    <row r="86" spans="2:12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</row>
    <row r="87" spans="2:12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</row>
    <row r="88" spans="2:12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</row>
    <row r="89" spans="2:12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</row>
    <row r="90" spans="2:12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</row>
    <row r="91" spans="2:12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</row>
    <row r="92" spans="2:12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</row>
    <row r="93" spans="2:12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</row>
    <row r="94" spans="2:12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</row>
    <row r="95" spans="2:12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</row>
    <row r="96" spans="2:12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</row>
    <row r="97" spans="2:12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</row>
    <row r="98" spans="2:12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</row>
    <row r="99" spans="2:12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</row>
    <row r="100" spans="2:12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</row>
    <row r="101" spans="2:12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</row>
    <row r="102" spans="2:12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</row>
    <row r="103" spans="2:12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</row>
    <row r="104" spans="2:12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</row>
    <row r="105" spans="2:12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</row>
    <row r="106" spans="2:12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</row>
    <row r="107" spans="2:12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</row>
    <row r="108" spans="2:12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</row>
    <row r="109" spans="2:12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</row>
    <row r="110" spans="2:12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AH44:XFD47 D48:XFD1048576 D44:AF47 D1:H43 J1:XFD43 I1:I10 I12:I43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17"/>
  <sheetViews>
    <sheetView rightToLeft="1" workbookViewId="0">
      <selection activeCell="J10" sqref="J10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63.285156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7.28515625" style="1" bestFit="1" customWidth="1"/>
    <col min="11" max="11" width="9.140625" style="1" bestFit="1" customWidth="1"/>
    <col min="12" max="12" width="9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37" width="5.7109375" style="1" customWidth="1"/>
    <col min="38" max="38" width="3.42578125" style="1" customWidth="1"/>
    <col min="39" max="39" width="5.7109375" style="1" hidden="1" customWidth="1"/>
    <col min="40" max="40" width="10.140625" style="1" customWidth="1"/>
    <col min="41" max="41" width="13.85546875" style="1" customWidth="1"/>
    <col min="42" max="42" width="5.7109375" style="1" customWidth="1"/>
    <col min="43" max="16384" width="9.140625" style="1"/>
  </cols>
  <sheetData>
    <row r="1" spans="2:13">
      <c r="B1" s="47" t="s">
        <v>160</v>
      </c>
      <c r="C1" s="68" t="s" vm="1">
        <v>240</v>
      </c>
    </row>
    <row r="2" spans="2:13">
      <c r="B2" s="47" t="s">
        <v>159</v>
      </c>
      <c r="C2" s="68" t="s">
        <v>241</v>
      </c>
    </row>
    <row r="3" spans="2:13">
      <c r="B3" s="47" t="s">
        <v>161</v>
      </c>
      <c r="C3" s="68" t="s">
        <v>242</v>
      </c>
    </row>
    <row r="4" spans="2:13">
      <c r="B4" s="47" t="s">
        <v>162</v>
      </c>
      <c r="C4" s="68">
        <v>12146</v>
      </c>
    </row>
    <row r="6" spans="2:13" ht="26.25" customHeight="1">
      <c r="B6" s="108" t="s">
        <v>189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13" s="3" customFormat="1" ht="63">
      <c r="B7" s="67" t="s">
        <v>96</v>
      </c>
      <c r="C7" s="50" t="s">
        <v>35</v>
      </c>
      <c r="D7" s="50" t="s">
        <v>98</v>
      </c>
      <c r="E7" s="50" t="s">
        <v>14</v>
      </c>
      <c r="F7" s="50" t="s">
        <v>51</v>
      </c>
      <c r="G7" s="50" t="s">
        <v>84</v>
      </c>
      <c r="H7" s="50" t="s">
        <v>16</v>
      </c>
      <c r="I7" s="50" t="s">
        <v>18</v>
      </c>
      <c r="J7" s="50" t="s">
        <v>47</v>
      </c>
      <c r="K7" s="50" t="s">
        <v>163</v>
      </c>
      <c r="L7" s="52" t="s">
        <v>164</v>
      </c>
      <c r="M7" s="1"/>
    </row>
    <row r="8" spans="2:13" s="3" customFormat="1" ht="28.5" customHeight="1">
      <c r="B8" s="15"/>
      <c r="C8" s="16"/>
      <c r="D8" s="16"/>
      <c r="E8" s="16"/>
      <c r="F8" s="16"/>
      <c r="G8" s="16"/>
      <c r="H8" s="16" t="s">
        <v>19</v>
      </c>
      <c r="I8" s="16" t="s">
        <v>19</v>
      </c>
      <c r="J8" s="16" t="s">
        <v>219</v>
      </c>
      <c r="K8" s="16" t="s">
        <v>19</v>
      </c>
      <c r="L8" s="17" t="s">
        <v>19</v>
      </c>
    </row>
    <row r="9" spans="2:13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20" t="s">
        <v>9</v>
      </c>
    </row>
    <row r="10" spans="2:13" s="4" customFormat="1" ht="18" customHeight="1">
      <c r="B10" s="91" t="s">
        <v>34</v>
      </c>
      <c r="C10" s="74"/>
      <c r="D10" s="74"/>
      <c r="E10" s="74"/>
      <c r="F10" s="74"/>
      <c r="G10" s="74"/>
      <c r="H10" s="74"/>
      <c r="I10" s="74"/>
      <c r="J10" s="84">
        <f>J11</f>
        <v>554.26713622299997</v>
      </c>
      <c r="K10" s="85">
        <f>J10/$J$10</f>
        <v>1</v>
      </c>
      <c r="L10" s="85">
        <f>J10/'סכום נכסי הקרן'!$C$42</f>
        <v>9.9701042586865379E-2</v>
      </c>
    </row>
    <row r="11" spans="2:13">
      <c r="B11" s="93" t="s">
        <v>212</v>
      </c>
      <c r="C11" s="74"/>
      <c r="D11" s="74"/>
      <c r="E11" s="74"/>
      <c r="F11" s="74"/>
      <c r="G11" s="74"/>
      <c r="H11" s="74"/>
      <c r="I11" s="74"/>
      <c r="J11" s="84">
        <f>J12+J18</f>
        <v>554.26713622299997</v>
      </c>
      <c r="K11" s="85">
        <f t="shared" ref="K11:K16" si="0">J11/$J$10</f>
        <v>1</v>
      </c>
      <c r="L11" s="85">
        <f>J11/'סכום נכסי הקרן'!$C$42</f>
        <v>9.9701042586865379E-2</v>
      </c>
    </row>
    <row r="12" spans="2:13">
      <c r="B12" s="92" t="s">
        <v>32</v>
      </c>
      <c r="C12" s="72"/>
      <c r="D12" s="72"/>
      <c r="E12" s="72"/>
      <c r="F12" s="72"/>
      <c r="G12" s="72"/>
      <c r="H12" s="72"/>
      <c r="I12" s="72"/>
      <c r="J12" s="81">
        <f>SUM(J13:J16)</f>
        <v>454.05263509299994</v>
      </c>
      <c r="K12" s="82">
        <f t="shared" si="0"/>
        <v>0.81919458221372798</v>
      </c>
      <c r="L12" s="82">
        <f>J12/'סכום נכסי הקרן'!$C$42</f>
        <v>8.1674553928220289E-2</v>
      </c>
    </row>
    <row r="13" spans="2:13">
      <c r="B13" s="77" t="s">
        <v>992</v>
      </c>
      <c r="C13" s="74" t="s">
        <v>993</v>
      </c>
      <c r="D13" s="74">
        <v>11</v>
      </c>
      <c r="E13" s="74" t="s">
        <v>994</v>
      </c>
      <c r="F13" s="74" t="s">
        <v>995</v>
      </c>
      <c r="G13" s="87" t="s">
        <v>145</v>
      </c>
      <c r="H13" s="88">
        <v>0</v>
      </c>
      <c r="I13" s="88">
        <v>0</v>
      </c>
      <c r="J13" s="84">
        <v>0.54145990600000005</v>
      </c>
      <c r="K13" s="85">
        <f t="shared" si="0"/>
        <v>9.768933978112548E-4</v>
      </c>
      <c r="L13" s="85">
        <f>J13/'סכום נכסי הקרן'!$C$42</f>
        <v>9.7397290258007533E-5</v>
      </c>
    </row>
    <row r="14" spans="2:13">
      <c r="B14" s="77" t="s">
        <v>996</v>
      </c>
      <c r="C14" s="74" t="s">
        <v>997</v>
      </c>
      <c r="D14" s="74">
        <v>12</v>
      </c>
      <c r="E14" s="74" t="s">
        <v>994</v>
      </c>
      <c r="F14" s="74" t="s">
        <v>995</v>
      </c>
      <c r="G14" s="87" t="s">
        <v>145</v>
      </c>
      <c r="H14" s="88">
        <v>0</v>
      </c>
      <c r="I14" s="88">
        <v>0</v>
      </c>
      <c r="J14" s="84">
        <v>2.6397073739999994</v>
      </c>
      <c r="K14" s="85">
        <f t="shared" si="0"/>
        <v>4.7625182903464763E-3</v>
      </c>
      <c r="L14" s="85">
        <f>J14/'סכום נכסי הקרן'!$C$42</f>
        <v>4.7482803888655934E-4</v>
      </c>
    </row>
    <row r="15" spans="2:13">
      <c r="B15" s="77" t="s">
        <v>998</v>
      </c>
      <c r="C15" s="74" t="s">
        <v>999</v>
      </c>
      <c r="D15" s="74">
        <v>10</v>
      </c>
      <c r="E15" s="74" t="s">
        <v>994</v>
      </c>
      <c r="F15" s="74" t="s">
        <v>995</v>
      </c>
      <c r="G15" s="87" t="s">
        <v>145</v>
      </c>
      <c r="H15" s="88">
        <v>0</v>
      </c>
      <c r="I15" s="88">
        <v>0</v>
      </c>
      <c r="J15" s="84">
        <v>451.94596897699995</v>
      </c>
      <c r="K15" s="85">
        <f t="shared" si="0"/>
        <v>0.81539376852963397</v>
      </c>
      <c r="L15" s="85">
        <f>J15/'סכום נכסי הקרן'!$C$42</f>
        <v>8.1295608841237696E-2</v>
      </c>
    </row>
    <row r="16" spans="2:13">
      <c r="B16" s="77" t="s">
        <v>1000</v>
      </c>
      <c r="C16" s="74" t="s">
        <v>1001</v>
      </c>
      <c r="D16" s="74">
        <v>20</v>
      </c>
      <c r="E16" s="74" t="s">
        <v>994</v>
      </c>
      <c r="F16" s="74" t="s">
        <v>995</v>
      </c>
      <c r="G16" s="87" t="s">
        <v>145</v>
      </c>
      <c r="H16" s="88">
        <v>0</v>
      </c>
      <c r="I16" s="88">
        <v>0</v>
      </c>
      <c r="J16" s="84">
        <v>-1.074501164</v>
      </c>
      <c r="K16" s="85">
        <f t="shared" si="0"/>
        <v>-1.9385980040636807E-3</v>
      </c>
      <c r="L16" s="85">
        <f>J16/'סכום נכסי הקרן'!$C$42</f>
        <v>-1.9328024216196525E-4</v>
      </c>
    </row>
    <row r="17" spans="2:12">
      <c r="B17" s="73"/>
      <c r="C17" s="74"/>
      <c r="D17" s="74"/>
      <c r="E17" s="74"/>
      <c r="F17" s="74"/>
      <c r="G17" s="74"/>
      <c r="H17" s="74"/>
      <c r="I17" s="74"/>
      <c r="J17" s="74"/>
      <c r="K17" s="85"/>
      <c r="L17" s="74"/>
    </row>
    <row r="18" spans="2:12">
      <c r="B18" s="92" t="s">
        <v>33</v>
      </c>
      <c r="C18" s="72"/>
      <c r="D18" s="72"/>
      <c r="E18" s="72"/>
      <c r="F18" s="72"/>
      <c r="G18" s="72"/>
      <c r="H18" s="72"/>
      <c r="I18" s="72"/>
      <c r="J18" s="81">
        <f>SUM(J19:J30)</f>
        <v>100.21450112999999</v>
      </c>
      <c r="K18" s="82">
        <f t="shared" ref="K18:K30" si="1">J18/$J$10</f>
        <v>0.1808054177862719</v>
      </c>
      <c r="L18" s="82">
        <f>J18/'סכום נכסי הקרן'!$C$42</f>
        <v>1.8026488658645083E-2</v>
      </c>
    </row>
    <row r="19" spans="2:12">
      <c r="B19" s="77" t="s">
        <v>996</v>
      </c>
      <c r="C19" s="74" t="s">
        <v>1002</v>
      </c>
      <c r="D19" s="74">
        <v>12</v>
      </c>
      <c r="E19" s="74" t="s">
        <v>994</v>
      </c>
      <c r="F19" s="74" t="s">
        <v>995</v>
      </c>
      <c r="G19" s="87" t="s">
        <v>147</v>
      </c>
      <c r="H19" s="88">
        <v>0</v>
      </c>
      <c r="I19" s="88">
        <v>0</v>
      </c>
      <c r="J19" s="84">
        <v>2.1500000000000001E-7</v>
      </c>
      <c r="K19" s="85">
        <f t="shared" si="1"/>
        <v>3.8789959921689891E-10</v>
      </c>
      <c r="L19" s="85">
        <f>J19/'סכום נכסי הקרן'!$C$42</f>
        <v>3.867399446095205E-11</v>
      </c>
    </row>
    <row r="20" spans="2:12">
      <c r="B20" s="77" t="s">
        <v>996</v>
      </c>
      <c r="C20" s="74" t="s">
        <v>1003</v>
      </c>
      <c r="D20" s="74">
        <v>12</v>
      </c>
      <c r="E20" s="74" t="s">
        <v>994</v>
      </c>
      <c r="F20" s="74" t="s">
        <v>995</v>
      </c>
      <c r="G20" s="87" t="s">
        <v>144</v>
      </c>
      <c r="H20" s="88">
        <v>0</v>
      </c>
      <c r="I20" s="88">
        <v>0</v>
      </c>
      <c r="J20" s="84">
        <v>1.5799999999999999E-7</v>
      </c>
      <c r="K20" s="85">
        <f t="shared" si="1"/>
        <v>2.8506110081986057E-10</v>
      </c>
      <c r="L20" s="85">
        <f>J20/'סכום נכסי הקרן'!$C$42</f>
        <v>2.8420888952699644E-11</v>
      </c>
    </row>
    <row r="21" spans="2:12">
      <c r="B21" s="77" t="s">
        <v>998</v>
      </c>
      <c r="C21" s="74" t="s">
        <v>1004</v>
      </c>
      <c r="D21" s="74">
        <v>10</v>
      </c>
      <c r="E21" s="74" t="s">
        <v>994</v>
      </c>
      <c r="F21" s="74" t="s">
        <v>995</v>
      </c>
      <c r="G21" s="87" t="s">
        <v>154</v>
      </c>
      <c r="H21" s="88">
        <v>0</v>
      </c>
      <c r="I21" s="88">
        <v>0</v>
      </c>
      <c r="J21" s="84">
        <v>3.1855799999999999</v>
      </c>
      <c r="K21" s="85">
        <f t="shared" si="1"/>
        <v>5.7473730477831109E-3</v>
      </c>
      <c r="L21" s="85">
        <f>J21/'סכום נכסי הקרן'!$C$42</f>
        <v>5.7301908499962618E-4</v>
      </c>
    </row>
    <row r="22" spans="2:12">
      <c r="B22" s="77" t="s">
        <v>998</v>
      </c>
      <c r="C22" s="74" t="s">
        <v>1005</v>
      </c>
      <c r="D22" s="74">
        <v>10</v>
      </c>
      <c r="E22" s="74" t="s">
        <v>994</v>
      </c>
      <c r="F22" s="74" t="s">
        <v>995</v>
      </c>
      <c r="G22" s="87" t="s">
        <v>147</v>
      </c>
      <c r="H22" s="88">
        <v>0</v>
      </c>
      <c r="I22" s="88">
        <v>0</v>
      </c>
      <c r="J22" s="84">
        <v>3.9999999999999994E-9</v>
      </c>
      <c r="K22" s="85">
        <f t="shared" si="1"/>
        <v>7.2167367296167231E-12</v>
      </c>
      <c r="L22" s="85">
        <f>J22/'סכום נכסי הקרן'!$C$42</f>
        <v>7.1951617601771252E-13</v>
      </c>
    </row>
    <row r="23" spans="2:12">
      <c r="B23" s="77" t="s">
        <v>998</v>
      </c>
      <c r="C23" s="74" t="s">
        <v>1006</v>
      </c>
      <c r="D23" s="74">
        <v>10</v>
      </c>
      <c r="E23" s="74" t="s">
        <v>994</v>
      </c>
      <c r="F23" s="74" t="s">
        <v>995</v>
      </c>
      <c r="G23" s="87" t="s">
        <v>144</v>
      </c>
      <c r="H23" s="88">
        <v>0</v>
      </c>
      <c r="I23" s="88">
        <v>0</v>
      </c>
      <c r="J23" s="84">
        <v>84.508201276000008</v>
      </c>
      <c r="K23" s="85">
        <f t="shared" si="1"/>
        <v>0.15246836002558803</v>
      </c>
      <c r="L23" s="85">
        <f>J23/'סכום נכסי הקרן'!$C$42</f>
        <v>1.5201254456060676E-2</v>
      </c>
    </row>
    <row r="24" spans="2:12">
      <c r="B24" s="77" t="s">
        <v>998</v>
      </c>
      <c r="C24" s="74" t="s">
        <v>1007</v>
      </c>
      <c r="D24" s="74">
        <v>10</v>
      </c>
      <c r="E24" s="74" t="s">
        <v>994</v>
      </c>
      <c r="F24" s="74" t="s">
        <v>995</v>
      </c>
      <c r="G24" s="87" t="s">
        <v>153</v>
      </c>
      <c r="H24" s="88">
        <v>0</v>
      </c>
      <c r="I24" s="88">
        <v>0</v>
      </c>
      <c r="J24" s="84">
        <v>0.71475</v>
      </c>
      <c r="K24" s="85">
        <f t="shared" si="1"/>
        <v>1.2895406443733885E-3</v>
      </c>
      <c r="L24" s="85">
        <f>J24/'סכום נכסי הקרן'!$C$42</f>
        <v>1.28568546702165E-4</v>
      </c>
    </row>
    <row r="25" spans="2:12">
      <c r="B25" s="77" t="s">
        <v>998</v>
      </c>
      <c r="C25" s="74" t="s">
        <v>1008</v>
      </c>
      <c r="D25" s="74">
        <v>10</v>
      </c>
      <c r="E25" s="74" t="s">
        <v>994</v>
      </c>
      <c r="F25" s="74" t="s">
        <v>995</v>
      </c>
      <c r="G25" s="87" t="s">
        <v>146</v>
      </c>
      <c r="H25" s="88">
        <v>0</v>
      </c>
      <c r="I25" s="88">
        <v>0</v>
      </c>
      <c r="J25" s="84">
        <v>11.434149999999999</v>
      </c>
      <c r="K25" s="85">
        <f t="shared" si="1"/>
        <v>2.0629312569236766E-2</v>
      </c>
      <c r="L25" s="85">
        <f>J25/'סכום נכסי הקרן'!$C$42</f>
        <v>2.0567639710032319E-3</v>
      </c>
    </row>
    <row r="26" spans="2:12">
      <c r="B26" s="77" t="s">
        <v>998</v>
      </c>
      <c r="C26" s="74" t="s">
        <v>1009</v>
      </c>
      <c r="D26" s="74">
        <v>10</v>
      </c>
      <c r="E26" s="74" t="s">
        <v>994</v>
      </c>
      <c r="F26" s="74" t="s">
        <v>995</v>
      </c>
      <c r="G26" s="87" t="s">
        <v>148</v>
      </c>
      <c r="H26" s="88">
        <v>0</v>
      </c>
      <c r="I26" s="88">
        <v>0</v>
      </c>
      <c r="J26" s="84">
        <v>0.37124000000000001</v>
      </c>
      <c r="K26" s="85">
        <f t="shared" si="1"/>
        <v>6.6978533587572816E-4</v>
      </c>
      <c r="L26" s="85">
        <f>J26/'סכום נכסי הקרן'!$C$42</f>
        <v>6.6778296296203911E-5</v>
      </c>
    </row>
    <row r="27" spans="2:12">
      <c r="B27" s="77" t="s">
        <v>1000</v>
      </c>
      <c r="C27" s="74" t="s">
        <v>1010</v>
      </c>
      <c r="D27" s="74">
        <v>20</v>
      </c>
      <c r="E27" s="74" t="s">
        <v>994</v>
      </c>
      <c r="F27" s="74" t="s">
        <v>995</v>
      </c>
      <c r="G27" s="87" t="s">
        <v>144</v>
      </c>
      <c r="H27" s="88">
        <v>0</v>
      </c>
      <c r="I27" s="88">
        <v>0</v>
      </c>
      <c r="J27" s="84">
        <v>1.2310000000000002E-6</v>
      </c>
      <c r="K27" s="85">
        <f t="shared" si="1"/>
        <v>2.2209507285395469E-9</v>
      </c>
      <c r="L27" s="85">
        <f>J27/'סכום נכסי הקרן'!$C$42</f>
        <v>2.2143110316945108E-10</v>
      </c>
    </row>
    <row r="28" spans="2:12">
      <c r="B28" s="77" t="s">
        <v>992</v>
      </c>
      <c r="C28" s="74" t="s">
        <v>1011</v>
      </c>
      <c r="D28" s="74">
        <v>11</v>
      </c>
      <c r="E28" s="74" t="s">
        <v>994</v>
      </c>
      <c r="F28" s="74" t="s">
        <v>995</v>
      </c>
      <c r="G28" s="87" t="s">
        <v>146</v>
      </c>
      <c r="H28" s="88">
        <v>0</v>
      </c>
      <c r="I28" s="88">
        <v>0</v>
      </c>
      <c r="J28" s="84">
        <v>1.7341200000000001E-4</v>
      </c>
      <c r="K28" s="85">
        <f t="shared" si="1"/>
        <v>3.1286718743907386E-7</v>
      </c>
      <c r="L28" s="85">
        <f>J28/'סכום נכסי הקרן'!$C$42</f>
        <v>3.1193184778895896E-8</v>
      </c>
    </row>
    <row r="29" spans="2:12">
      <c r="B29" s="77" t="s">
        <v>992</v>
      </c>
      <c r="C29" s="74" t="s">
        <v>1012</v>
      </c>
      <c r="D29" s="74">
        <v>11</v>
      </c>
      <c r="E29" s="74" t="s">
        <v>994</v>
      </c>
      <c r="F29" s="74" t="s">
        <v>995</v>
      </c>
      <c r="G29" s="87" t="s">
        <v>147</v>
      </c>
      <c r="H29" s="88">
        <v>0</v>
      </c>
      <c r="I29" s="88">
        <v>0</v>
      </c>
      <c r="J29" s="84">
        <v>9.2000000000000003E-8</v>
      </c>
      <c r="K29" s="85">
        <f t="shared" si="1"/>
        <v>1.6598494478118466E-10</v>
      </c>
      <c r="L29" s="85">
        <f>J29/'סכום נכסי הקרן'!$C$42</f>
        <v>1.654887204840739E-11</v>
      </c>
    </row>
    <row r="30" spans="2:12">
      <c r="B30" s="77" t="s">
        <v>992</v>
      </c>
      <c r="C30" s="74" t="s">
        <v>1013</v>
      </c>
      <c r="D30" s="74">
        <v>11</v>
      </c>
      <c r="E30" s="74" t="s">
        <v>994</v>
      </c>
      <c r="F30" s="74" t="s">
        <v>995</v>
      </c>
      <c r="G30" s="87" t="s">
        <v>144</v>
      </c>
      <c r="H30" s="88">
        <v>0</v>
      </c>
      <c r="I30" s="88">
        <v>0</v>
      </c>
      <c r="J30" s="84">
        <v>4.0474199999999993E-4</v>
      </c>
      <c r="K30" s="85">
        <f t="shared" si="1"/>
        <v>7.3022911435463285E-7</v>
      </c>
      <c r="L30" s="85">
        <f>J30/'סכום נכסי הקרן'!$C$42</f>
        <v>7.2804604028440245E-8</v>
      </c>
    </row>
    <row r="31" spans="2:12">
      <c r="B31" s="73"/>
      <c r="C31" s="74"/>
      <c r="D31" s="74"/>
      <c r="E31" s="74"/>
      <c r="F31" s="74"/>
      <c r="G31" s="74"/>
      <c r="H31" s="74"/>
      <c r="I31" s="74"/>
      <c r="J31" s="74"/>
      <c r="K31" s="85"/>
      <c r="L31" s="74"/>
    </row>
    <row r="32" spans="2:12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</row>
    <row r="33" spans="2:12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2:12">
      <c r="B34" s="89" t="s">
        <v>231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</row>
    <row r="35" spans="2:12">
      <c r="B35" s="97"/>
      <c r="C35" s="91"/>
      <c r="D35" s="91"/>
      <c r="E35" s="91"/>
      <c r="F35" s="91"/>
      <c r="G35" s="91"/>
      <c r="H35" s="91"/>
      <c r="I35" s="91"/>
      <c r="J35" s="91"/>
      <c r="K35" s="91"/>
      <c r="L35" s="91"/>
    </row>
    <row r="36" spans="2:12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</row>
    <row r="37" spans="2:12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</row>
    <row r="38" spans="2:12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</row>
    <row r="39" spans="2:12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</row>
    <row r="40" spans="2:12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</row>
    <row r="41" spans="2:12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</row>
    <row r="42" spans="2:12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</row>
    <row r="43" spans="2:12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</row>
    <row r="44" spans="2:12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</row>
    <row r="45" spans="2:12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</row>
    <row r="46" spans="2:12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</row>
    <row r="47" spans="2:12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</row>
    <row r="48" spans="2:12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2:12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2:12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2:12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2:12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</row>
    <row r="53" spans="2:12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2:12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2:12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</row>
    <row r="56" spans="2:12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</row>
    <row r="57" spans="2:12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</row>
    <row r="58" spans="2:12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2:12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</row>
    <row r="60" spans="2:12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</row>
    <row r="61" spans="2:12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</row>
    <row r="62" spans="2:12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</row>
    <row r="63" spans="2:12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</row>
    <row r="64" spans="2:12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</row>
    <row r="65" spans="2:12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</row>
    <row r="66" spans="2:12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</row>
    <row r="67" spans="2:12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</row>
    <row r="68" spans="2:12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</row>
    <row r="69" spans="2:12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2:12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</row>
    <row r="71" spans="2:12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</row>
    <row r="72" spans="2:12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</row>
    <row r="73" spans="2:12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</row>
    <row r="74" spans="2:12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5" spans="2:12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</row>
    <row r="76" spans="2:12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</row>
    <row r="77" spans="2:12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</row>
    <row r="78" spans="2:12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</row>
    <row r="79" spans="2:12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</row>
    <row r="80" spans="2:12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</row>
    <row r="81" spans="2:12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</row>
    <row r="82" spans="2:12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</row>
    <row r="83" spans="2:12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</row>
    <row r="84" spans="2:12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</row>
    <row r="85" spans="2:12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</row>
    <row r="86" spans="2:12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</row>
    <row r="87" spans="2:12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</row>
    <row r="88" spans="2:12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</row>
    <row r="89" spans="2:12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</row>
    <row r="90" spans="2:12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</row>
    <row r="91" spans="2:12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</row>
    <row r="92" spans="2:12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</row>
    <row r="93" spans="2:12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</row>
    <row r="94" spans="2:12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</row>
    <row r="95" spans="2:12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</row>
    <row r="96" spans="2:12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</row>
    <row r="97" spans="2:12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</row>
    <row r="98" spans="2:12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</row>
    <row r="99" spans="2:12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</row>
    <row r="100" spans="2:12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</row>
    <row r="101" spans="2:12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</row>
    <row r="102" spans="2:12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</row>
    <row r="103" spans="2:12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</row>
    <row r="104" spans="2:12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</row>
    <row r="105" spans="2:12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</row>
    <row r="106" spans="2:12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</row>
    <row r="107" spans="2:12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</row>
    <row r="108" spans="2:12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</row>
    <row r="109" spans="2:12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</row>
    <row r="110" spans="2:12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</row>
    <row r="111" spans="2:12"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</row>
    <row r="112" spans="2:12"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</row>
    <row r="113" spans="2:12"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</row>
    <row r="114" spans="2:12"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</row>
    <row r="115" spans="2:12"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</row>
    <row r="116" spans="2:12"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</row>
    <row r="117" spans="2:12"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</row>
    <row r="118" spans="2:12"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</row>
    <row r="119" spans="2:12"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</row>
    <row r="120" spans="2:12"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</row>
    <row r="121" spans="2:12"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</row>
    <row r="122" spans="2:12"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</row>
    <row r="123" spans="2:12"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</row>
    <row r="124" spans="2:12">
      <c r="B124" s="91"/>
      <c r="C124" s="91"/>
      <c r="D124" s="91"/>
      <c r="E124" s="91"/>
      <c r="F124" s="91"/>
      <c r="G124" s="91"/>
      <c r="H124" s="91"/>
      <c r="I124" s="91"/>
      <c r="J124" s="91"/>
      <c r="K124" s="91"/>
      <c r="L124" s="91"/>
    </row>
    <row r="125" spans="2:12"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91"/>
    </row>
    <row r="126" spans="2:12">
      <c r="B126" s="91"/>
      <c r="C126" s="91"/>
      <c r="D126" s="91"/>
      <c r="E126" s="91"/>
      <c r="F126" s="91"/>
      <c r="G126" s="91"/>
      <c r="H126" s="91"/>
      <c r="I126" s="91"/>
      <c r="J126" s="91"/>
      <c r="K126" s="91"/>
      <c r="L126" s="91"/>
    </row>
    <row r="127" spans="2:12">
      <c r="B127" s="91"/>
      <c r="C127" s="91"/>
      <c r="D127" s="91"/>
      <c r="E127" s="91"/>
      <c r="F127" s="91"/>
      <c r="G127" s="91"/>
      <c r="H127" s="91"/>
      <c r="I127" s="91"/>
      <c r="J127" s="91"/>
      <c r="K127" s="91"/>
      <c r="L127" s="91"/>
    </row>
    <row r="128" spans="2:12">
      <c r="B128" s="91"/>
      <c r="C128" s="91"/>
      <c r="D128" s="91"/>
      <c r="E128" s="91"/>
      <c r="F128" s="91"/>
      <c r="G128" s="91"/>
      <c r="H128" s="91"/>
      <c r="I128" s="91"/>
      <c r="J128" s="91"/>
      <c r="K128" s="91"/>
      <c r="L128" s="91"/>
    </row>
    <row r="129" spans="2:12">
      <c r="B129" s="91"/>
      <c r="C129" s="91"/>
      <c r="D129" s="91"/>
      <c r="E129" s="91"/>
      <c r="F129" s="91"/>
      <c r="G129" s="91"/>
      <c r="H129" s="91"/>
      <c r="I129" s="91"/>
      <c r="J129" s="91"/>
      <c r="K129" s="91"/>
      <c r="L129" s="91"/>
    </row>
    <row r="130" spans="2:12">
      <c r="B130" s="91"/>
      <c r="C130" s="91"/>
      <c r="D130" s="91"/>
      <c r="E130" s="91"/>
      <c r="F130" s="91"/>
      <c r="G130" s="91"/>
      <c r="H130" s="91"/>
      <c r="I130" s="91"/>
      <c r="J130" s="91"/>
      <c r="K130" s="91"/>
      <c r="L130" s="9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Y562"/>
  <sheetViews>
    <sheetView rightToLeft="1" topLeftCell="A53" workbookViewId="0">
      <selection activeCell="J77" activeCellId="5" sqref="J12:J62 J63 J63 J64 J66:J75 J77:J79"/>
    </sheetView>
  </sheetViews>
  <sheetFormatPr defaultColWidth="9.140625" defaultRowHeight="18"/>
  <cols>
    <col min="1" max="1" width="6.28515625" style="1" customWidth="1"/>
    <col min="2" max="2" width="45.7109375" style="2" bestFit="1" customWidth="1"/>
    <col min="3" max="3" width="63.28515625" style="2" bestFit="1" customWidth="1"/>
    <col min="4" max="4" width="8.5703125" style="2" bestFit="1" customWidth="1"/>
    <col min="5" max="5" width="12" style="1" bestFit="1" customWidth="1"/>
    <col min="6" max="7" width="11.28515625" style="1" bestFit="1" customWidth="1"/>
    <col min="8" max="8" width="6.425781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2" width="7.5703125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1">
      <c r="B1" s="47" t="s">
        <v>160</v>
      </c>
      <c r="C1" s="68" t="s" vm="1">
        <v>240</v>
      </c>
    </row>
    <row r="2" spans="2:51">
      <c r="B2" s="47" t="s">
        <v>159</v>
      </c>
      <c r="C2" s="68" t="s">
        <v>241</v>
      </c>
    </row>
    <row r="3" spans="2:51">
      <c r="B3" s="47" t="s">
        <v>161</v>
      </c>
      <c r="C3" s="68" t="s">
        <v>242</v>
      </c>
    </row>
    <row r="4" spans="2:51">
      <c r="B4" s="47" t="s">
        <v>162</v>
      </c>
      <c r="C4" s="68">
        <v>12146</v>
      </c>
    </row>
    <row r="6" spans="2:51" ht="26.25" customHeight="1">
      <c r="B6" s="108" t="s">
        <v>191</v>
      </c>
      <c r="C6" s="109"/>
      <c r="D6" s="109"/>
      <c r="E6" s="109"/>
      <c r="F6" s="109"/>
      <c r="G6" s="109"/>
      <c r="H6" s="109"/>
      <c r="I6" s="109"/>
      <c r="J6" s="109"/>
      <c r="K6" s="110"/>
    </row>
    <row r="7" spans="2:51" ht="26.25" customHeight="1">
      <c r="B7" s="108" t="s">
        <v>82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51" s="3" customFormat="1" ht="63">
      <c r="B8" s="22" t="s">
        <v>97</v>
      </c>
      <c r="C8" s="30" t="s">
        <v>35</v>
      </c>
      <c r="D8" s="30" t="s">
        <v>50</v>
      </c>
      <c r="E8" s="30" t="s">
        <v>84</v>
      </c>
      <c r="F8" s="30" t="s">
        <v>85</v>
      </c>
      <c r="G8" s="30" t="s">
        <v>216</v>
      </c>
      <c r="H8" s="30" t="s">
        <v>215</v>
      </c>
      <c r="I8" s="30" t="s">
        <v>92</v>
      </c>
      <c r="J8" s="30" t="s">
        <v>163</v>
      </c>
      <c r="K8" s="31" t="s">
        <v>165</v>
      </c>
      <c r="L8" s="1"/>
      <c r="AW8" s="1"/>
    </row>
    <row r="9" spans="2:51" s="3" customFormat="1" ht="22.5" customHeight="1">
      <c r="B9" s="15"/>
      <c r="C9" s="16"/>
      <c r="D9" s="16"/>
      <c r="E9" s="16"/>
      <c r="F9" s="16" t="s">
        <v>21</v>
      </c>
      <c r="G9" s="16" t="s">
        <v>223</v>
      </c>
      <c r="H9" s="16"/>
      <c r="I9" s="16" t="s">
        <v>219</v>
      </c>
      <c r="J9" s="32" t="s">
        <v>19</v>
      </c>
      <c r="K9" s="17" t="s">
        <v>19</v>
      </c>
      <c r="AW9" s="1"/>
    </row>
    <row r="10" spans="2:51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20" t="s">
        <v>8</v>
      </c>
      <c r="AW10" s="1"/>
    </row>
    <row r="11" spans="2:51" s="4" customFormat="1" ht="18" customHeight="1">
      <c r="B11" s="69" t="s">
        <v>38</v>
      </c>
      <c r="C11" s="70"/>
      <c r="D11" s="70"/>
      <c r="E11" s="70"/>
      <c r="F11" s="70"/>
      <c r="G11" s="78"/>
      <c r="H11" s="80"/>
      <c r="I11" s="78">
        <v>-2.5086059079999998</v>
      </c>
      <c r="J11" s="79">
        <f>I11/$I$11</f>
        <v>1</v>
      </c>
      <c r="K11" s="79">
        <f>I11/'סכום נכסי הקרן'!$C$42</f>
        <v>-4.5124563251490039E-4</v>
      </c>
      <c r="AW11" s="1"/>
    </row>
    <row r="12" spans="2:51" ht="19.5" customHeight="1">
      <c r="B12" s="71" t="s">
        <v>30</v>
      </c>
      <c r="C12" s="72"/>
      <c r="D12" s="72"/>
      <c r="E12" s="72"/>
      <c r="F12" s="72"/>
      <c r="G12" s="81"/>
      <c r="H12" s="83"/>
      <c r="I12" s="81">
        <v>-2.5086059079999998</v>
      </c>
      <c r="J12" s="82">
        <f t="shared" ref="J12:J62" si="0">I12/$I$11</f>
        <v>1</v>
      </c>
      <c r="K12" s="82">
        <f>I12/'סכום נכסי הקרן'!$C$42</f>
        <v>-4.5124563251490039E-4</v>
      </c>
    </row>
    <row r="13" spans="2:51">
      <c r="B13" s="92" t="s">
        <v>865</v>
      </c>
      <c r="C13" s="72"/>
      <c r="D13" s="72"/>
      <c r="E13" s="72"/>
      <c r="F13" s="72"/>
      <c r="G13" s="81"/>
      <c r="H13" s="83"/>
      <c r="I13" s="81">
        <v>-1.9737747990000003</v>
      </c>
      <c r="J13" s="82">
        <f t="shared" si="0"/>
        <v>0.78680146319738331</v>
      </c>
      <c r="K13" s="82">
        <f>I13/'סכום נכסי הקרן'!$C$42</f>
        <v>-3.5504072392415238E-4</v>
      </c>
    </row>
    <row r="14" spans="2:51">
      <c r="B14" s="77" t="s">
        <v>866</v>
      </c>
      <c r="C14" s="74" t="s">
        <v>867</v>
      </c>
      <c r="D14" s="87" t="s">
        <v>608</v>
      </c>
      <c r="E14" s="87" t="s">
        <v>144</v>
      </c>
      <c r="F14" s="96">
        <v>43887</v>
      </c>
      <c r="G14" s="84">
        <v>0.36698399999999998</v>
      </c>
      <c r="H14" s="86">
        <v>-1.8695999999999999</v>
      </c>
      <c r="I14" s="84">
        <v>-6.8610000000000009E-6</v>
      </c>
      <c r="J14" s="85">
        <f t="shared" si="0"/>
        <v>2.7349851876375319E-6</v>
      </c>
      <c r="K14" s="85">
        <f>I14/'סכום נכסי הקרן'!$C$42</f>
        <v>-1.2341501209143816E-9</v>
      </c>
    </row>
    <row r="15" spans="2:51">
      <c r="B15" s="77" t="s">
        <v>868</v>
      </c>
      <c r="C15" s="74" t="s">
        <v>869</v>
      </c>
      <c r="D15" s="87" t="s">
        <v>608</v>
      </c>
      <c r="E15" s="87" t="s">
        <v>144</v>
      </c>
      <c r="F15" s="96">
        <v>43893</v>
      </c>
      <c r="G15" s="84">
        <v>0.45920299999999997</v>
      </c>
      <c r="H15" s="86">
        <v>-1.6365000000000001</v>
      </c>
      <c r="I15" s="84">
        <v>-7.5149999999999992E-6</v>
      </c>
      <c r="J15" s="85">
        <f t="shared" si="0"/>
        <v>2.9956877547144801E-6</v>
      </c>
      <c r="K15" s="85">
        <f>I15/'סכום נכסי הקרן'!$C$42</f>
        <v>-1.3517910156932775E-9</v>
      </c>
    </row>
    <row r="16" spans="2:51" s="7" customFormat="1">
      <c r="B16" s="77" t="s">
        <v>870</v>
      </c>
      <c r="C16" s="74" t="s">
        <v>871</v>
      </c>
      <c r="D16" s="87" t="s">
        <v>608</v>
      </c>
      <c r="E16" s="87" t="s">
        <v>144</v>
      </c>
      <c r="F16" s="96">
        <v>44005</v>
      </c>
      <c r="G16" s="84">
        <v>0.51207000000000003</v>
      </c>
      <c r="H16" s="86">
        <v>-1.3897999999999999</v>
      </c>
      <c r="I16" s="84">
        <v>-7.1169999999999998E-6</v>
      </c>
      <c r="J16" s="85">
        <f t="shared" si="0"/>
        <v>2.8370338989092425E-6</v>
      </c>
      <c r="K16" s="85">
        <f>I16/'סכום נכסי הקרן'!$C$42</f>
        <v>-1.2801991561795151E-9</v>
      </c>
      <c r="AW16" s="1"/>
      <c r="AY16" s="1"/>
    </row>
    <row r="17" spans="2:51" s="7" customFormat="1">
      <c r="B17" s="77" t="s">
        <v>872</v>
      </c>
      <c r="C17" s="74" t="s">
        <v>873</v>
      </c>
      <c r="D17" s="87" t="s">
        <v>608</v>
      </c>
      <c r="E17" s="87" t="s">
        <v>144</v>
      </c>
      <c r="F17" s="96">
        <v>44006</v>
      </c>
      <c r="G17" s="84">
        <v>0.41044199999999997</v>
      </c>
      <c r="H17" s="86">
        <v>-1.2856000000000001</v>
      </c>
      <c r="I17" s="84">
        <v>-5.2769999999999996E-6</v>
      </c>
      <c r="J17" s="85">
        <f t="shared" si="0"/>
        <v>2.1035587866438207E-6</v>
      </c>
      <c r="K17" s="85">
        <f>I17/'סכום נכסי הקרן'!$C$42</f>
        <v>-9.4922171521136723E-10</v>
      </c>
      <c r="AW17" s="1"/>
      <c r="AY17" s="1"/>
    </row>
    <row r="18" spans="2:51" s="7" customFormat="1">
      <c r="B18" s="77" t="s">
        <v>874</v>
      </c>
      <c r="C18" s="74" t="s">
        <v>875</v>
      </c>
      <c r="D18" s="87" t="s">
        <v>608</v>
      </c>
      <c r="E18" s="87" t="s">
        <v>144</v>
      </c>
      <c r="F18" s="96">
        <v>44005</v>
      </c>
      <c r="G18" s="84">
        <v>0.51412500000000005</v>
      </c>
      <c r="H18" s="86">
        <v>-1.081</v>
      </c>
      <c r="I18" s="84">
        <v>-5.558E-6</v>
      </c>
      <c r="J18" s="85">
        <f t="shared" si="0"/>
        <v>2.2155731923756597E-6</v>
      </c>
      <c r="K18" s="85">
        <f>I18/'סכום נכסי הקרן'!$C$42</f>
        <v>-9.9976772657661168E-10</v>
      </c>
      <c r="AW18" s="1"/>
      <c r="AY18" s="1"/>
    </row>
    <row r="19" spans="2:51">
      <c r="B19" s="77" t="s">
        <v>876</v>
      </c>
      <c r="C19" s="74" t="s">
        <v>877</v>
      </c>
      <c r="D19" s="87" t="s">
        <v>608</v>
      </c>
      <c r="E19" s="87" t="s">
        <v>144</v>
      </c>
      <c r="F19" s="96">
        <v>44000</v>
      </c>
      <c r="G19" s="84">
        <v>0.46311799999999997</v>
      </c>
      <c r="H19" s="86">
        <v>-0.94210000000000005</v>
      </c>
      <c r="I19" s="84">
        <v>-4.3629999999999996E-6</v>
      </c>
      <c r="J19" s="85">
        <f t="shared" si="0"/>
        <v>1.7392129971815406E-6</v>
      </c>
      <c r="K19" s="85">
        <f>I19/'סכום נכסי הקרן'!$C$42</f>
        <v>-7.8481226899131992E-10</v>
      </c>
    </row>
    <row r="20" spans="2:51">
      <c r="B20" s="77" t="s">
        <v>878</v>
      </c>
      <c r="C20" s="74" t="s">
        <v>879</v>
      </c>
      <c r="D20" s="87" t="s">
        <v>608</v>
      </c>
      <c r="E20" s="87" t="s">
        <v>144</v>
      </c>
      <c r="F20" s="96">
        <v>44011</v>
      </c>
      <c r="G20" s="84">
        <v>0.41187000000000007</v>
      </c>
      <c r="H20" s="86">
        <v>-0.93100000000000005</v>
      </c>
      <c r="I20" s="84">
        <v>-3.8340000000000001E-6</v>
      </c>
      <c r="J20" s="85">
        <f t="shared" si="0"/>
        <v>1.5283389024052319E-6</v>
      </c>
      <c r="K20" s="85">
        <f>I20/'סכום נכסי הקרן'!$C$42</f>
        <v>-6.8965625471297757E-10</v>
      </c>
    </row>
    <row r="21" spans="2:51">
      <c r="B21" s="77" t="s">
        <v>880</v>
      </c>
      <c r="C21" s="74" t="s">
        <v>881</v>
      </c>
      <c r="D21" s="87" t="s">
        <v>608</v>
      </c>
      <c r="E21" s="87" t="s">
        <v>144</v>
      </c>
      <c r="F21" s="96">
        <v>44000</v>
      </c>
      <c r="G21" s="84">
        <v>0.56725400000000004</v>
      </c>
      <c r="H21" s="86">
        <v>-0.72489999999999999</v>
      </c>
      <c r="I21" s="84">
        <v>-4.1120000000000006E-6</v>
      </c>
      <c r="J21" s="85">
        <f t="shared" si="0"/>
        <v>1.6391574248018556E-6</v>
      </c>
      <c r="K21" s="85">
        <f>I21/'סכום נכסי הקרן'!$C$42</f>
        <v>-7.3966262894620865E-10</v>
      </c>
    </row>
    <row r="22" spans="2:51">
      <c r="B22" s="77" t="s">
        <v>882</v>
      </c>
      <c r="C22" s="74" t="s">
        <v>883</v>
      </c>
      <c r="D22" s="87" t="s">
        <v>608</v>
      </c>
      <c r="E22" s="87" t="s">
        <v>144</v>
      </c>
      <c r="F22" s="96">
        <v>43991</v>
      </c>
      <c r="G22" s="84">
        <v>0.36098999999999998</v>
      </c>
      <c r="H22" s="86">
        <v>-0.77649999999999997</v>
      </c>
      <c r="I22" s="84">
        <v>-2.8030000000000001E-6</v>
      </c>
      <c r="J22" s="85">
        <f t="shared" si="0"/>
        <v>1.1173536628695527E-6</v>
      </c>
      <c r="K22" s="85">
        <f>I22/'סכום נכסי הקרן'!$C$42</f>
        <v>-5.0420096034441207E-10</v>
      </c>
    </row>
    <row r="23" spans="2:51">
      <c r="B23" s="77" t="s">
        <v>884</v>
      </c>
      <c r="C23" s="74" t="s">
        <v>885</v>
      </c>
      <c r="D23" s="87" t="s">
        <v>608</v>
      </c>
      <c r="E23" s="87" t="s">
        <v>144</v>
      </c>
      <c r="F23" s="96">
        <v>44000</v>
      </c>
      <c r="G23" s="84">
        <v>0.36135800000000001</v>
      </c>
      <c r="H23" s="86">
        <v>-0.66090000000000004</v>
      </c>
      <c r="I23" s="84">
        <v>-2.3879999999999998E-6</v>
      </c>
      <c r="J23" s="85">
        <f t="shared" si="0"/>
        <v>9.5192313483142764E-7</v>
      </c>
      <c r="K23" s="85">
        <f>I23/'סכום נכסי הקרן'!$C$42</f>
        <v>-4.2955115708257439E-10</v>
      </c>
    </row>
    <row r="24" spans="2:51">
      <c r="B24" s="77" t="s">
        <v>886</v>
      </c>
      <c r="C24" s="74" t="s">
        <v>887</v>
      </c>
      <c r="D24" s="87" t="s">
        <v>608</v>
      </c>
      <c r="E24" s="87" t="s">
        <v>144</v>
      </c>
      <c r="F24" s="96">
        <v>43991</v>
      </c>
      <c r="G24" s="84">
        <v>0.15487200000000001</v>
      </c>
      <c r="H24" s="86">
        <v>-0.67110000000000003</v>
      </c>
      <c r="I24" s="84">
        <v>-1.0389999999999999E-6</v>
      </c>
      <c r="J24" s="85">
        <f t="shared" si="0"/>
        <v>4.1417426176292015E-7</v>
      </c>
      <c r="K24" s="85">
        <f>I24/'סכום נכסי הקרן'!$C$42</f>
        <v>-1.8689432672060084E-10</v>
      </c>
    </row>
    <row r="25" spans="2:51">
      <c r="B25" s="77" t="s">
        <v>888</v>
      </c>
      <c r="C25" s="74" t="s">
        <v>889</v>
      </c>
      <c r="D25" s="87" t="s">
        <v>608</v>
      </c>
      <c r="E25" s="87" t="s">
        <v>144</v>
      </c>
      <c r="F25" s="96">
        <v>43992</v>
      </c>
      <c r="G25" s="84">
        <v>0.45467400000000002</v>
      </c>
      <c r="H25" s="86">
        <v>-0.58109999999999995</v>
      </c>
      <c r="I25" s="84">
        <v>-2.6419999999999999E-6</v>
      </c>
      <c r="J25" s="85">
        <f t="shared" si="0"/>
        <v>1.0531745905463283E-6</v>
      </c>
      <c r="K25" s="85">
        <f>I25/'סכום נכסי הקרן'!$C$42</f>
        <v>-4.7524043425969918E-10</v>
      </c>
    </row>
    <row r="26" spans="2:51">
      <c r="B26" s="77" t="s">
        <v>890</v>
      </c>
      <c r="C26" s="74" t="s">
        <v>891</v>
      </c>
      <c r="D26" s="87" t="s">
        <v>608</v>
      </c>
      <c r="E26" s="87" t="s">
        <v>144</v>
      </c>
      <c r="F26" s="96">
        <v>43991</v>
      </c>
      <c r="G26" s="84">
        <v>0.46526400000000001</v>
      </c>
      <c r="H26" s="86">
        <v>-0.53090000000000004</v>
      </c>
      <c r="I26" s="84">
        <v>-2.4700000000000001E-6</v>
      </c>
      <c r="J26" s="85">
        <f t="shared" si="0"/>
        <v>9.8461061266064761E-7</v>
      </c>
      <c r="K26" s="85">
        <f>I26/'סכום נכסי הקרן'!$C$42</f>
        <v>-4.4430123869093751E-10</v>
      </c>
    </row>
    <row r="27" spans="2:51">
      <c r="B27" s="77" t="s">
        <v>892</v>
      </c>
      <c r="C27" s="74" t="s">
        <v>893</v>
      </c>
      <c r="D27" s="87" t="s">
        <v>608</v>
      </c>
      <c r="E27" s="87" t="s">
        <v>144</v>
      </c>
      <c r="F27" s="96">
        <v>43991</v>
      </c>
      <c r="G27" s="84">
        <v>0.47570000000000001</v>
      </c>
      <c r="H27" s="86">
        <v>-0.51049999999999995</v>
      </c>
      <c r="I27" s="84">
        <v>-2.4279999999999999E-6</v>
      </c>
      <c r="J27" s="85">
        <f t="shared" si="0"/>
        <v>9.6786824596763242E-7</v>
      </c>
      <c r="K27" s="85">
        <f>I27/'סכום נכסי הקרן'!$C$42</f>
        <v>-4.3674631884275154E-10</v>
      </c>
    </row>
    <row r="28" spans="2:51">
      <c r="B28" s="77" t="s">
        <v>894</v>
      </c>
      <c r="C28" s="74" t="s">
        <v>895</v>
      </c>
      <c r="D28" s="87" t="s">
        <v>608</v>
      </c>
      <c r="E28" s="87" t="s">
        <v>144</v>
      </c>
      <c r="F28" s="96">
        <v>43999</v>
      </c>
      <c r="G28" s="84">
        <v>0.46544000000000002</v>
      </c>
      <c r="H28" s="86">
        <v>-0.50149999999999995</v>
      </c>
      <c r="I28" s="84">
        <v>-2.334E-6</v>
      </c>
      <c r="J28" s="85">
        <f t="shared" si="0"/>
        <v>9.3039723479755123E-7</v>
      </c>
      <c r="K28" s="85">
        <f>I28/'סכום נכסי הקרן'!$C$42</f>
        <v>-4.1983768870633529E-10</v>
      </c>
    </row>
    <row r="29" spans="2:51">
      <c r="B29" s="77" t="s">
        <v>896</v>
      </c>
      <c r="C29" s="74" t="s">
        <v>897</v>
      </c>
      <c r="D29" s="87" t="s">
        <v>608</v>
      </c>
      <c r="E29" s="87" t="s">
        <v>144</v>
      </c>
      <c r="F29" s="96">
        <v>44012</v>
      </c>
      <c r="G29" s="84">
        <v>0.25873499999999999</v>
      </c>
      <c r="H29" s="86">
        <v>-0.3629</v>
      </c>
      <c r="I29" s="84">
        <v>-9.3899999999999992E-7</v>
      </c>
      <c r="J29" s="85">
        <f t="shared" si="0"/>
        <v>3.7431148392240808E-7</v>
      </c>
      <c r="K29" s="85">
        <f>I29/'סכום נכסי הקרן'!$C$42</f>
        <v>-1.6890642232015801E-10</v>
      </c>
    </row>
    <row r="30" spans="2:51">
      <c r="B30" s="77" t="s">
        <v>898</v>
      </c>
      <c r="C30" s="74" t="s">
        <v>899</v>
      </c>
      <c r="D30" s="87" t="s">
        <v>608</v>
      </c>
      <c r="E30" s="87" t="s">
        <v>144</v>
      </c>
      <c r="F30" s="96">
        <v>43991</v>
      </c>
      <c r="G30" s="84">
        <v>0.72579199999999999</v>
      </c>
      <c r="H30" s="86">
        <v>-0.27129999999999999</v>
      </c>
      <c r="I30" s="84">
        <v>-1.9689999999999997E-6</v>
      </c>
      <c r="J30" s="85">
        <f t="shared" si="0"/>
        <v>7.8489809567968207E-7</v>
      </c>
      <c r="K30" s="85">
        <f>I30/'סכום נכסי הקרן'!$C$42</f>
        <v>-3.5418183764471895E-10</v>
      </c>
    </row>
    <row r="31" spans="2:51">
      <c r="B31" s="77" t="s">
        <v>900</v>
      </c>
      <c r="C31" s="74" t="s">
        <v>901</v>
      </c>
      <c r="D31" s="87" t="s">
        <v>608</v>
      </c>
      <c r="E31" s="87" t="s">
        <v>144</v>
      </c>
      <c r="F31" s="96">
        <v>43990</v>
      </c>
      <c r="G31" s="84">
        <v>0.46683000000000002</v>
      </c>
      <c r="H31" s="86">
        <v>-0.21820000000000001</v>
      </c>
      <c r="I31" s="84">
        <v>-1.0189999999999999E-6</v>
      </c>
      <c r="J31" s="85">
        <f t="shared" si="0"/>
        <v>4.0620170619481776E-7</v>
      </c>
      <c r="K31" s="85">
        <f>I31/'סכום נכסי הקרן'!$C$42</f>
        <v>-1.8329674584051226E-10</v>
      </c>
    </row>
    <row r="32" spans="2:51">
      <c r="B32" s="77" t="s">
        <v>902</v>
      </c>
      <c r="C32" s="74" t="s">
        <v>903</v>
      </c>
      <c r="D32" s="87" t="s">
        <v>608</v>
      </c>
      <c r="E32" s="87" t="s">
        <v>144</v>
      </c>
      <c r="F32" s="96">
        <v>43990</v>
      </c>
      <c r="G32" s="84">
        <v>0.24899399999999999</v>
      </c>
      <c r="H32" s="86">
        <v>-0.21099999999999999</v>
      </c>
      <c r="I32" s="84">
        <v>-5.2499999999999995E-7</v>
      </c>
      <c r="J32" s="85">
        <f t="shared" si="0"/>
        <v>2.0927958366268824E-7</v>
      </c>
      <c r="K32" s="85">
        <f>I32/'סכום נכסי הקרן'!$C$42</f>
        <v>-9.4436498102324769E-11</v>
      </c>
    </row>
    <row r="33" spans="2:11">
      <c r="B33" s="77" t="s">
        <v>904</v>
      </c>
      <c r="C33" s="74" t="s">
        <v>905</v>
      </c>
      <c r="D33" s="87" t="s">
        <v>608</v>
      </c>
      <c r="E33" s="87" t="s">
        <v>144</v>
      </c>
      <c r="F33" s="96">
        <v>43990</v>
      </c>
      <c r="G33" s="84">
        <v>0.15570000000000001</v>
      </c>
      <c r="H33" s="86">
        <v>-0.1603</v>
      </c>
      <c r="I33" s="84">
        <v>-2.4999999999999999E-7</v>
      </c>
      <c r="J33" s="85">
        <f t="shared" si="0"/>
        <v>9.9656944601280114E-8</v>
      </c>
      <c r="K33" s="85">
        <f>I33/'סכום נכסי הקרן'!$C$42</f>
        <v>-4.4969761001107038E-11</v>
      </c>
    </row>
    <row r="34" spans="2:11">
      <c r="B34" s="77" t="s">
        <v>906</v>
      </c>
      <c r="C34" s="74" t="s">
        <v>907</v>
      </c>
      <c r="D34" s="87" t="s">
        <v>608</v>
      </c>
      <c r="E34" s="87" t="s">
        <v>144</v>
      </c>
      <c r="F34" s="96">
        <v>43985</v>
      </c>
      <c r="G34" s="84">
        <v>0.41575200000000001</v>
      </c>
      <c r="H34" s="86">
        <v>-3.9300000000000002E-2</v>
      </c>
      <c r="I34" s="84">
        <v>-1.6300000000000004E-7</v>
      </c>
      <c r="J34" s="85">
        <f t="shared" si="0"/>
        <v>6.4976327880034655E-8</v>
      </c>
      <c r="K34" s="85">
        <f>I34/'סכום נכסי הקרן'!$C$42</f>
        <v>-2.9320284172721798E-11</v>
      </c>
    </row>
    <row r="35" spans="2:11">
      <c r="B35" s="77" t="s">
        <v>908</v>
      </c>
      <c r="C35" s="74" t="s">
        <v>909</v>
      </c>
      <c r="D35" s="87" t="s">
        <v>608</v>
      </c>
      <c r="E35" s="87" t="s">
        <v>144</v>
      </c>
      <c r="F35" s="96">
        <v>43985</v>
      </c>
      <c r="G35" s="84">
        <v>0.46781599999999995</v>
      </c>
      <c r="H35" s="86">
        <v>-2.0299999999999999E-2</v>
      </c>
      <c r="I35" s="84">
        <v>-9.499999999999999E-8</v>
      </c>
      <c r="J35" s="85">
        <f t="shared" si="0"/>
        <v>3.7869638948486442E-8</v>
      </c>
      <c r="K35" s="85">
        <f>I35/'סכום נכסי הקרן'!$C$42</f>
        <v>-1.7088509180420672E-11</v>
      </c>
    </row>
    <row r="36" spans="2:11">
      <c r="B36" s="77" t="s">
        <v>910</v>
      </c>
      <c r="C36" s="74" t="s">
        <v>911</v>
      </c>
      <c r="D36" s="87" t="s">
        <v>608</v>
      </c>
      <c r="E36" s="87" t="s">
        <v>144</v>
      </c>
      <c r="F36" s="96">
        <v>43998</v>
      </c>
      <c r="G36" s="84">
        <v>0.20799599999999999</v>
      </c>
      <c r="H36" s="86">
        <v>1.7500000000000002E-2</v>
      </c>
      <c r="I36" s="84">
        <v>3.5999999999999998E-8</v>
      </c>
      <c r="J36" s="85">
        <f t="shared" si="0"/>
        <v>-1.4350600022584337E-8</v>
      </c>
      <c r="K36" s="85">
        <f>I36/'סכום נכסי הקרן'!$C$42</f>
        <v>6.475645584159413E-12</v>
      </c>
    </row>
    <row r="37" spans="2:11">
      <c r="B37" s="77" t="s">
        <v>912</v>
      </c>
      <c r="C37" s="74" t="s">
        <v>913</v>
      </c>
      <c r="D37" s="87" t="s">
        <v>608</v>
      </c>
      <c r="E37" s="87" t="s">
        <v>144</v>
      </c>
      <c r="F37" s="96">
        <v>43986</v>
      </c>
      <c r="G37" s="84">
        <v>0.468329</v>
      </c>
      <c r="H37" s="86">
        <v>0.1258</v>
      </c>
      <c r="I37" s="84">
        <v>5.8899999999999999E-7</v>
      </c>
      <c r="J37" s="85">
        <f t="shared" si="0"/>
        <v>-2.3479176148061595E-7</v>
      </c>
      <c r="K37" s="85">
        <f>I37/'סכום נכסי הקרן'!$C$42</f>
        <v>1.0594875691860817E-10</v>
      </c>
    </row>
    <row r="38" spans="2:11">
      <c r="B38" s="77" t="s">
        <v>914</v>
      </c>
      <c r="C38" s="74" t="s">
        <v>915</v>
      </c>
      <c r="D38" s="87" t="s">
        <v>608</v>
      </c>
      <c r="E38" s="87" t="s">
        <v>144</v>
      </c>
      <c r="F38" s="96">
        <v>43986</v>
      </c>
      <c r="G38" s="84">
        <v>0.41666399999999998</v>
      </c>
      <c r="H38" s="86">
        <v>0.215</v>
      </c>
      <c r="I38" s="84">
        <v>8.9599999999999998E-7</v>
      </c>
      <c r="J38" s="85">
        <f t="shared" si="0"/>
        <v>-3.5717048945098796E-7</v>
      </c>
      <c r="K38" s="85">
        <f>I38/'סכום נכסי הקרן'!$C$42</f>
        <v>1.6117162342796762E-10</v>
      </c>
    </row>
    <row r="39" spans="2:11">
      <c r="B39" s="77" t="s">
        <v>916</v>
      </c>
      <c r="C39" s="74" t="s">
        <v>917</v>
      </c>
      <c r="D39" s="87" t="s">
        <v>608</v>
      </c>
      <c r="E39" s="87" t="s">
        <v>144</v>
      </c>
      <c r="F39" s="96">
        <v>43984</v>
      </c>
      <c r="G39" s="84">
        <v>0.46913899999999997</v>
      </c>
      <c r="H39" s="86">
        <v>0.26340000000000002</v>
      </c>
      <c r="I39" s="84">
        <v>1.2359999999999999E-6</v>
      </c>
      <c r="J39" s="85">
        <f t="shared" si="0"/>
        <v>-4.927039341087289E-7</v>
      </c>
      <c r="K39" s="85">
        <f>I39/'סכום נכסי הקרן'!$C$42</f>
        <v>2.2233049838947317E-10</v>
      </c>
    </row>
    <row r="40" spans="2:11">
      <c r="B40" s="77" t="s">
        <v>918</v>
      </c>
      <c r="C40" s="74" t="s">
        <v>919</v>
      </c>
      <c r="D40" s="87" t="s">
        <v>608</v>
      </c>
      <c r="E40" s="87" t="s">
        <v>144</v>
      </c>
      <c r="F40" s="96">
        <v>43957</v>
      </c>
      <c r="G40" s="84">
        <v>0.41860799999999998</v>
      </c>
      <c r="H40" s="86">
        <v>0.67930000000000001</v>
      </c>
      <c r="I40" s="84">
        <v>2.8440000000000006E-6</v>
      </c>
      <c r="J40" s="85">
        <f t="shared" si="0"/>
        <v>-1.1336974017841628E-6</v>
      </c>
      <c r="K40" s="85">
        <f>I40/'סכום נכסי הקרן'!$C$42</f>
        <v>5.1157600114859381E-10</v>
      </c>
    </row>
    <row r="41" spans="2:11">
      <c r="B41" s="77" t="s">
        <v>920</v>
      </c>
      <c r="C41" s="74" t="s">
        <v>921</v>
      </c>
      <c r="D41" s="87" t="s">
        <v>608</v>
      </c>
      <c r="E41" s="87" t="s">
        <v>144</v>
      </c>
      <c r="F41" s="96">
        <v>43984</v>
      </c>
      <c r="G41" s="84">
        <v>0.576353</v>
      </c>
      <c r="H41" s="86">
        <v>0.78390000000000004</v>
      </c>
      <c r="I41" s="84">
        <v>4.5180000000000006E-6</v>
      </c>
      <c r="J41" s="85">
        <f t="shared" si="0"/>
        <v>-1.8010003028343347E-6</v>
      </c>
      <c r="K41" s="85">
        <f>I41/'סכום נכסי הקרן'!$C$42</f>
        <v>8.1269352081200648E-10</v>
      </c>
    </row>
    <row r="42" spans="2:11">
      <c r="B42" s="77" t="s">
        <v>922</v>
      </c>
      <c r="C42" s="74" t="s">
        <v>923</v>
      </c>
      <c r="D42" s="87" t="s">
        <v>608</v>
      </c>
      <c r="E42" s="87" t="s">
        <v>144</v>
      </c>
      <c r="F42" s="96">
        <v>43963</v>
      </c>
      <c r="G42" s="84">
        <v>0.26253799999999999</v>
      </c>
      <c r="H42" s="86">
        <v>1.0298</v>
      </c>
      <c r="I42" s="84">
        <v>2.7039999999999999E-6</v>
      </c>
      <c r="J42" s="85">
        <f t="shared" si="0"/>
        <v>-1.0778895128074458E-6</v>
      </c>
      <c r="K42" s="85">
        <f>I42/'סכום נכסי הקרן'!$C$42</f>
        <v>4.8639293498797368E-10</v>
      </c>
    </row>
    <row r="43" spans="2:11">
      <c r="B43" s="77" t="s">
        <v>924</v>
      </c>
      <c r="C43" s="74" t="s">
        <v>925</v>
      </c>
      <c r="D43" s="87" t="s">
        <v>608</v>
      </c>
      <c r="E43" s="87" t="s">
        <v>144</v>
      </c>
      <c r="F43" s="96">
        <v>43983</v>
      </c>
      <c r="G43" s="84">
        <v>0.42026400000000003</v>
      </c>
      <c r="H43" s="86">
        <v>1.0348999999999999</v>
      </c>
      <c r="I43" s="84">
        <v>4.3489999999999994E-6</v>
      </c>
      <c r="J43" s="85">
        <f t="shared" si="0"/>
        <v>-1.7336322082838686E-6</v>
      </c>
      <c r="K43" s="85">
        <f>I43/'סכום נכסי הקרן'!$C$42</f>
        <v>7.8229396237525787E-10</v>
      </c>
    </row>
    <row r="44" spans="2:11">
      <c r="B44" s="77" t="s">
        <v>926</v>
      </c>
      <c r="C44" s="74" t="s">
        <v>927</v>
      </c>
      <c r="D44" s="87" t="s">
        <v>608</v>
      </c>
      <c r="E44" s="87" t="s">
        <v>144</v>
      </c>
      <c r="F44" s="96">
        <v>43983</v>
      </c>
      <c r="G44" s="84">
        <v>0.567527</v>
      </c>
      <c r="H44" s="86">
        <v>1.0722</v>
      </c>
      <c r="I44" s="84">
        <v>6.0850000000000002E-6</v>
      </c>
      <c r="J44" s="85">
        <f t="shared" si="0"/>
        <v>-2.4256500315951584E-6</v>
      </c>
      <c r="K44" s="85">
        <f>I44/'סכום נכסי הקרן'!$C$42</f>
        <v>1.0945639827669453E-9</v>
      </c>
    </row>
    <row r="45" spans="2:11">
      <c r="B45" s="77" t="s">
        <v>928</v>
      </c>
      <c r="C45" s="74" t="s">
        <v>929</v>
      </c>
      <c r="D45" s="87" t="s">
        <v>608</v>
      </c>
      <c r="E45" s="87" t="s">
        <v>144</v>
      </c>
      <c r="F45" s="96">
        <v>43962</v>
      </c>
      <c r="G45" s="84">
        <v>0.26295000000000002</v>
      </c>
      <c r="H45" s="86">
        <v>1.1409</v>
      </c>
      <c r="I45" s="84">
        <v>3.0000000000000001E-6</v>
      </c>
      <c r="J45" s="85">
        <f t="shared" si="0"/>
        <v>-1.1958833352153616E-6</v>
      </c>
      <c r="K45" s="85">
        <f>I45/'סכום נכסי הקרן'!$C$42</f>
        <v>5.3963713201328445E-10</v>
      </c>
    </row>
    <row r="46" spans="2:11">
      <c r="B46" s="77" t="s">
        <v>930</v>
      </c>
      <c r="C46" s="74" t="s">
        <v>931</v>
      </c>
      <c r="D46" s="87" t="s">
        <v>608</v>
      </c>
      <c r="E46" s="87" t="s">
        <v>144</v>
      </c>
      <c r="F46" s="96">
        <v>43956</v>
      </c>
      <c r="G46" s="84">
        <v>0.31568400000000002</v>
      </c>
      <c r="H46" s="86">
        <v>1.2209000000000001</v>
      </c>
      <c r="I46" s="84">
        <v>3.8539999999999999E-6</v>
      </c>
      <c r="J46" s="85">
        <f t="shared" si="0"/>
        <v>-1.5363114579733342E-6</v>
      </c>
      <c r="K46" s="85">
        <f>I46/'סכום נכסי הקרן'!$C$42</f>
        <v>6.9325383559306604E-10</v>
      </c>
    </row>
    <row r="47" spans="2:11">
      <c r="B47" s="77" t="s">
        <v>932</v>
      </c>
      <c r="C47" s="74" t="s">
        <v>933</v>
      </c>
      <c r="D47" s="87" t="s">
        <v>608</v>
      </c>
      <c r="E47" s="87" t="s">
        <v>144</v>
      </c>
      <c r="F47" s="96">
        <v>43964</v>
      </c>
      <c r="G47" s="84">
        <v>0.31586900000000001</v>
      </c>
      <c r="H47" s="86">
        <v>1.2490000000000001</v>
      </c>
      <c r="I47" s="84">
        <v>3.9449999999999995E-6</v>
      </c>
      <c r="J47" s="85">
        <f t="shared" si="0"/>
        <v>-1.5725865858082002E-6</v>
      </c>
      <c r="K47" s="85">
        <f>I47/'סכום נכסי הקרן'!$C$42</f>
        <v>7.0962282859746892E-10</v>
      </c>
    </row>
    <row r="48" spans="2:11">
      <c r="B48" s="77" t="s">
        <v>934</v>
      </c>
      <c r="C48" s="74" t="s">
        <v>935</v>
      </c>
      <c r="D48" s="87" t="s">
        <v>608</v>
      </c>
      <c r="E48" s="87" t="s">
        <v>144</v>
      </c>
      <c r="F48" s="96">
        <v>43969</v>
      </c>
      <c r="G48" s="84">
        <v>0.31764599999999998</v>
      </c>
      <c r="H48" s="86">
        <v>1.8019000000000001</v>
      </c>
      <c r="I48" s="84">
        <v>5.7239999999999997E-6</v>
      </c>
      <c r="J48" s="85">
        <f t="shared" si="0"/>
        <v>-2.2817454035909094E-6</v>
      </c>
      <c r="K48" s="85">
        <f>I48/'סכום נכסי הקרן'!$C$42</f>
        <v>1.0296276478813466E-9</v>
      </c>
    </row>
    <row r="49" spans="2:11">
      <c r="B49" s="77" t="s">
        <v>936</v>
      </c>
      <c r="C49" s="74" t="s">
        <v>937</v>
      </c>
      <c r="D49" s="87" t="s">
        <v>608</v>
      </c>
      <c r="E49" s="87" t="s">
        <v>144</v>
      </c>
      <c r="F49" s="96">
        <v>43920</v>
      </c>
      <c r="G49" s="84">
        <v>7.4289999999999995E-2</v>
      </c>
      <c r="H49" s="86">
        <v>2.2949999999999999</v>
      </c>
      <c r="I49" s="84">
        <v>1.705E-6</v>
      </c>
      <c r="J49" s="85">
        <f t="shared" si="0"/>
        <v>-6.7966036218073039E-7</v>
      </c>
      <c r="K49" s="85">
        <f>I49/'סכום נכסי הקרן'!$C$42</f>
        <v>3.0669377002754997E-10</v>
      </c>
    </row>
    <row r="50" spans="2:11">
      <c r="B50" s="77" t="s">
        <v>938</v>
      </c>
      <c r="C50" s="74" t="s">
        <v>939</v>
      </c>
      <c r="D50" s="87" t="s">
        <v>608</v>
      </c>
      <c r="E50" s="87" t="s">
        <v>144</v>
      </c>
      <c r="F50" s="96">
        <v>43941</v>
      </c>
      <c r="G50" s="84">
        <v>0.42687599999999998</v>
      </c>
      <c r="H50" s="86">
        <v>2.6008</v>
      </c>
      <c r="I50" s="84">
        <v>1.1102000000000001E-5</v>
      </c>
      <c r="J50" s="85">
        <f t="shared" si="0"/>
        <v>-4.4255655958536485E-6</v>
      </c>
      <c r="K50" s="85">
        <f>I50/'סכום נכסי הקרן'!$C$42</f>
        <v>1.9970171465371615E-9</v>
      </c>
    </row>
    <row r="51" spans="2:11">
      <c r="B51" s="77" t="s">
        <v>940</v>
      </c>
      <c r="C51" s="74" t="s">
        <v>941</v>
      </c>
      <c r="D51" s="87" t="s">
        <v>608</v>
      </c>
      <c r="E51" s="87" t="s">
        <v>144</v>
      </c>
      <c r="F51" s="96">
        <v>43916</v>
      </c>
      <c r="G51" s="84">
        <v>0.53744999999999998</v>
      </c>
      <c r="H51" s="86">
        <v>3.3652000000000002</v>
      </c>
      <c r="I51" s="84">
        <v>1.8086000000000003E-5</v>
      </c>
      <c r="J51" s="85">
        <f t="shared" si="0"/>
        <v>-7.2095820002350105E-6</v>
      </c>
      <c r="K51" s="85">
        <f>I51/'סכום נכסי הקרן'!$C$42</f>
        <v>3.2532923898640878E-9</v>
      </c>
    </row>
    <row r="52" spans="2:11">
      <c r="B52" s="77" t="s">
        <v>942</v>
      </c>
      <c r="C52" s="74" t="s">
        <v>943</v>
      </c>
      <c r="D52" s="87" t="s">
        <v>608</v>
      </c>
      <c r="E52" s="87" t="s">
        <v>144</v>
      </c>
      <c r="F52" s="96">
        <v>43908</v>
      </c>
      <c r="G52" s="84">
        <v>0.45600000000000002</v>
      </c>
      <c r="H52" s="86">
        <v>8.7894000000000005</v>
      </c>
      <c r="I52" s="84">
        <v>4.0078999999999994E-5</v>
      </c>
      <c r="J52" s="85">
        <f t="shared" si="0"/>
        <v>-1.5976602730698821E-5</v>
      </c>
      <c r="K52" s="85">
        <f>I52/'סכום נכסי הקרן'!$C$42</f>
        <v>7.2093722046534747E-9</v>
      </c>
    </row>
    <row r="53" spans="2:11">
      <c r="B53" s="77" t="s">
        <v>944</v>
      </c>
      <c r="C53" s="74" t="s">
        <v>945</v>
      </c>
      <c r="D53" s="87" t="s">
        <v>608</v>
      </c>
      <c r="E53" s="87" t="s">
        <v>144</v>
      </c>
      <c r="F53" s="96">
        <v>44012</v>
      </c>
      <c r="G53" s="84">
        <v>0.25995000000000001</v>
      </c>
      <c r="H53" s="86">
        <v>5.7799999999999997E-2</v>
      </c>
      <c r="I53" s="84">
        <v>1.4999999999999999E-7</v>
      </c>
      <c r="J53" s="85">
        <f t="shared" si="0"/>
        <v>-5.9794166760768074E-8</v>
      </c>
      <c r="K53" s="85">
        <f>I53/'סכום נכסי הקרן'!$C$42</f>
        <v>2.6981856600664222E-11</v>
      </c>
    </row>
    <row r="54" spans="2:11">
      <c r="B54" s="77" t="s">
        <v>946</v>
      </c>
      <c r="C54" s="74" t="s">
        <v>905</v>
      </c>
      <c r="D54" s="87" t="s">
        <v>608</v>
      </c>
      <c r="E54" s="87" t="s">
        <v>144</v>
      </c>
      <c r="F54" s="96">
        <v>43677</v>
      </c>
      <c r="G54" s="84">
        <v>15318</v>
      </c>
      <c r="H54" s="86">
        <v>-1.7215</v>
      </c>
      <c r="I54" s="84">
        <v>-0.26369999999999999</v>
      </c>
      <c r="J54" s="85">
        <f t="shared" si="0"/>
        <v>0.10511814516543026</v>
      </c>
      <c r="K54" s="85">
        <f>I54/'סכום נכסי הקרן'!$C$42</f>
        <v>-4.7434103903967699E-5</v>
      </c>
    </row>
    <row r="55" spans="2:11">
      <c r="B55" s="77" t="s">
        <v>947</v>
      </c>
      <c r="C55" s="74" t="s">
        <v>948</v>
      </c>
      <c r="D55" s="87" t="s">
        <v>608</v>
      </c>
      <c r="E55" s="87" t="s">
        <v>144</v>
      </c>
      <c r="F55" s="96">
        <v>43895</v>
      </c>
      <c r="G55" s="84">
        <v>23917.599999999999</v>
      </c>
      <c r="H55" s="86">
        <v>-1.1408</v>
      </c>
      <c r="I55" s="84">
        <v>-0.27285999999999999</v>
      </c>
      <c r="J55" s="85">
        <f t="shared" si="0"/>
        <v>0.10876957561562117</v>
      </c>
      <c r="K55" s="85">
        <f>I55/'סכום נכסי הקרן'!$C$42</f>
        <v>-4.9081795947048261E-5</v>
      </c>
    </row>
    <row r="56" spans="2:11">
      <c r="B56" s="77" t="s">
        <v>949</v>
      </c>
      <c r="C56" s="74" t="s">
        <v>950</v>
      </c>
      <c r="D56" s="87" t="s">
        <v>608</v>
      </c>
      <c r="E56" s="87" t="s">
        <v>144</v>
      </c>
      <c r="F56" s="96">
        <v>43992</v>
      </c>
      <c r="G56" s="84">
        <v>155940.72</v>
      </c>
      <c r="H56" s="86">
        <v>-0.64249999999999996</v>
      </c>
      <c r="I56" s="84">
        <v>-1.00187</v>
      </c>
      <c r="J56" s="85">
        <f t="shared" si="0"/>
        <v>0.39937321235073808</v>
      </c>
      <c r="K56" s="85">
        <f>I56/'סכום נכסי הקרן'!$C$42</f>
        <v>-1.8021541781671643E-4</v>
      </c>
    </row>
    <row r="57" spans="2:11">
      <c r="B57" s="77" t="s">
        <v>951</v>
      </c>
      <c r="C57" s="74" t="s">
        <v>952</v>
      </c>
      <c r="D57" s="87" t="s">
        <v>608</v>
      </c>
      <c r="E57" s="87" t="s">
        <v>144</v>
      </c>
      <c r="F57" s="96">
        <v>43899</v>
      </c>
      <c r="G57" s="84">
        <v>34450</v>
      </c>
      <c r="H57" s="86">
        <v>-0.31330000000000002</v>
      </c>
      <c r="I57" s="84">
        <v>-0.10793000000000001</v>
      </c>
      <c r="J57" s="85">
        <f t="shared" si="0"/>
        <v>4.3023896123264661E-2</v>
      </c>
      <c r="K57" s="85">
        <f>I57/'סכום נכסי הקרן'!$C$42</f>
        <v>-1.9414345219397933E-5</v>
      </c>
    </row>
    <row r="58" spans="2:11">
      <c r="B58" s="77" t="s">
        <v>953</v>
      </c>
      <c r="C58" s="74" t="s">
        <v>954</v>
      </c>
      <c r="D58" s="87" t="s">
        <v>608</v>
      </c>
      <c r="E58" s="87" t="s">
        <v>144</v>
      </c>
      <c r="F58" s="96">
        <v>43657</v>
      </c>
      <c r="G58" s="84">
        <v>80707.759999999995</v>
      </c>
      <c r="H58" s="86">
        <v>-0.30740000000000001</v>
      </c>
      <c r="I58" s="84">
        <v>-0.24809</v>
      </c>
      <c r="J58" s="85">
        <f t="shared" si="0"/>
        <v>9.8895565544526345E-2</v>
      </c>
      <c r="K58" s="85">
        <f>I58/'סכום נכסי הקרן'!$C$42</f>
        <v>-4.4626192027058577E-5</v>
      </c>
    </row>
    <row r="59" spans="2:11">
      <c r="B59" s="77" t="s">
        <v>955</v>
      </c>
      <c r="C59" s="74" t="s">
        <v>956</v>
      </c>
      <c r="D59" s="87" t="s">
        <v>608</v>
      </c>
      <c r="E59" s="87" t="s">
        <v>144</v>
      </c>
      <c r="F59" s="96">
        <v>43986</v>
      </c>
      <c r="G59" s="84">
        <v>20796</v>
      </c>
      <c r="H59" s="86">
        <v>9.7699999999999995E-2</v>
      </c>
      <c r="I59" s="84">
        <v>2.0309999999999998E-2</v>
      </c>
      <c r="J59" s="85">
        <f t="shared" si="0"/>
        <v>-8.0961301794079971E-3</v>
      </c>
      <c r="K59" s="85">
        <f>I59/'סכום נכסי הקרן'!$C$42</f>
        <v>3.6533433837299355E-6</v>
      </c>
    </row>
    <row r="60" spans="2:11">
      <c r="B60" s="77" t="s">
        <v>957</v>
      </c>
      <c r="C60" s="74" t="s">
        <v>907</v>
      </c>
      <c r="D60" s="87" t="s">
        <v>608</v>
      </c>
      <c r="E60" s="87" t="s">
        <v>144</v>
      </c>
      <c r="F60" s="96">
        <v>43643</v>
      </c>
      <c r="G60" s="84">
        <v>3493.7</v>
      </c>
      <c r="H60" s="86">
        <v>0.88959999999999995</v>
      </c>
      <c r="I60" s="84">
        <v>3.108E-2</v>
      </c>
      <c r="J60" s="85">
        <f t="shared" si="0"/>
        <v>-1.2389351352831144E-2</v>
      </c>
      <c r="K60" s="85">
        <f>I60/'סכום נכסי הקרן'!$C$42</f>
        <v>5.5906406876576264E-6</v>
      </c>
    </row>
    <row r="61" spans="2:11">
      <c r="B61" s="77" t="s">
        <v>958</v>
      </c>
      <c r="C61" s="74" t="s">
        <v>909</v>
      </c>
      <c r="D61" s="87" t="s">
        <v>608</v>
      </c>
      <c r="E61" s="87" t="s">
        <v>144</v>
      </c>
      <c r="F61" s="96">
        <v>43642</v>
      </c>
      <c r="G61" s="84">
        <v>10506.3</v>
      </c>
      <c r="H61" s="86">
        <v>1.1272</v>
      </c>
      <c r="I61" s="84">
        <v>0.11843000000000001</v>
      </c>
      <c r="J61" s="85">
        <f t="shared" si="0"/>
        <v>-4.7209487796518422E-2</v>
      </c>
      <c r="K61" s="85">
        <f>I61/'סכום נכסי הקרן'!$C$42</f>
        <v>2.1303075181444426E-5</v>
      </c>
    </row>
    <row r="62" spans="2:11">
      <c r="B62" s="77" t="s">
        <v>959</v>
      </c>
      <c r="C62" s="74" t="s">
        <v>960</v>
      </c>
      <c r="D62" s="87" t="s">
        <v>608</v>
      </c>
      <c r="E62" s="87" t="s">
        <v>144</v>
      </c>
      <c r="F62" s="96">
        <v>43823</v>
      </c>
      <c r="G62" s="84">
        <v>6932</v>
      </c>
      <c r="H62" s="86">
        <v>1.4426000000000001</v>
      </c>
      <c r="I62" s="84">
        <v>0.1</v>
      </c>
      <c r="J62" s="85">
        <f t="shared" si="0"/>
        <v>-3.9862777840512051E-2</v>
      </c>
      <c r="K62" s="85">
        <f>I62/'סכום נכסי הקרן'!$C$42</f>
        <v>1.7987904400442817E-5</v>
      </c>
    </row>
    <row r="63" spans="2:11">
      <c r="B63" s="77" t="s">
        <v>961</v>
      </c>
      <c r="C63" s="74" t="s">
        <v>962</v>
      </c>
      <c r="D63" s="87" t="s">
        <v>608</v>
      </c>
      <c r="E63" s="87" t="s">
        <v>144</v>
      </c>
      <c r="F63" s="96">
        <v>43958</v>
      </c>
      <c r="G63" s="84">
        <v>24262</v>
      </c>
      <c r="H63" s="86">
        <v>-0.56820000000000004</v>
      </c>
      <c r="I63" s="84">
        <v>-0.13786000000000001</v>
      </c>
      <c r="J63" s="85">
        <f>I63/$I$11</f>
        <v>5.4954825530929917E-2</v>
      </c>
      <c r="K63" s="85">
        <f>I63/'סכום נכסי הקרן'!$C$42</f>
        <v>-2.4798125006450465E-5</v>
      </c>
    </row>
    <row r="64" spans="2:11">
      <c r="B64" s="77" t="s">
        <v>963</v>
      </c>
      <c r="C64" s="74" t="s">
        <v>964</v>
      </c>
      <c r="D64" s="87" t="s">
        <v>608</v>
      </c>
      <c r="E64" s="87" t="s">
        <v>144</v>
      </c>
      <c r="F64" s="96">
        <v>43962</v>
      </c>
      <c r="G64" s="84">
        <v>24262</v>
      </c>
      <c r="H64" s="86">
        <v>-0.871</v>
      </c>
      <c r="I64" s="84">
        <v>-0.21133000000000002</v>
      </c>
      <c r="J64" s="85">
        <f>I64/$I$11</f>
        <v>8.4242008410354119E-2</v>
      </c>
      <c r="K64" s="85">
        <f>I64/'סכום נכסי הקרן'!$C$42</f>
        <v>-3.8013838369455804E-5</v>
      </c>
    </row>
    <row r="65" spans="2:11">
      <c r="B65" s="73"/>
      <c r="C65" s="74"/>
      <c r="D65" s="74"/>
      <c r="E65" s="74"/>
      <c r="F65" s="74"/>
      <c r="G65" s="84"/>
      <c r="H65" s="86"/>
      <c r="I65" s="74"/>
      <c r="J65" s="85"/>
      <c r="K65" s="74"/>
    </row>
    <row r="66" spans="2:11">
      <c r="B66" s="92" t="s">
        <v>210</v>
      </c>
      <c r="C66" s="72"/>
      <c r="D66" s="72"/>
      <c r="E66" s="72"/>
      <c r="F66" s="72"/>
      <c r="G66" s="81"/>
      <c r="H66" s="83"/>
      <c r="I66" s="81">
        <v>-0.49314000000000008</v>
      </c>
      <c r="J66" s="82">
        <f t="shared" ref="J66:J75" si="1">I66/$I$11</f>
        <v>0.19657930264270115</v>
      </c>
      <c r="K66" s="82">
        <f>I66/'סכום נכסי הקרן'!$C$42</f>
        <v>-8.8705551760343712E-5</v>
      </c>
    </row>
    <row r="67" spans="2:11">
      <c r="B67" s="77" t="s">
        <v>965</v>
      </c>
      <c r="C67" s="74" t="s">
        <v>966</v>
      </c>
      <c r="D67" s="87" t="s">
        <v>608</v>
      </c>
      <c r="E67" s="87" t="s">
        <v>146</v>
      </c>
      <c r="F67" s="96">
        <v>43957</v>
      </c>
      <c r="G67" s="84">
        <v>1475.46</v>
      </c>
      <c r="H67" s="86">
        <v>3.3494999999999999</v>
      </c>
      <c r="I67" s="84">
        <v>4.9419999999999999E-2</v>
      </c>
      <c r="J67" s="85">
        <f t="shared" si="1"/>
        <v>-1.9700184808781055E-2</v>
      </c>
      <c r="K67" s="85">
        <f>I67/'סכום נכסי הקרן'!$C$42</f>
        <v>8.8896223546988386E-6</v>
      </c>
    </row>
    <row r="68" spans="2:11">
      <c r="B68" s="77" t="s">
        <v>967</v>
      </c>
      <c r="C68" s="74" t="s">
        <v>968</v>
      </c>
      <c r="D68" s="87" t="s">
        <v>608</v>
      </c>
      <c r="E68" s="87" t="s">
        <v>146</v>
      </c>
      <c r="F68" s="96">
        <v>43942</v>
      </c>
      <c r="G68" s="84">
        <v>11280.06</v>
      </c>
      <c r="H68" s="86">
        <v>-3.3168000000000002</v>
      </c>
      <c r="I68" s="84">
        <v>-0.37413999999999997</v>
      </c>
      <c r="J68" s="85">
        <f t="shared" si="1"/>
        <v>0.14914259701249177</v>
      </c>
      <c r="K68" s="85">
        <f>I68/'סכום נכסי הקרן'!$C$42</f>
        <v>-6.7299945523816747E-5</v>
      </c>
    </row>
    <row r="69" spans="2:11">
      <c r="B69" s="77" t="s">
        <v>969</v>
      </c>
      <c r="C69" s="74" t="s">
        <v>970</v>
      </c>
      <c r="D69" s="87" t="s">
        <v>608</v>
      </c>
      <c r="E69" s="87" t="s">
        <v>146</v>
      </c>
      <c r="F69" s="96">
        <v>43914</v>
      </c>
      <c r="G69" s="84">
        <v>2762.89</v>
      </c>
      <c r="H69" s="86">
        <v>-2.6410999999999998</v>
      </c>
      <c r="I69" s="84">
        <v>-7.2969999999999993E-2</v>
      </c>
      <c r="J69" s="85">
        <f t="shared" si="1"/>
        <v>2.908786899022164E-2</v>
      </c>
      <c r="K69" s="85">
        <f>I69/'סכום נכסי הקרן'!$C$42</f>
        <v>-1.3125773841003121E-5</v>
      </c>
    </row>
    <row r="70" spans="2:11">
      <c r="B70" s="77" t="s">
        <v>971</v>
      </c>
      <c r="C70" s="74" t="s">
        <v>972</v>
      </c>
      <c r="D70" s="87" t="s">
        <v>608</v>
      </c>
      <c r="E70" s="87" t="s">
        <v>146</v>
      </c>
      <c r="F70" s="96">
        <v>43923</v>
      </c>
      <c r="G70" s="84">
        <v>4096.8500000000004</v>
      </c>
      <c r="H70" s="86">
        <v>-2.5219</v>
      </c>
      <c r="I70" s="84">
        <v>-0.10332</v>
      </c>
      <c r="J70" s="85">
        <f t="shared" si="1"/>
        <v>4.1186222064817049E-2</v>
      </c>
      <c r="K70" s="85">
        <f>I70/'סכום נכסי הקרן'!$C$42</f>
        <v>-1.8585102826537516E-5</v>
      </c>
    </row>
    <row r="71" spans="2:11">
      <c r="B71" s="77" t="s">
        <v>973</v>
      </c>
      <c r="C71" s="74" t="s">
        <v>974</v>
      </c>
      <c r="D71" s="87" t="s">
        <v>608</v>
      </c>
      <c r="E71" s="87" t="s">
        <v>146</v>
      </c>
      <c r="F71" s="96">
        <v>43955</v>
      </c>
      <c r="G71" s="84">
        <v>1139.48</v>
      </c>
      <c r="H71" s="86">
        <v>-2.2765</v>
      </c>
      <c r="I71" s="84">
        <v>-2.5940000000000001E-2</v>
      </c>
      <c r="J71" s="85">
        <f t="shared" si="1"/>
        <v>1.0340404571828827E-2</v>
      </c>
      <c r="K71" s="85">
        <f>I71/'סכום נכסי הקרן'!$C$42</f>
        <v>-4.6660624014748666E-6</v>
      </c>
    </row>
    <row r="72" spans="2:11">
      <c r="B72" s="77" t="s">
        <v>975</v>
      </c>
      <c r="C72" s="74" t="s">
        <v>976</v>
      </c>
      <c r="D72" s="87" t="s">
        <v>608</v>
      </c>
      <c r="E72" s="87" t="s">
        <v>146</v>
      </c>
      <c r="F72" s="96">
        <v>43985</v>
      </c>
      <c r="G72" s="84">
        <v>6626.02</v>
      </c>
      <c r="H72" s="86">
        <v>0.219</v>
      </c>
      <c r="I72" s="84">
        <v>1.451E-2</v>
      </c>
      <c r="J72" s="85">
        <f t="shared" si="1"/>
        <v>-5.7840890646582988E-3</v>
      </c>
      <c r="K72" s="85">
        <f>I72/'סכום נכסי הקרן'!$C$42</f>
        <v>2.6100449285042526E-6</v>
      </c>
    </row>
    <row r="73" spans="2:11">
      <c r="B73" s="77" t="s">
        <v>977</v>
      </c>
      <c r="C73" s="74" t="s">
        <v>978</v>
      </c>
      <c r="D73" s="87" t="s">
        <v>608</v>
      </c>
      <c r="E73" s="87" t="s">
        <v>146</v>
      </c>
      <c r="F73" s="96">
        <v>43993</v>
      </c>
      <c r="G73" s="84">
        <v>3349.37</v>
      </c>
      <c r="H73" s="86">
        <v>1.3010999999999999</v>
      </c>
      <c r="I73" s="84">
        <v>4.3580000000000001E-2</v>
      </c>
      <c r="J73" s="85">
        <f t="shared" si="1"/>
        <v>-1.7372198582895151E-2</v>
      </c>
      <c r="K73" s="85">
        <f>I73/'סכום נכסי הקרן'!$C$42</f>
        <v>7.8391287377129785E-6</v>
      </c>
    </row>
    <row r="74" spans="2:11">
      <c r="B74" s="77" t="s">
        <v>979</v>
      </c>
      <c r="C74" s="74" t="s">
        <v>980</v>
      </c>
      <c r="D74" s="87" t="s">
        <v>608</v>
      </c>
      <c r="E74" s="87" t="s">
        <v>144</v>
      </c>
      <c r="F74" s="96">
        <v>43972</v>
      </c>
      <c r="G74" s="84">
        <v>1222.8</v>
      </c>
      <c r="H74" s="86">
        <v>1.06E-2</v>
      </c>
      <c r="I74" s="84">
        <v>1.3000000000000002E-4</v>
      </c>
      <c r="J74" s="85">
        <f t="shared" si="1"/>
        <v>-5.1821611192665669E-5</v>
      </c>
      <c r="K74" s="85">
        <f>I74/'סכום נכסי הקרן'!$C$42</f>
        <v>2.3384275720575661E-8</v>
      </c>
    </row>
    <row r="75" spans="2:11">
      <c r="B75" s="77" t="s">
        <v>981</v>
      </c>
      <c r="C75" s="74" t="s">
        <v>982</v>
      </c>
      <c r="D75" s="87" t="s">
        <v>608</v>
      </c>
      <c r="E75" s="87" t="s">
        <v>144</v>
      </c>
      <c r="F75" s="96">
        <v>43888</v>
      </c>
      <c r="G75" s="84">
        <v>1906.13</v>
      </c>
      <c r="H75" s="86">
        <v>-1.2806</v>
      </c>
      <c r="I75" s="84">
        <v>-2.4410000000000001E-2</v>
      </c>
      <c r="J75" s="85">
        <f t="shared" si="1"/>
        <v>9.7305040708689922E-3</v>
      </c>
      <c r="K75" s="85">
        <f>I75/'סכום נכסי הקרן'!$C$42</f>
        <v>-4.3908474641480916E-6</v>
      </c>
    </row>
    <row r="76" spans="2:11">
      <c r="B76" s="73"/>
      <c r="C76" s="74"/>
      <c r="D76" s="74"/>
      <c r="E76" s="74"/>
      <c r="F76" s="74"/>
      <c r="G76" s="84"/>
      <c r="H76" s="86"/>
      <c r="I76" s="74"/>
      <c r="J76" s="85"/>
      <c r="K76" s="74"/>
    </row>
    <row r="77" spans="2:11">
      <c r="B77" s="92" t="s">
        <v>209</v>
      </c>
      <c r="C77" s="72"/>
      <c r="D77" s="72"/>
      <c r="E77" s="72"/>
      <c r="F77" s="72"/>
      <c r="G77" s="81"/>
      <c r="H77" s="83"/>
      <c r="I77" s="81">
        <v>-4.1691109000000004E-2</v>
      </c>
      <c r="J77" s="82">
        <f t="shared" ref="J77:J79" si="2">I77/$I$11</f>
        <v>1.6619234159915727E-2</v>
      </c>
      <c r="K77" s="82">
        <f>I77/'סכום נכסי הקרן'!$C$42</f>
        <v>-7.4993568304044108E-6</v>
      </c>
    </row>
    <row r="78" spans="2:11">
      <c r="B78" s="77" t="s">
        <v>983</v>
      </c>
      <c r="C78" s="74" t="s">
        <v>984</v>
      </c>
      <c r="D78" s="87" t="s">
        <v>608</v>
      </c>
      <c r="E78" s="87" t="s">
        <v>145</v>
      </c>
      <c r="F78" s="96">
        <v>43626</v>
      </c>
      <c r="G78" s="84">
        <v>4352</v>
      </c>
      <c r="H78" s="86">
        <v>0.87070000000000003</v>
      </c>
      <c r="I78" s="84">
        <v>3.7894505000000002E-2</v>
      </c>
      <c r="J78" s="85">
        <f t="shared" si="2"/>
        <v>-1.5105802341911731E-2</v>
      </c>
      <c r="K78" s="85">
        <f>I78/'סכום נכסי הקרן'!$C$42</f>
        <v>6.8164273324210229E-6</v>
      </c>
    </row>
    <row r="79" spans="2:11">
      <c r="B79" s="77" t="s">
        <v>983</v>
      </c>
      <c r="C79" s="74" t="s">
        <v>985</v>
      </c>
      <c r="D79" s="87" t="s">
        <v>608</v>
      </c>
      <c r="E79" s="87" t="s">
        <v>145</v>
      </c>
      <c r="F79" s="96">
        <v>43881</v>
      </c>
      <c r="G79" s="84">
        <v>4352</v>
      </c>
      <c r="H79" s="86">
        <v>-1.8287</v>
      </c>
      <c r="I79" s="84">
        <v>-7.9585614000000013E-2</v>
      </c>
      <c r="J79" s="85">
        <f t="shared" si="2"/>
        <v>3.172503650182746E-2</v>
      </c>
      <c r="K79" s="85">
        <f>I79/'סכום נכסי הקרן'!$C$42</f>
        <v>-1.4315784162825435E-5</v>
      </c>
    </row>
    <row r="80" spans="2:11">
      <c r="C80" s="1"/>
      <c r="D80" s="1"/>
    </row>
    <row r="81" spans="2:4">
      <c r="C81" s="1"/>
      <c r="D81" s="1"/>
    </row>
    <row r="82" spans="2:4">
      <c r="C82" s="1"/>
      <c r="D82" s="1"/>
    </row>
    <row r="83" spans="2:4">
      <c r="B83" s="89" t="s">
        <v>231</v>
      </c>
      <c r="C83" s="1"/>
      <c r="D83" s="1"/>
    </row>
    <row r="84" spans="2:4">
      <c r="B84" s="89" t="s">
        <v>93</v>
      </c>
      <c r="C84" s="1"/>
      <c r="D84" s="1"/>
    </row>
    <row r="85" spans="2:4">
      <c r="B85" s="89" t="s">
        <v>214</v>
      </c>
      <c r="C85" s="1"/>
      <c r="D85" s="1"/>
    </row>
    <row r="86" spans="2:4">
      <c r="B86" s="89" t="s">
        <v>222</v>
      </c>
      <c r="C86" s="1"/>
      <c r="D86" s="1"/>
    </row>
    <row r="87" spans="2:4">
      <c r="C87" s="1"/>
      <c r="D87" s="1"/>
    </row>
    <row r="88" spans="2:4">
      <c r="C88" s="1"/>
      <c r="D88" s="1"/>
    </row>
    <row r="89" spans="2:4">
      <c r="C89" s="1"/>
      <c r="D89" s="1"/>
    </row>
    <row r="90" spans="2:4">
      <c r="C90" s="1"/>
      <c r="D90" s="1"/>
    </row>
    <row r="91" spans="2:4">
      <c r="C91" s="1"/>
      <c r="D91" s="1"/>
    </row>
    <row r="92" spans="2:4">
      <c r="C92" s="1"/>
      <c r="D92" s="1"/>
    </row>
    <row r="93" spans="2:4">
      <c r="C93" s="1"/>
      <c r="D93" s="1"/>
    </row>
    <row r="94" spans="2:4">
      <c r="C94" s="1"/>
      <c r="D94" s="1"/>
    </row>
    <row r="95" spans="2:4">
      <c r="C95" s="1"/>
      <c r="D95" s="1"/>
    </row>
    <row r="96" spans="2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D1:XFD40 D41:AF44 AH41:XFD44 C5:C1048576 A1:B1048576 D45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BZ566"/>
  <sheetViews>
    <sheetView rightToLeft="1" workbookViewId="0">
      <selection activeCell="N11" sqref="N11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78">
      <c r="B1" s="47" t="s">
        <v>160</v>
      </c>
      <c r="C1" s="68" t="s" vm="1">
        <v>240</v>
      </c>
    </row>
    <row r="2" spans="2:78">
      <c r="B2" s="47" t="s">
        <v>159</v>
      </c>
      <c r="C2" s="68" t="s">
        <v>241</v>
      </c>
    </row>
    <row r="3" spans="2:78">
      <c r="B3" s="47" t="s">
        <v>161</v>
      </c>
      <c r="C3" s="68" t="s">
        <v>242</v>
      </c>
    </row>
    <row r="4" spans="2:78">
      <c r="B4" s="47" t="s">
        <v>162</v>
      </c>
      <c r="C4" s="68">
        <v>12146</v>
      </c>
    </row>
    <row r="6" spans="2:78" ht="26.25" customHeight="1">
      <c r="B6" s="108" t="s">
        <v>191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</row>
    <row r="7" spans="2:78" ht="26.25" customHeight="1">
      <c r="B7" s="108" t="s">
        <v>83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</row>
    <row r="8" spans="2:78" s="3" customFormat="1" ht="47.25">
      <c r="B8" s="22" t="s">
        <v>97</v>
      </c>
      <c r="C8" s="30" t="s">
        <v>35</v>
      </c>
      <c r="D8" s="30" t="s">
        <v>40</v>
      </c>
      <c r="E8" s="30" t="s">
        <v>14</v>
      </c>
      <c r="F8" s="30" t="s">
        <v>51</v>
      </c>
      <c r="G8" s="30" t="s">
        <v>85</v>
      </c>
      <c r="H8" s="30" t="s">
        <v>17</v>
      </c>
      <c r="I8" s="30" t="s">
        <v>84</v>
      </c>
      <c r="J8" s="30" t="s">
        <v>16</v>
      </c>
      <c r="K8" s="30" t="s">
        <v>18</v>
      </c>
      <c r="L8" s="30" t="s">
        <v>216</v>
      </c>
      <c r="M8" s="30" t="s">
        <v>215</v>
      </c>
      <c r="N8" s="30" t="s">
        <v>92</v>
      </c>
      <c r="O8" s="30" t="s">
        <v>46</v>
      </c>
      <c r="P8" s="30" t="s">
        <v>163</v>
      </c>
      <c r="Q8" s="31" t="s">
        <v>165</v>
      </c>
      <c r="R8" s="1"/>
      <c r="S8" s="1"/>
      <c r="T8" s="1"/>
      <c r="U8" s="1"/>
      <c r="V8" s="1"/>
    </row>
    <row r="9" spans="2:78" s="3" customFormat="1" ht="18.75" customHeight="1">
      <c r="B9" s="15"/>
      <c r="C9" s="16"/>
      <c r="D9" s="16"/>
      <c r="E9" s="16"/>
      <c r="F9" s="16"/>
      <c r="G9" s="16" t="s">
        <v>21</v>
      </c>
      <c r="H9" s="16" t="s">
        <v>20</v>
      </c>
      <c r="I9" s="16"/>
      <c r="J9" s="16" t="s">
        <v>19</v>
      </c>
      <c r="K9" s="16" t="s">
        <v>19</v>
      </c>
      <c r="L9" s="16" t="s">
        <v>223</v>
      </c>
      <c r="M9" s="16"/>
      <c r="N9" s="16" t="s">
        <v>219</v>
      </c>
      <c r="O9" s="16" t="s">
        <v>19</v>
      </c>
      <c r="P9" s="32" t="s">
        <v>19</v>
      </c>
      <c r="Q9" s="17" t="s">
        <v>19</v>
      </c>
      <c r="R9" s="1"/>
      <c r="S9" s="1"/>
      <c r="T9" s="1"/>
      <c r="U9" s="1"/>
      <c r="V9" s="1"/>
    </row>
    <row r="10" spans="2:78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20" t="s">
        <v>94</v>
      </c>
      <c r="R10" s="1"/>
      <c r="S10" s="1"/>
      <c r="T10" s="1"/>
      <c r="U10" s="1"/>
      <c r="V10" s="1"/>
    </row>
    <row r="11" spans="2:78" s="4" customFormat="1" ht="18" customHeight="1"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86">
        <v>0</v>
      </c>
      <c r="O11" s="91"/>
      <c r="P11" s="91"/>
      <c r="Q11" s="91"/>
      <c r="R11" s="1"/>
      <c r="S11" s="1"/>
      <c r="T11" s="1"/>
      <c r="U11" s="1"/>
      <c r="V11" s="1"/>
      <c r="BZ11" s="1"/>
    </row>
    <row r="12" spans="2:78" ht="18" customHeight="1">
      <c r="B12" s="89" t="s">
        <v>231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</row>
    <row r="13" spans="2:78">
      <c r="B13" s="89" t="s">
        <v>93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</row>
    <row r="14" spans="2:78">
      <c r="B14" s="89" t="s">
        <v>214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</row>
    <row r="15" spans="2:78">
      <c r="B15" s="89" t="s">
        <v>222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</row>
    <row r="16" spans="2:78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</row>
    <row r="17" spans="2:17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</row>
    <row r="18" spans="2:17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</row>
    <row r="19" spans="2:17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</row>
    <row r="20" spans="2:17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</row>
    <row r="21" spans="2:17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</row>
    <row r="22" spans="2:17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</row>
    <row r="23" spans="2:17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</row>
    <row r="24" spans="2:17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</row>
    <row r="25" spans="2:17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</row>
    <row r="26" spans="2:17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</row>
    <row r="27" spans="2:17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</row>
    <row r="28" spans="2:17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</row>
    <row r="29" spans="2:17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</row>
    <row r="30" spans="2:17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</row>
    <row r="31" spans="2:17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</row>
    <row r="32" spans="2:17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</row>
    <row r="33" spans="2:17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</row>
    <row r="34" spans="2:17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</row>
    <row r="35" spans="2:17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</row>
    <row r="36" spans="2:17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</row>
    <row r="37" spans="2:17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</row>
    <row r="38" spans="2:17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</row>
    <row r="39" spans="2:17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</row>
    <row r="40" spans="2:17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</row>
    <row r="41" spans="2:17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</row>
    <row r="42" spans="2:17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</row>
    <row r="43" spans="2:17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</row>
    <row r="44" spans="2:17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</row>
    <row r="45" spans="2:17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</row>
    <row r="46" spans="2:17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</row>
    <row r="47" spans="2:17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</row>
    <row r="48" spans="2:17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</row>
    <row r="49" spans="2:17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</row>
    <row r="50" spans="2:17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</row>
    <row r="51" spans="2:17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</row>
    <row r="52" spans="2:17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</row>
    <row r="53" spans="2:17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</row>
    <row r="54" spans="2:17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</row>
    <row r="55" spans="2:17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</row>
    <row r="56" spans="2:17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</row>
    <row r="57" spans="2:17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</row>
    <row r="58" spans="2:17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</row>
    <row r="59" spans="2:17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</row>
    <row r="60" spans="2:17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</row>
    <row r="61" spans="2:17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</row>
    <row r="62" spans="2:17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</row>
    <row r="63" spans="2:17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</row>
    <row r="64" spans="2:17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</row>
    <row r="65" spans="2:17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</row>
    <row r="66" spans="2:17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</row>
    <row r="67" spans="2:17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</row>
    <row r="68" spans="2:17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</row>
    <row r="69" spans="2:17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</row>
    <row r="70" spans="2:17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</row>
    <row r="71" spans="2:17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2" spans="2:17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</row>
    <row r="73" spans="2:17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</row>
    <row r="74" spans="2:17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</row>
    <row r="75" spans="2:17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</row>
    <row r="76" spans="2:17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</row>
    <row r="77" spans="2:17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</row>
    <row r="78" spans="2:17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</row>
    <row r="79" spans="2:17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</row>
    <row r="80" spans="2:17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</row>
    <row r="81" spans="2:17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</row>
    <row r="82" spans="2:17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</row>
    <row r="83" spans="2:17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</row>
    <row r="84" spans="2:17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</row>
    <row r="85" spans="2:17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</row>
    <row r="86" spans="2:17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</row>
    <row r="87" spans="2:17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</row>
    <row r="88" spans="2:17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</row>
    <row r="89" spans="2:17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</row>
    <row r="90" spans="2:17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</row>
    <row r="91" spans="2:17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</row>
    <row r="92" spans="2:17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</row>
    <row r="93" spans="2:17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</row>
    <row r="94" spans="2:17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</row>
    <row r="95" spans="2:17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</row>
    <row r="96" spans="2:17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</row>
    <row r="97" spans="2:17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</row>
    <row r="98" spans="2:17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</row>
    <row r="99" spans="2:17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</row>
    <row r="100" spans="2:17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</row>
    <row r="101" spans="2:17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</row>
    <row r="102" spans="2:17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</row>
    <row r="103" spans="2:17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</row>
    <row r="104" spans="2:17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</row>
    <row r="105" spans="2:17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</row>
    <row r="106" spans="2:17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</row>
    <row r="107" spans="2:17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</row>
    <row r="108" spans="2:17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</row>
    <row r="109" spans="2:17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</row>
    <row r="110" spans="2:17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AH36:XFD39 D40:XFD1048576 D36:AF39 D1:M35 O1:XFD35 N1:N10 N12:N35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J109"/>
  <sheetViews>
    <sheetView rightToLeft="1" workbookViewId="0">
      <selection activeCell="P10" sqref="P10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5" width="6.5703125" style="2" bestFit="1" customWidth="1"/>
    <col min="6" max="6" width="4.5703125" style="1" bestFit="1" customWidth="1"/>
    <col min="7" max="7" width="7.140625" style="1" bestFit="1" customWidth="1"/>
    <col min="8" max="8" width="7.85546875" style="1" bestFit="1" customWidth="1"/>
    <col min="9" max="9" width="5.140625" style="1" bestFit="1" customWidth="1"/>
    <col min="10" max="10" width="4.57031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10" style="1" bestFit="1" customWidth="1"/>
    <col min="18" max="18" width="9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62">
      <c r="B1" s="47" t="s">
        <v>160</v>
      </c>
      <c r="C1" s="68" t="s" vm="1">
        <v>240</v>
      </c>
    </row>
    <row r="2" spans="2:62">
      <c r="B2" s="47" t="s">
        <v>159</v>
      </c>
      <c r="C2" s="68" t="s">
        <v>241</v>
      </c>
    </row>
    <row r="3" spans="2:62">
      <c r="B3" s="47" t="s">
        <v>161</v>
      </c>
      <c r="C3" s="68" t="s">
        <v>242</v>
      </c>
    </row>
    <row r="4" spans="2:62">
      <c r="B4" s="47" t="s">
        <v>162</v>
      </c>
      <c r="C4" s="68">
        <v>12146</v>
      </c>
    </row>
    <row r="6" spans="2:62" ht="26.25" customHeight="1">
      <c r="B6" s="108" t="s">
        <v>192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10"/>
    </row>
    <row r="7" spans="2:62" s="3" customFormat="1" ht="78.75">
      <c r="B7" s="48" t="s">
        <v>97</v>
      </c>
      <c r="C7" s="49" t="s">
        <v>204</v>
      </c>
      <c r="D7" s="49" t="s">
        <v>35</v>
      </c>
      <c r="E7" s="49" t="s">
        <v>98</v>
      </c>
      <c r="F7" s="49" t="s">
        <v>14</v>
      </c>
      <c r="G7" s="49" t="s">
        <v>85</v>
      </c>
      <c r="H7" s="49" t="s">
        <v>51</v>
      </c>
      <c r="I7" s="49" t="s">
        <v>17</v>
      </c>
      <c r="J7" s="49" t="s">
        <v>239</v>
      </c>
      <c r="K7" s="49" t="s">
        <v>84</v>
      </c>
      <c r="L7" s="49" t="s">
        <v>31</v>
      </c>
      <c r="M7" s="49" t="s">
        <v>18</v>
      </c>
      <c r="N7" s="49" t="s">
        <v>216</v>
      </c>
      <c r="O7" s="49" t="s">
        <v>215</v>
      </c>
      <c r="P7" s="49" t="s">
        <v>92</v>
      </c>
      <c r="Q7" s="49" t="s">
        <v>163</v>
      </c>
      <c r="R7" s="51" t="s">
        <v>165</v>
      </c>
      <c r="S7" s="1"/>
      <c r="T7" s="1"/>
      <c r="U7" s="1"/>
      <c r="V7" s="1"/>
      <c r="W7" s="1"/>
      <c r="X7" s="1"/>
      <c r="BI7" s="3" t="s">
        <v>143</v>
      </c>
      <c r="BJ7" s="3" t="s">
        <v>145</v>
      </c>
    </row>
    <row r="8" spans="2:62" s="3" customFormat="1" ht="24" customHeight="1">
      <c r="B8" s="15"/>
      <c r="C8" s="58"/>
      <c r="D8" s="16"/>
      <c r="E8" s="16"/>
      <c r="F8" s="16"/>
      <c r="G8" s="16" t="s">
        <v>21</v>
      </c>
      <c r="H8" s="16"/>
      <c r="I8" s="16" t="s">
        <v>20</v>
      </c>
      <c r="J8" s="16"/>
      <c r="K8" s="16"/>
      <c r="L8" s="16" t="s">
        <v>19</v>
      </c>
      <c r="M8" s="16" t="s">
        <v>19</v>
      </c>
      <c r="N8" s="16" t="s">
        <v>223</v>
      </c>
      <c r="O8" s="16"/>
      <c r="P8" s="16" t="s">
        <v>219</v>
      </c>
      <c r="Q8" s="16" t="s">
        <v>19</v>
      </c>
      <c r="R8" s="17" t="s">
        <v>19</v>
      </c>
      <c r="S8" s="1"/>
      <c r="T8" s="1"/>
      <c r="U8" s="1"/>
      <c r="V8" s="1"/>
      <c r="W8" s="1"/>
      <c r="X8" s="1"/>
      <c r="BI8" s="3" t="s">
        <v>141</v>
      </c>
      <c r="BJ8" s="3" t="s">
        <v>144</v>
      </c>
    </row>
    <row r="9" spans="2:62" s="4" customFormat="1" ht="18" customHeight="1">
      <c r="B9" s="18"/>
      <c r="C9" s="13" t="s">
        <v>0</v>
      </c>
      <c r="D9" s="13" t="s">
        <v>1</v>
      </c>
      <c r="E9" s="13" t="s">
        <v>2</v>
      </c>
      <c r="F9" s="13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19" t="s">
        <v>12</v>
      </c>
      <c r="P9" s="19" t="s">
        <v>13</v>
      </c>
      <c r="Q9" s="19" t="s">
        <v>94</v>
      </c>
      <c r="R9" s="20" t="s">
        <v>95</v>
      </c>
      <c r="S9" s="1"/>
      <c r="T9" s="1"/>
      <c r="U9" s="1"/>
      <c r="V9" s="1"/>
      <c r="W9" s="1"/>
      <c r="X9" s="1"/>
      <c r="BI9" s="4" t="s">
        <v>142</v>
      </c>
      <c r="BJ9" s="4" t="s">
        <v>146</v>
      </c>
    </row>
    <row r="10" spans="2:62" s="4" customFormat="1" ht="18" customHeight="1"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86">
        <v>0</v>
      </c>
      <c r="Q10" s="91"/>
      <c r="R10" s="91"/>
      <c r="S10" s="1"/>
      <c r="T10" s="1"/>
      <c r="U10" s="1"/>
      <c r="V10" s="1"/>
      <c r="W10" s="1"/>
      <c r="X10" s="1"/>
      <c r="BI10" s="1" t="s">
        <v>27</v>
      </c>
      <c r="BJ10" s="4" t="s">
        <v>147</v>
      </c>
    </row>
    <row r="11" spans="2:62" ht="21.75" customHeight="1">
      <c r="B11" s="89" t="s">
        <v>231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BJ11" s="1" t="s">
        <v>153</v>
      </c>
    </row>
    <row r="12" spans="2:62">
      <c r="B12" s="89" t="s">
        <v>93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BJ12" s="1" t="s">
        <v>148</v>
      </c>
    </row>
    <row r="13" spans="2:62">
      <c r="B13" s="89" t="s">
        <v>214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BJ13" s="1" t="s">
        <v>149</v>
      </c>
    </row>
    <row r="14" spans="2:62">
      <c r="B14" s="89" t="s">
        <v>222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BJ14" s="1" t="s">
        <v>150</v>
      </c>
    </row>
    <row r="15" spans="2:62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BJ15" s="1" t="s">
        <v>152</v>
      </c>
    </row>
    <row r="16" spans="2:62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BJ16" s="1" t="s">
        <v>151</v>
      </c>
    </row>
    <row r="17" spans="2:62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BJ17" s="1" t="s">
        <v>154</v>
      </c>
    </row>
    <row r="18" spans="2:62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BJ18" s="1" t="s">
        <v>155</v>
      </c>
    </row>
    <row r="19" spans="2:62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BJ19" s="1" t="s">
        <v>156</v>
      </c>
    </row>
    <row r="20" spans="2:62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BJ20" s="1" t="s">
        <v>157</v>
      </c>
    </row>
    <row r="21" spans="2:62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BJ21" s="1" t="s">
        <v>158</v>
      </c>
    </row>
    <row r="22" spans="2:62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BJ22" s="1" t="s">
        <v>27</v>
      </c>
    </row>
    <row r="23" spans="2:62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</row>
    <row r="24" spans="2:62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</row>
    <row r="25" spans="2:62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</row>
    <row r="26" spans="2:62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</row>
    <row r="27" spans="2:62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</row>
    <row r="28" spans="2:62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</row>
    <row r="29" spans="2:62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</row>
    <row r="30" spans="2:62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</row>
    <row r="31" spans="2:62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</row>
    <row r="32" spans="2:62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</row>
    <row r="33" spans="2:18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</row>
    <row r="34" spans="2:18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</row>
    <row r="35" spans="2:18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</row>
    <row r="36" spans="2:18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</row>
    <row r="37" spans="2:18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</row>
    <row r="38" spans="2:18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</row>
    <row r="39" spans="2:18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</row>
    <row r="40" spans="2:18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</row>
    <row r="41" spans="2:18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</row>
    <row r="42" spans="2:18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</row>
    <row r="43" spans="2:18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</row>
    <row r="44" spans="2:18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</row>
    <row r="45" spans="2:18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</row>
    <row r="46" spans="2:18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</row>
    <row r="47" spans="2:18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</row>
    <row r="48" spans="2:18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</row>
    <row r="49" spans="2:18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</row>
    <row r="50" spans="2:18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</row>
    <row r="51" spans="2:18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</row>
    <row r="52" spans="2:18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</row>
    <row r="53" spans="2:18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</row>
    <row r="54" spans="2:18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</row>
    <row r="55" spans="2:18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</row>
    <row r="56" spans="2:18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</row>
    <row r="57" spans="2:18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</row>
    <row r="58" spans="2:18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</row>
    <row r="59" spans="2:18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</row>
    <row r="60" spans="2:18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</row>
    <row r="61" spans="2:18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</row>
    <row r="62" spans="2:18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</row>
    <row r="63" spans="2:18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</row>
    <row r="64" spans="2:18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</row>
    <row r="65" spans="2:18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</row>
    <row r="66" spans="2:18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</row>
    <row r="67" spans="2:18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</row>
    <row r="68" spans="2:18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</row>
    <row r="69" spans="2:18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</row>
    <row r="70" spans="2:18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</row>
    <row r="71" spans="2:18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</row>
    <row r="72" spans="2:18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</row>
    <row r="73" spans="2:18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</row>
    <row r="74" spans="2:18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</row>
    <row r="75" spans="2:18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</row>
    <row r="76" spans="2:18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</row>
    <row r="77" spans="2:18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</row>
    <row r="78" spans="2:18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</row>
    <row r="79" spans="2:18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</row>
    <row r="80" spans="2:18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</row>
    <row r="81" spans="2:18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</row>
    <row r="82" spans="2:18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</row>
    <row r="83" spans="2:18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</row>
    <row r="84" spans="2:18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</row>
    <row r="85" spans="2:18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</row>
    <row r="86" spans="2:18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</row>
    <row r="87" spans="2:18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</row>
    <row r="88" spans="2:18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</row>
    <row r="89" spans="2:18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</row>
    <row r="90" spans="2:18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</row>
    <row r="91" spans="2:18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</row>
    <row r="92" spans="2:18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</row>
    <row r="93" spans="2:18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</row>
    <row r="94" spans="2:18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</row>
    <row r="95" spans="2:18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</row>
    <row r="96" spans="2:18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</row>
    <row r="97" spans="2:18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</row>
    <row r="98" spans="2:18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</row>
    <row r="99" spans="2:18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</row>
    <row r="100" spans="2:18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</row>
    <row r="101" spans="2:18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</row>
    <row r="102" spans="2:18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</row>
    <row r="103" spans="2:18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</row>
    <row r="104" spans="2:18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</row>
    <row r="105" spans="2:18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</row>
    <row r="106" spans="2:18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</row>
    <row r="107" spans="2:18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</row>
    <row r="108" spans="2:18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</row>
    <row r="109" spans="2:18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</row>
  </sheetData>
  <sheetProtection sheet="1" objects="1" scenarios="1"/>
  <mergeCells count="1">
    <mergeCell ref="B6:R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5:B43">
    <cfRule type="cellIs" dxfId="0" priority="1" operator="equal">
      <formula>"NR3"</formula>
    </cfRule>
  </conditionalFormatting>
  <dataValidations count="1">
    <dataValidation allowBlank="1" showInputMessage="1" showErrorMessage="1" sqref="C5 D1:R5 C7:R9 A1:A1048576 B1:B9 B110:R1048576 B11:B14 S1:XFD52 S57:XFD1048576 S53:AF56 AH53:XFD5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109"/>
  <sheetViews>
    <sheetView rightToLeft="1" workbookViewId="0">
      <selection activeCell="M10" sqref="M10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4">
      <c r="B1" s="47" t="s">
        <v>160</v>
      </c>
      <c r="C1" s="68" t="s" vm="1">
        <v>240</v>
      </c>
    </row>
    <row r="2" spans="2:64">
      <c r="B2" s="47" t="s">
        <v>159</v>
      </c>
      <c r="C2" s="68" t="s">
        <v>241</v>
      </c>
    </row>
    <row r="3" spans="2:64">
      <c r="B3" s="47" t="s">
        <v>161</v>
      </c>
      <c r="C3" s="68" t="s">
        <v>242</v>
      </c>
    </row>
    <row r="4" spans="2:64">
      <c r="B4" s="47" t="s">
        <v>162</v>
      </c>
      <c r="C4" s="68">
        <v>12146</v>
      </c>
    </row>
    <row r="6" spans="2:64" ht="26.25" customHeight="1">
      <c r="B6" s="108" t="s">
        <v>193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0"/>
    </row>
    <row r="7" spans="2:64" s="3" customFormat="1" ht="78.75">
      <c r="B7" s="48" t="s">
        <v>97</v>
      </c>
      <c r="C7" s="49" t="s">
        <v>35</v>
      </c>
      <c r="D7" s="49" t="s">
        <v>98</v>
      </c>
      <c r="E7" s="49" t="s">
        <v>14</v>
      </c>
      <c r="F7" s="49" t="s">
        <v>51</v>
      </c>
      <c r="G7" s="49" t="s">
        <v>17</v>
      </c>
      <c r="H7" s="49" t="s">
        <v>84</v>
      </c>
      <c r="I7" s="49" t="s">
        <v>41</v>
      </c>
      <c r="J7" s="49" t="s">
        <v>18</v>
      </c>
      <c r="K7" s="49" t="s">
        <v>216</v>
      </c>
      <c r="L7" s="49" t="s">
        <v>215</v>
      </c>
      <c r="M7" s="49" t="s">
        <v>92</v>
      </c>
      <c r="N7" s="49" t="s">
        <v>163</v>
      </c>
      <c r="O7" s="51" t="s">
        <v>165</v>
      </c>
      <c r="P7" s="1"/>
      <c r="Q7" s="1"/>
      <c r="R7" s="1"/>
      <c r="S7" s="1"/>
      <c r="T7" s="1"/>
      <c r="U7" s="1"/>
    </row>
    <row r="8" spans="2:64" s="3" customFormat="1" ht="24.75" customHeight="1">
      <c r="B8" s="15"/>
      <c r="C8" s="32"/>
      <c r="D8" s="32"/>
      <c r="E8" s="32"/>
      <c r="F8" s="32"/>
      <c r="G8" s="32" t="s">
        <v>20</v>
      </c>
      <c r="H8" s="32"/>
      <c r="I8" s="32" t="s">
        <v>19</v>
      </c>
      <c r="J8" s="32" t="s">
        <v>19</v>
      </c>
      <c r="K8" s="32" t="s">
        <v>223</v>
      </c>
      <c r="L8" s="32"/>
      <c r="M8" s="32" t="s">
        <v>219</v>
      </c>
      <c r="N8" s="32" t="s">
        <v>19</v>
      </c>
      <c r="O8" s="17" t="s">
        <v>19</v>
      </c>
      <c r="P8" s="1"/>
      <c r="Q8" s="1"/>
      <c r="R8" s="1"/>
      <c r="S8" s="1"/>
      <c r="T8" s="1"/>
      <c r="U8" s="1"/>
    </row>
    <row r="9" spans="2:64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20" t="s">
        <v>12</v>
      </c>
      <c r="P9" s="1"/>
      <c r="Q9" s="1"/>
      <c r="R9" s="1"/>
      <c r="S9" s="1"/>
      <c r="T9" s="1"/>
      <c r="U9" s="1"/>
    </row>
    <row r="10" spans="2:64" s="4" customFormat="1" ht="18" customHeight="1"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86">
        <v>0</v>
      </c>
      <c r="N10" s="91"/>
      <c r="O10" s="91"/>
      <c r="P10" s="1"/>
      <c r="Q10" s="1"/>
      <c r="R10" s="1"/>
      <c r="S10" s="1"/>
      <c r="T10" s="1"/>
      <c r="U10" s="1"/>
      <c r="BL10" s="1"/>
    </row>
    <row r="11" spans="2:64" ht="20.25" customHeight="1">
      <c r="B11" s="89" t="s">
        <v>231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</row>
    <row r="12" spans="2:64">
      <c r="B12" s="89" t="s">
        <v>93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</row>
    <row r="13" spans="2:64">
      <c r="B13" s="89" t="s">
        <v>214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</row>
    <row r="14" spans="2:64">
      <c r="B14" s="89" t="s">
        <v>222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</row>
    <row r="15" spans="2:64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</row>
    <row r="16" spans="2:64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</row>
    <row r="17" spans="2:15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</row>
    <row r="18" spans="2:15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</row>
    <row r="19" spans="2:15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</row>
    <row r="20" spans="2:15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</row>
    <row r="21" spans="2:15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</row>
    <row r="22" spans="2:15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</row>
    <row r="23" spans="2:15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</row>
    <row r="24" spans="2:15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</row>
    <row r="25" spans="2:15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</row>
    <row r="26" spans="2:15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</row>
    <row r="27" spans="2:15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</row>
    <row r="28" spans="2:15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</row>
    <row r="29" spans="2:15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</row>
    <row r="30" spans="2:15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</row>
    <row r="31" spans="2:15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</row>
    <row r="32" spans="2:15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</row>
    <row r="33" spans="2:15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</row>
    <row r="34" spans="2:15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</row>
    <row r="35" spans="2:15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</row>
    <row r="36" spans="2:15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</row>
    <row r="37" spans="2:15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</row>
    <row r="38" spans="2:15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</row>
    <row r="39" spans="2:15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</row>
    <row r="40" spans="2:15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</row>
    <row r="41" spans="2:15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</row>
    <row r="42" spans="2:15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</row>
    <row r="43" spans="2:15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</row>
    <row r="44" spans="2:15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</row>
    <row r="45" spans="2:15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</row>
    <row r="46" spans="2:15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</row>
    <row r="47" spans="2:15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</row>
    <row r="48" spans="2:15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</row>
    <row r="49" spans="2:15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</row>
    <row r="50" spans="2:15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</row>
    <row r="51" spans="2:15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</row>
    <row r="52" spans="2:15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</row>
    <row r="53" spans="2:15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</row>
    <row r="54" spans="2:15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</row>
    <row r="55" spans="2:15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</row>
    <row r="56" spans="2:15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</row>
    <row r="57" spans="2:15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</row>
    <row r="58" spans="2:15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</row>
    <row r="59" spans="2:15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</row>
    <row r="60" spans="2:15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</row>
    <row r="61" spans="2:15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</row>
    <row r="62" spans="2:15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</row>
    <row r="63" spans="2:15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</row>
    <row r="64" spans="2:15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</row>
    <row r="65" spans="2:15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</row>
    <row r="66" spans="2:15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</row>
    <row r="67" spans="2:15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</row>
    <row r="68" spans="2:15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2:15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</row>
    <row r="70" spans="2:15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</row>
    <row r="71" spans="2:15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</row>
    <row r="72" spans="2:15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</row>
    <row r="73" spans="2:15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</row>
    <row r="74" spans="2:15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</row>
    <row r="75" spans="2:15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</row>
    <row r="76" spans="2:15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</row>
    <row r="77" spans="2:15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</row>
    <row r="78" spans="2:15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</row>
    <row r="79" spans="2:15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</row>
    <row r="80" spans="2:15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</row>
    <row r="81" spans="2:15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</row>
    <row r="82" spans="2:15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</row>
    <row r="83" spans="2:15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</row>
    <row r="84" spans="2:15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</row>
    <row r="85" spans="2:15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</row>
    <row r="86" spans="2:15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</row>
    <row r="87" spans="2:15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</row>
    <row r="88" spans="2:15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</row>
    <row r="89" spans="2:15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</row>
    <row r="90" spans="2:15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</row>
    <row r="91" spans="2:15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</row>
    <row r="92" spans="2:15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</row>
    <row r="93" spans="2:15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</row>
    <row r="94" spans="2:15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</row>
    <row r="95" spans="2:15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</row>
    <row r="96" spans="2:15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</row>
    <row r="97" spans="2:15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</row>
    <row r="98" spans="2:15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</row>
    <row r="99" spans="2:15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</row>
    <row r="100" spans="2:15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</row>
    <row r="101" spans="2:15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</row>
    <row r="102" spans="2:15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</row>
    <row r="103" spans="2:15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</row>
    <row r="104" spans="2:15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</row>
    <row r="105" spans="2:15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</row>
    <row r="106" spans="2:15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</row>
    <row r="107" spans="2:15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</row>
    <row r="108" spans="2:15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</row>
    <row r="109" spans="2:15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AH30:XFD33 D34:XFD1048576 D30:AF33 D1:L29 N1:XFD29 M1:M9 M11:M29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D862"/>
  <sheetViews>
    <sheetView rightToLeft="1" workbookViewId="0">
      <selection activeCell="G10" sqref="G10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1" width="7.5703125" style="3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3" customWidth="1"/>
    <col min="28" max="28" width="6.7109375" style="3" customWidth="1"/>
    <col min="29" max="29" width="7.28515625" style="3" customWidth="1"/>
    <col min="30" max="41" width="5.7109375" style="3" customWidth="1"/>
    <col min="42" max="56" width="9.140625" style="3"/>
    <col min="57" max="16384" width="9.140625" style="1"/>
  </cols>
  <sheetData>
    <row r="1" spans="2:56">
      <c r="B1" s="47" t="s">
        <v>160</v>
      </c>
      <c r="C1" s="68" t="s" vm="1">
        <v>240</v>
      </c>
    </row>
    <row r="2" spans="2:56">
      <c r="B2" s="47" t="s">
        <v>159</v>
      </c>
      <c r="C2" s="68" t="s">
        <v>241</v>
      </c>
    </row>
    <row r="3" spans="2:56">
      <c r="B3" s="47" t="s">
        <v>161</v>
      </c>
      <c r="C3" s="68" t="s">
        <v>242</v>
      </c>
    </row>
    <row r="4" spans="2:56">
      <c r="B4" s="47" t="s">
        <v>162</v>
      </c>
      <c r="C4" s="68">
        <v>12146</v>
      </c>
    </row>
    <row r="6" spans="2:56" ht="26.25" customHeight="1">
      <c r="B6" s="108" t="s">
        <v>194</v>
      </c>
      <c r="C6" s="109"/>
      <c r="D6" s="109"/>
      <c r="E6" s="109"/>
      <c r="F6" s="109"/>
      <c r="G6" s="109"/>
      <c r="H6" s="109"/>
      <c r="I6" s="109"/>
      <c r="J6" s="110"/>
    </row>
    <row r="7" spans="2:56" s="3" customFormat="1" ht="78.75">
      <c r="B7" s="48" t="s">
        <v>97</v>
      </c>
      <c r="C7" s="50" t="s">
        <v>43</v>
      </c>
      <c r="D7" s="50" t="s">
        <v>69</v>
      </c>
      <c r="E7" s="50" t="s">
        <v>44</v>
      </c>
      <c r="F7" s="50" t="s">
        <v>84</v>
      </c>
      <c r="G7" s="50" t="s">
        <v>205</v>
      </c>
      <c r="H7" s="50" t="s">
        <v>163</v>
      </c>
      <c r="I7" s="50" t="s">
        <v>164</v>
      </c>
      <c r="J7" s="65" t="s">
        <v>226</v>
      </c>
    </row>
    <row r="8" spans="2:56" s="3" customFormat="1" ht="22.5" customHeight="1">
      <c r="B8" s="15"/>
      <c r="C8" s="16" t="s">
        <v>21</v>
      </c>
      <c r="D8" s="16"/>
      <c r="E8" s="16" t="s">
        <v>19</v>
      </c>
      <c r="F8" s="16"/>
      <c r="G8" s="16" t="s">
        <v>220</v>
      </c>
      <c r="H8" s="32" t="s">
        <v>19</v>
      </c>
      <c r="I8" s="32" t="s">
        <v>19</v>
      </c>
      <c r="J8" s="17"/>
    </row>
    <row r="9" spans="2:56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20" t="s">
        <v>7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2:56" s="4" customFormat="1" ht="18" customHeight="1">
      <c r="B10" s="91"/>
      <c r="C10" s="91"/>
      <c r="D10" s="91"/>
      <c r="E10" s="91"/>
      <c r="F10" s="91"/>
      <c r="G10" s="86">
        <v>0</v>
      </c>
      <c r="H10" s="91"/>
      <c r="I10" s="91"/>
      <c r="J10" s="91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2:56" ht="22.5" customHeight="1">
      <c r="B11" s="97"/>
      <c r="C11" s="91"/>
      <c r="D11" s="91"/>
      <c r="E11" s="91"/>
      <c r="F11" s="91"/>
      <c r="G11" s="91"/>
      <c r="H11" s="91"/>
      <c r="I11" s="91"/>
      <c r="J11" s="91"/>
    </row>
    <row r="12" spans="2:56">
      <c r="B12" s="97"/>
      <c r="C12" s="91"/>
      <c r="D12" s="91"/>
      <c r="E12" s="91"/>
      <c r="F12" s="91"/>
      <c r="G12" s="91"/>
      <c r="H12" s="91"/>
      <c r="I12" s="91"/>
      <c r="J12" s="91"/>
    </row>
    <row r="13" spans="2:56">
      <c r="B13" s="91"/>
      <c r="C13" s="91"/>
      <c r="D13" s="91"/>
      <c r="E13" s="91"/>
      <c r="F13" s="91"/>
      <c r="G13" s="91"/>
      <c r="H13" s="91"/>
      <c r="I13" s="91"/>
      <c r="J13" s="91"/>
    </row>
    <row r="14" spans="2:56">
      <c r="B14" s="91"/>
      <c r="C14" s="91"/>
      <c r="D14" s="91"/>
      <c r="E14" s="91"/>
      <c r="F14" s="91"/>
      <c r="G14" s="91"/>
      <c r="H14" s="91"/>
      <c r="I14" s="91"/>
      <c r="J14" s="91"/>
    </row>
    <row r="15" spans="2:56">
      <c r="B15" s="91"/>
      <c r="C15" s="91"/>
      <c r="D15" s="91"/>
      <c r="E15" s="91"/>
      <c r="F15" s="91"/>
      <c r="G15" s="91"/>
      <c r="H15" s="91"/>
      <c r="I15" s="91"/>
      <c r="J15" s="91"/>
    </row>
    <row r="16" spans="2:56">
      <c r="B16" s="91"/>
      <c r="C16" s="91"/>
      <c r="D16" s="91"/>
      <c r="E16" s="91"/>
      <c r="F16" s="91"/>
      <c r="G16" s="91"/>
      <c r="H16" s="91"/>
      <c r="I16" s="91"/>
      <c r="J16" s="91"/>
    </row>
    <row r="17" spans="2:10">
      <c r="B17" s="91"/>
      <c r="C17" s="91"/>
      <c r="D17" s="91"/>
      <c r="E17" s="91"/>
      <c r="F17" s="91"/>
      <c r="G17" s="91"/>
      <c r="H17" s="91"/>
      <c r="I17" s="91"/>
      <c r="J17" s="91"/>
    </row>
    <row r="18" spans="2:10">
      <c r="B18" s="91"/>
      <c r="C18" s="91"/>
      <c r="D18" s="91"/>
      <c r="E18" s="91"/>
      <c r="F18" s="91"/>
      <c r="G18" s="91"/>
      <c r="H18" s="91"/>
      <c r="I18" s="91"/>
      <c r="J18" s="91"/>
    </row>
    <row r="19" spans="2:10">
      <c r="B19" s="91"/>
      <c r="C19" s="91"/>
      <c r="D19" s="91"/>
      <c r="E19" s="91"/>
      <c r="F19" s="91"/>
      <c r="G19" s="91"/>
      <c r="H19" s="91"/>
      <c r="I19" s="91"/>
      <c r="J19" s="91"/>
    </row>
    <row r="20" spans="2:10">
      <c r="B20" s="91"/>
      <c r="C20" s="91"/>
      <c r="D20" s="91"/>
      <c r="E20" s="91"/>
      <c r="F20" s="91"/>
      <c r="G20" s="91"/>
      <c r="H20" s="91"/>
      <c r="I20" s="91"/>
      <c r="J20" s="91"/>
    </row>
    <row r="21" spans="2:10">
      <c r="B21" s="91"/>
      <c r="C21" s="91"/>
      <c r="D21" s="91"/>
      <c r="E21" s="91"/>
      <c r="F21" s="91"/>
      <c r="G21" s="91"/>
      <c r="H21" s="91"/>
      <c r="I21" s="91"/>
      <c r="J21" s="91"/>
    </row>
    <row r="22" spans="2:10">
      <c r="B22" s="91"/>
      <c r="C22" s="91"/>
      <c r="D22" s="91"/>
      <c r="E22" s="91"/>
      <c r="F22" s="91"/>
      <c r="G22" s="91"/>
      <c r="H22" s="91"/>
      <c r="I22" s="91"/>
      <c r="J22" s="91"/>
    </row>
    <row r="23" spans="2:10">
      <c r="B23" s="91"/>
      <c r="C23" s="91"/>
      <c r="D23" s="91"/>
      <c r="E23" s="91"/>
      <c r="F23" s="91"/>
      <c r="G23" s="91"/>
      <c r="H23" s="91"/>
      <c r="I23" s="91"/>
      <c r="J23" s="91"/>
    </row>
    <row r="24" spans="2:10">
      <c r="B24" s="91"/>
      <c r="C24" s="91"/>
      <c r="D24" s="91"/>
      <c r="E24" s="91"/>
      <c r="F24" s="91"/>
      <c r="G24" s="91"/>
      <c r="H24" s="91"/>
      <c r="I24" s="91"/>
      <c r="J24" s="91"/>
    </row>
    <row r="25" spans="2:10">
      <c r="B25" s="91"/>
      <c r="C25" s="91"/>
      <c r="D25" s="91"/>
      <c r="E25" s="91"/>
      <c r="F25" s="91"/>
      <c r="G25" s="91"/>
      <c r="H25" s="91"/>
      <c r="I25" s="91"/>
      <c r="J25" s="91"/>
    </row>
    <row r="26" spans="2:10">
      <c r="B26" s="91"/>
      <c r="C26" s="91"/>
      <c r="D26" s="91"/>
      <c r="E26" s="91"/>
      <c r="F26" s="91"/>
      <c r="G26" s="91"/>
      <c r="H26" s="91"/>
      <c r="I26" s="91"/>
      <c r="J26" s="91"/>
    </row>
    <row r="27" spans="2:10">
      <c r="B27" s="91"/>
      <c r="C27" s="91"/>
      <c r="D27" s="91"/>
      <c r="E27" s="91"/>
      <c r="F27" s="91"/>
      <c r="G27" s="91"/>
      <c r="H27" s="91"/>
      <c r="I27" s="91"/>
      <c r="J27" s="91"/>
    </row>
    <row r="28" spans="2:10">
      <c r="B28" s="91"/>
      <c r="C28" s="91"/>
      <c r="D28" s="91"/>
      <c r="E28" s="91"/>
      <c r="F28" s="91"/>
      <c r="G28" s="91"/>
      <c r="H28" s="91"/>
      <c r="I28" s="91"/>
      <c r="J28" s="91"/>
    </row>
    <row r="29" spans="2:10">
      <c r="B29" s="91"/>
      <c r="C29" s="91"/>
      <c r="D29" s="91"/>
      <c r="E29" s="91"/>
      <c r="F29" s="91"/>
      <c r="G29" s="91"/>
      <c r="H29" s="91"/>
      <c r="I29" s="91"/>
      <c r="J29" s="91"/>
    </row>
    <row r="30" spans="2:10">
      <c r="B30" s="91"/>
      <c r="C30" s="91"/>
      <c r="D30" s="91"/>
      <c r="E30" s="91"/>
      <c r="F30" s="91"/>
      <c r="G30" s="91"/>
      <c r="H30" s="91"/>
      <c r="I30" s="91"/>
      <c r="J30" s="91"/>
    </row>
    <row r="31" spans="2:10">
      <c r="B31" s="91"/>
      <c r="C31" s="91"/>
      <c r="D31" s="91"/>
      <c r="E31" s="91"/>
      <c r="F31" s="91"/>
      <c r="G31" s="91"/>
      <c r="H31" s="91"/>
      <c r="I31" s="91"/>
      <c r="J31" s="91"/>
    </row>
    <row r="32" spans="2:10">
      <c r="B32" s="91"/>
      <c r="C32" s="91"/>
      <c r="D32" s="91"/>
      <c r="E32" s="91"/>
      <c r="F32" s="91"/>
      <c r="G32" s="91"/>
      <c r="H32" s="91"/>
      <c r="I32" s="91"/>
      <c r="J32" s="91"/>
    </row>
    <row r="33" spans="2:10">
      <c r="B33" s="91"/>
      <c r="C33" s="91"/>
      <c r="D33" s="91"/>
      <c r="E33" s="91"/>
      <c r="F33" s="91"/>
      <c r="G33" s="91"/>
      <c r="H33" s="91"/>
      <c r="I33" s="91"/>
      <c r="J33" s="91"/>
    </row>
    <row r="34" spans="2:10">
      <c r="B34" s="91"/>
      <c r="C34" s="91"/>
      <c r="D34" s="91"/>
      <c r="E34" s="91"/>
      <c r="F34" s="91"/>
      <c r="G34" s="91"/>
      <c r="H34" s="91"/>
      <c r="I34" s="91"/>
      <c r="J34" s="91"/>
    </row>
    <row r="35" spans="2:10">
      <c r="B35" s="91"/>
      <c r="C35" s="91"/>
      <c r="D35" s="91"/>
      <c r="E35" s="91"/>
      <c r="F35" s="91"/>
      <c r="G35" s="91"/>
      <c r="H35" s="91"/>
      <c r="I35" s="91"/>
      <c r="J35" s="91"/>
    </row>
    <row r="36" spans="2:10">
      <c r="B36" s="91"/>
      <c r="C36" s="91"/>
      <c r="D36" s="91"/>
      <c r="E36" s="91"/>
      <c r="F36" s="91"/>
      <c r="G36" s="91"/>
      <c r="H36" s="91"/>
      <c r="I36" s="91"/>
      <c r="J36" s="91"/>
    </row>
    <row r="37" spans="2:10">
      <c r="B37" s="91"/>
      <c r="C37" s="91"/>
      <c r="D37" s="91"/>
      <c r="E37" s="91"/>
      <c r="F37" s="91"/>
      <c r="G37" s="91"/>
      <c r="H37" s="91"/>
      <c r="I37" s="91"/>
      <c r="J37" s="91"/>
    </row>
    <row r="38" spans="2:10">
      <c r="B38" s="91"/>
      <c r="C38" s="91"/>
      <c r="D38" s="91"/>
      <c r="E38" s="91"/>
      <c r="F38" s="91"/>
      <c r="G38" s="91"/>
      <c r="H38" s="91"/>
      <c r="I38" s="91"/>
      <c r="J38" s="91"/>
    </row>
    <row r="39" spans="2:10">
      <c r="B39" s="91"/>
      <c r="C39" s="91"/>
      <c r="D39" s="91"/>
      <c r="E39" s="91"/>
      <c r="F39" s="91"/>
      <c r="G39" s="91"/>
      <c r="H39" s="91"/>
      <c r="I39" s="91"/>
      <c r="J39" s="91"/>
    </row>
    <row r="40" spans="2:10">
      <c r="B40" s="91"/>
      <c r="C40" s="91"/>
      <c r="D40" s="91"/>
      <c r="E40" s="91"/>
      <c r="F40" s="91"/>
      <c r="G40" s="91"/>
      <c r="H40" s="91"/>
      <c r="I40" s="91"/>
      <c r="J40" s="91"/>
    </row>
    <row r="41" spans="2:10">
      <c r="B41" s="91"/>
      <c r="C41" s="91"/>
      <c r="D41" s="91"/>
      <c r="E41" s="91"/>
      <c r="F41" s="91"/>
      <c r="G41" s="91"/>
      <c r="H41" s="91"/>
      <c r="I41" s="91"/>
      <c r="J41" s="91"/>
    </row>
    <row r="42" spans="2:10">
      <c r="B42" s="91"/>
      <c r="C42" s="91"/>
      <c r="D42" s="91"/>
      <c r="E42" s="91"/>
      <c r="F42" s="91"/>
      <c r="G42" s="91"/>
      <c r="H42" s="91"/>
      <c r="I42" s="91"/>
      <c r="J42" s="91"/>
    </row>
    <row r="43" spans="2:10">
      <c r="B43" s="91"/>
      <c r="C43" s="91"/>
      <c r="D43" s="91"/>
      <c r="E43" s="91"/>
      <c r="F43" s="91"/>
      <c r="G43" s="91"/>
      <c r="H43" s="91"/>
      <c r="I43" s="91"/>
      <c r="J43" s="91"/>
    </row>
    <row r="44" spans="2:10">
      <c r="B44" s="91"/>
      <c r="C44" s="91"/>
      <c r="D44" s="91"/>
      <c r="E44" s="91"/>
      <c r="F44" s="91"/>
      <c r="G44" s="91"/>
      <c r="H44" s="91"/>
      <c r="I44" s="91"/>
      <c r="J44" s="91"/>
    </row>
    <row r="45" spans="2:10">
      <c r="B45" s="91"/>
      <c r="C45" s="91"/>
      <c r="D45" s="91"/>
      <c r="E45" s="91"/>
      <c r="F45" s="91"/>
      <c r="G45" s="91"/>
      <c r="H45" s="91"/>
      <c r="I45" s="91"/>
      <c r="J45" s="91"/>
    </row>
    <row r="46" spans="2:10">
      <c r="B46" s="91"/>
      <c r="C46" s="91"/>
      <c r="D46" s="91"/>
      <c r="E46" s="91"/>
      <c r="F46" s="91"/>
      <c r="G46" s="91"/>
      <c r="H46" s="91"/>
      <c r="I46" s="91"/>
      <c r="J46" s="91"/>
    </row>
    <row r="47" spans="2:10">
      <c r="B47" s="91"/>
      <c r="C47" s="91"/>
      <c r="D47" s="91"/>
      <c r="E47" s="91"/>
      <c r="F47" s="91"/>
      <c r="G47" s="91"/>
      <c r="H47" s="91"/>
      <c r="I47" s="91"/>
      <c r="J47" s="91"/>
    </row>
    <row r="48" spans="2:10">
      <c r="B48" s="91"/>
      <c r="C48" s="91"/>
      <c r="D48" s="91"/>
      <c r="E48" s="91"/>
      <c r="F48" s="91"/>
      <c r="G48" s="91"/>
      <c r="H48" s="91"/>
      <c r="I48" s="91"/>
      <c r="J48" s="91"/>
    </row>
    <row r="49" spans="2:10">
      <c r="B49" s="91"/>
      <c r="C49" s="91"/>
      <c r="D49" s="91"/>
      <c r="E49" s="91"/>
      <c r="F49" s="91"/>
      <c r="G49" s="91"/>
      <c r="H49" s="91"/>
      <c r="I49" s="91"/>
      <c r="J49" s="91"/>
    </row>
    <row r="50" spans="2:10">
      <c r="B50" s="91"/>
      <c r="C50" s="91"/>
      <c r="D50" s="91"/>
      <c r="E50" s="91"/>
      <c r="F50" s="91"/>
      <c r="G50" s="91"/>
      <c r="H50" s="91"/>
      <c r="I50" s="91"/>
      <c r="J50" s="91"/>
    </row>
    <row r="51" spans="2:10">
      <c r="B51" s="91"/>
      <c r="C51" s="91"/>
      <c r="D51" s="91"/>
      <c r="E51" s="91"/>
      <c r="F51" s="91"/>
      <c r="G51" s="91"/>
      <c r="H51" s="91"/>
      <c r="I51" s="91"/>
      <c r="J51" s="91"/>
    </row>
    <row r="52" spans="2:10">
      <c r="B52" s="91"/>
      <c r="C52" s="91"/>
      <c r="D52" s="91"/>
      <c r="E52" s="91"/>
      <c r="F52" s="91"/>
      <c r="G52" s="91"/>
      <c r="H52" s="91"/>
      <c r="I52" s="91"/>
      <c r="J52" s="91"/>
    </row>
    <row r="53" spans="2:10">
      <c r="B53" s="91"/>
      <c r="C53" s="91"/>
      <c r="D53" s="91"/>
      <c r="E53" s="91"/>
      <c r="F53" s="91"/>
      <c r="G53" s="91"/>
      <c r="H53" s="91"/>
      <c r="I53" s="91"/>
      <c r="J53" s="91"/>
    </row>
    <row r="54" spans="2:10">
      <c r="B54" s="91"/>
      <c r="C54" s="91"/>
      <c r="D54" s="91"/>
      <c r="E54" s="91"/>
      <c r="F54" s="91"/>
      <c r="G54" s="91"/>
      <c r="H54" s="91"/>
      <c r="I54" s="91"/>
      <c r="J54" s="91"/>
    </row>
    <row r="55" spans="2:10">
      <c r="B55" s="91"/>
      <c r="C55" s="91"/>
      <c r="D55" s="91"/>
      <c r="E55" s="91"/>
      <c r="F55" s="91"/>
      <c r="G55" s="91"/>
      <c r="H55" s="91"/>
      <c r="I55" s="91"/>
      <c r="J55" s="91"/>
    </row>
    <row r="56" spans="2:10">
      <c r="B56" s="91"/>
      <c r="C56" s="91"/>
      <c r="D56" s="91"/>
      <c r="E56" s="91"/>
      <c r="F56" s="91"/>
      <c r="G56" s="91"/>
      <c r="H56" s="91"/>
      <c r="I56" s="91"/>
      <c r="J56" s="91"/>
    </row>
    <row r="57" spans="2:10">
      <c r="B57" s="91"/>
      <c r="C57" s="91"/>
      <c r="D57" s="91"/>
      <c r="E57" s="91"/>
      <c r="F57" s="91"/>
      <c r="G57" s="91"/>
      <c r="H57" s="91"/>
      <c r="I57" s="91"/>
      <c r="J57" s="91"/>
    </row>
    <row r="58" spans="2:10">
      <c r="B58" s="91"/>
      <c r="C58" s="91"/>
      <c r="D58" s="91"/>
      <c r="E58" s="91"/>
      <c r="F58" s="91"/>
      <c r="G58" s="91"/>
      <c r="H58" s="91"/>
      <c r="I58" s="91"/>
      <c r="J58" s="91"/>
    </row>
    <row r="59" spans="2:10">
      <c r="B59" s="91"/>
      <c r="C59" s="91"/>
      <c r="D59" s="91"/>
      <c r="E59" s="91"/>
      <c r="F59" s="91"/>
      <c r="G59" s="91"/>
      <c r="H59" s="91"/>
      <c r="I59" s="91"/>
      <c r="J59" s="91"/>
    </row>
    <row r="60" spans="2:10">
      <c r="B60" s="91"/>
      <c r="C60" s="91"/>
      <c r="D60" s="91"/>
      <c r="E60" s="91"/>
      <c r="F60" s="91"/>
      <c r="G60" s="91"/>
      <c r="H60" s="91"/>
      <c r="I60" s="91"/>
      <c r="J60" s="91"/>
    </row>
    <row r="61" spans="2:10">
      <c r="B61" s="91"/>
      <c r="C61" s="91"/>
      <c r="D61" s="91"/>
      <c r="E61" s="91"/>
      <c r="F61" s="91"/>
      <c r="G61" s="91"/>
      <c r="H61" s="91"/>
      <c r="I61" s="91"/>
      <c r="J61" s="91"/>
    </row>
    <row r="62" spans="2:10">
      <c r="B62" s="91"/>
      <c r="C62" s="91"/>
      <c r="D62" s="91"/>
      <c r="E62" s="91"/>
      <c r="F62" s="91"/>
      <c r="G62" s="91"/>
      <c r="H62" s="91"/>
      <c r="I62" s="91"/>
      <c r="J62" s="91"/>
    </row>
    <row r="63" spans="2:10">
      <c r="B63" s="91"/>
      <c r="C63" s="91"/>
      <c r="D63" s="91"/>
      <c r="E63" s="91"/>
      <c r="F63" s="91"/>
      <c r="G63" s="91"/>
      <c r="H63" s="91"/>
      <c r="I63" s="91"/>
      <c r="J63" s="91"/>
    </row>
    <row r="64" spans="2:10">
      <c r="B64" s="91"/>
      <c r="C64" s="91"/>
      <c r="D64" s="91"/>
      <c r="E64" s="91"/>
      <c r="F64" s="91"/>
      <c r="G64" s="91"/>
      <c r="H64" s="91"/>
      <c r="I64" s="91"/>
      <c r="J64" s="91"/>
    </row>
    <row r="65" spans="2:10">
      <c r="B65" s="91"/>
      <c r="C65" s="91"/>
      <c r="D65" s="91"/>
      <c r="E65" s="91"/>
      <c r="F65" s="91"/>
      <c r="G65" s="91"/>
      <c r="H65" s="91"/>
      <c r="I65" s="91"/>
      <c r="J65" s="91"/>
    </row>
    <row r="66" spans="2:10">
      <c r="B66" s="91"/>
      <c r="C66" s="91"/>
      <c r="D66" s="91"/>
      <c r="E66" s="91"/>
      <c r="F66" s="91"/>
      <c r="G66" s="91"/>
      <c r="H66" s="91"/>
      <c r="I66" s="91"/>
      <c r="J66" s="91"/>
    </row>
    <row r="67" spans="2:10">
      <c r="B67" s="91"/>
      <c r="C67" s="91"/>
      <c r="D67" s="91"/>
      <c r="E67" s="91"/>
      <c r="F67" s="91"/>
      <c r="G67" s="91"/>
      <c r="H67" s="91"/>
      <c r="I67" s="91"/>
      <c r="J67" s="91"/>
    </row>
    <row r="68" spans="2:10">
      <c r="B68" s="91"/>
      <c r="C68" s="91"/>
      <c r="D68" s="91"/>
      <c r="E68" s="91"/>
      <c r="F68" s="91"/>
      <c r="G68" s="91"/>
      <c r="H68" s="91"/>
      <c r="I68" s="91"/>
      <c r="J68" s="91"/>
    </row>
    <row r="69" spans="2:10">
      <c r="B69" s="91"/>
      <c r="C69" s="91"/>
      <c r="D69" s="91"/>
      <c r="E69" s="91"/>
      <c r="F69" s="91"/>
      <c r="G69" s="91"/>
      <c r="H69" s="91"/>
      <c r="I69" s="91"/>
      <c r="J69" s="91"/>
    </row>
    <row r="70" spans="2:10">
      <c r="B70" s="91"/>
      <c r="C70" s="91"/>
      <c r="D70" s="91"/>
      <c r="E70" s="91"/>
      <c r="F70" s="91"/>
      <c r="G70" s="91"/>
      <c r="H70" s="91"/>
      <c r="I70" s="91"/>
      <c r="J70" s="91"/>
    </row>
    <row r="71" spans="2:10">
      <c r="B71" s="91"/>
      <c r="C71" s="91"/>
      <c r="D71" s="91"/>
      <c r="E71" s="91"/>
      <c r="F71" s="91"/>
      <c r="G71" s="91"/>
      <c r="H71" s="91"/>
      <c r="I71" s="91"/>
      <c r="J71" s="91"/>
    </row>
    <row r="72" spans="2:10">
      <c r="B72" s="91"/>
      <c r="C72" s="91"/>
      <c r="D72" s="91"/>
      <c r="E72" s="91"/>
      <c r="F72" s="91"/>
      <c r="G72" s="91"/>
      <c r="H72" s="91"/>
      <c r="I72" s="91"/>
      <c r="J72" s="91"/>
    </row>
    <row r="73" spans="2:10">
      <c r="B73" s="91"/>
      <c r="C73" s="91"/>
      <c r="D73" s="91"/>
      <c r="E73" s="91"/>
      <c r="F73" s="91"/>
      <c r="G73" s="91"/>
      <c r="H73" s="91"/>
      <c r="I73" s="91"/>
      <c r="J73" s="91"/>
    </row>
    <row r="74" spans="2:10">
      <c r="B74" s="91"/>
      <c r="C74" s="91"/>
      <c r="D74" s="91"/>
      <c r="E74" s="91"/>
      <c r="F74" s="91"/>
      <c r="G74" s="91"/>
      <c r="H74" s="91"/>
      <c r="I74" s="91"/>
      <c r="J74" s="91"/>
    </row>
    <row r="75" spans="2:10">
      <c r="B75" s="91"/>
      <c r="C75" s="91"/>
      <c r="D75" s="91"/>
      <c r="E75" s="91"/>
      <c r="F75" s="91"/>
      <c r="G75" s="91"/>
      <c r="H75" s="91"/>
      <c r="I75" s="91"/>
      <c r="J75" s="91"/>
    </row>
    <row r="76" spans="2:10">
      <c r="B76" s="91"/>
      <c r="C76" s="91"/>
      <c r="D76" s="91"/>
      <c r="E76" s="91"/>
      <c r="F76" s="91"/>
      <c r="G76" s="91"/>
      <c r="H76" s="91"/>
      <c r="I76" s="91"/>
      <c r="J76" s="91"/>
    </row>
    <row r="77" spans="2:10">
      <c r="B77" s="91"/>
      <c r="C77" s="91"/>
      <c r="D77" s="91"/>
      <c r="E77" s="91"/>
      <c r="F77" s="91"/>
      <c r="G77" s="91"/>
      <c r="H77" s="91"/>
      <c r="I77" s="91"/>
      <c r="J77" s="91"/>
    </row>
    <row r="78" spans="2:10">
      <c r="B78" s="91"/>
      <c r="C78" s="91"/>
      <c r="D78" s="91"/>
      <c r="E78" s="91"/>
      <c r="F78" s="91"/>
      <c r="G78" s="91"/>
      <c r="H78" s="91"/>
      <c r="I78" s="91"/>
      <c r="J78" s="91"/>
    </row>
    <row r="79" spans="2:10">
      <c r="B79" s="91"/>
      <c r="C79" s="91"/>
      <c r="D79" s="91"/>
      <c r="E79" s="91"/>
      <c r="F79" s="91"/>
      <c r="G79" s="91"/>
      <c r="H79" s="91"/>
      <c r="I79" s="91"/>
      <c r="J79" s="91"/>
    </row>
    <row r="80" spans="2:10">
      <c r="B80" s="91"/>
      <c r="C80" s="91"/>
      <c r="D80" s="91"/>
      <c r="E80" s="91"/>
      <c r="F80" s="91"/>
      <c r="G80" s="91"/>
      <c r="H80" s="91"/>
      <c r="I80" s="91"/>
      <c r="J80" s="91"/>
    </row>
    <row r="81" spans="2:10">
      <c r="B81" s="91"/>
      <c r="C81" s="91"/>
      <c r="D81" s="91"/>
      <c r="E81" s="91"/>
      <c r="F81" s="91"/>
      <c r="G81" s="91"/>
      <c r="H81" s="91"/>
      <c r="I81" s="91"/>
      <c r="J81" s="91"/>
    </row>
    <row r="82" spans="2:10">
      <c r="B82" s="91"/>
      <c r="C82" s="91"/>
      <c r="D82" s="91"/>
      <c r="E82" s="91"/>
      <c r="F82" s="91"/>
      <c r="G82" s="91"/>
      <c r="H82" s="91"/>
      <c r="I82" s="91"/>
      <c r="J82" s="91"/>
    </row>
    <row r="83" spans="2:10">
      <c r="B83" s="91"/>
      <c r="C83" s="91"/>
      <c r="D83" s="91"/>
      <c r="E83" s="91"/>
      <c r="F83" s="91"/>
      <c r="G83" s="91"/>
      <c r="H83" s="91"/>
      <c r="I83" s="91"/>
      <c r="J83" s="91"/>
    </row>
    <row r="84" spans="2:10">
      <c r="B84" s="91"/>
      <c r="C84" s="91"/>
      <c r="D84" s="91"/>
      <c r="E84" s="91"/>
      <c r="F84" s="91"/>
      <c r="G84" s="91"/>
      <c r="H84" s="91"/>
      <c r="I84" s="91"/>
      <c r="J84" s="91"/>
    </row>
    <row r="85" spans="2:10">
      <c r="B85" s="91"/>
      <c r="C85" s="91"/>
      <c r="D85" s="91"/>
      <c r="E85" s="91"/>
      <c r="F85" s="91"/>
      <c r="G85" s="91"/>
      <c r="H85" s="91"/>
      <c r="I85" s="91"/>
      <c r="J85" s="91"/>
    </row>
    <row r="86" spans="2:10">
      <c r="B86" s="91"/>
      <c r="C86" s="91"/>
      <c r="D86" s="91"/>
      <c r="E86" s="91"/>
      <c r="F86" s="91"/>
      <c r="G86" s="91"/>
      <c r="H86" s="91"/>
      <c r="I86" s="91"/>
      <c r="J86" s="91"/>
    </row>
    <row r="87" spans="2:10">
      <c r="B87" s="91"/>
      <c r="C87" s="91"/>
      <c r="D87" s="91"/>
      <c r="E87" s="91"/>
      <c r="F87" s="91"/>
      <c r="G87" s="91"/>
      <c r="H87" s="91"/>
      <c r="I87" s="91"/>
      <c r="J87" s="91"/>
    </row>
    <row r="88" spans="2:10">
      <c r="B88" s="91"/>
      <c r="C88" s="91"/>
      <c r="D88" s="91"/>
      <c r="E88" s="91"/>
      <c r="F88" s="91"/>
      <c r="G88" s="91"/>
      <c r="H88" s="91"/>
      <c r="I88" s="91"/>
      <c r="J88" s="91"/>
    </row>
    <row r="89" spans="2:10">
      <c r="B89" s="91"/>
      <c r="C89" s="91"/>
      <c r="D89" s="91"/>
      <c r="E89" s="91"/>
      <c r="F89" s="91"/>
      <c r="G89" s="91"/>
      <c r="H89" s="91"/>
      <c r="I89" s="91"/>
      <c r="J89" s="91"/>
    </row>
    <row r="90" spans="2:10">
      <c r="B90" s="91"/>
      <c r="C90" s="91"/>
      <c r="D90" s="91"/>
      <c r="E90" s="91"/>
      <c r="F90" s="91"/>
      <c r="G90" s="91"/>
      <c r="H90" s="91"/>
      <c r="I90" s="91"/>
      <c r="J90" s="91"/>
    </row>
    <row r="91" spans="2:10">
      <c r="B91" s="91"/>
      <c r="C91" s="91"/>
      <c r="D91" s="91"/>
      <c r="E91" s="91"/>
      <c r="F91" s="91"/>
      <c r="G91" s="91"/>
      <c r="H91" s="91"/>
      <c r="I91" s="91"/>
      <c r="J91" s="91"/>
    </row>
    <row r="92" spans="2:10">
      <c r="B92" s="91"/>
      <c r="C92" s="91"/>
      <c r="D92" s="91"/>
      <c r="E92" s="91"/>
      <c r="F92" s="91"/>
      <c r="G92" s="91"/>
      <c r="H92" s="91"/>
      <c r="I92" s="91"/>
      <c r="J92" s="91"/>
    </row>
    <row r="93" spans="2:10">
      <c r="B93" s="91"/>
      <c r="C93" s="91"/>
      <c r="D93" s="91"/>
      <c r="E93" s="91"/>
      <c r="F93" s="91"/>
      <c r="G93" s="91"/>
      <c r="H93" s="91"/>
      <c r="I93" s="91"/>
      <c r="J93" s="91"/>
    </row>
    <row r="94" spans="2:10">
      <c r="B94" s="91"/>
      <c r="C94" s="91"/>
      <c r="D94" s="91"/>
      <c r="E94" s="91"/>
      <c r="F94" s="91"/>
      <c r="G94" s="91"/>
      <c r="H94" s="91"/>
      <c r="I94" s="91"/>
      <c r="J94" s="91"/>
    </row>
    <row r="95" spans="2:10">
      <c r="B95" s="91"/>
      <c r="C95" s="91"/>
      <c r="D95" s="91"/>
      <c r="E95" s="91"/>
      <c r="F95" s="91"/>
      <c r="G95" s="91"/>
      <c r="H95" s="91"/>
      <c r="I95" s="91"/>
      <c r="J95" s="91"/>
    </row>
    <row r="96" spans="2:10">
      <c r="B96" s="91"/>
      <c r="C96" s="91"/>
      <c r="D96" s="91"/>
      <c r="E96" s="91"/>
      <c r="F96" s="91"/>
      <c r="G96" s="91"/>
      <c r="H96" s="91"/>
      <c r="I96" s="91"/>
      <c r="J96" s="91"/>
    </row>
    <row r="97" spans="2:10">
      <c r="B97" s="91"/>
      <c r="C97" s="91"/>
      <c r="D97" s="91"/>
      <c r="E97" s="91"/>
      <c r="F97" s="91"/>
      <c r="G97" s="91"/>
      <c r="H97" s="91"/>
      <c r="I97" s="91"/>
      <c r="J97" s="91"/>
    </row>
    <row r="98" spans="2:10">
      <c r="B98" s="91"/>
      <c r="C98" s="91"/>
      <c r="D98" s="91"/>
      <c r="E98" s="91"/>
      <c r="F98" s="91"/>
      <c r="G98" s="91"/>
      <c r="H98" s="91"/>
      <c r="I98" s="91"/>
      <c r="J98" s="91"/>
    </row>
    <row r="99" spans="2:10">
      <c r="B99" s="91"/>
      <c r="C99" s="91"/>
      <c r="D99" s="91"/>
      <c r="E99" s="91"/>
      <c r="F99" s="91"/>
      <c r="G99" s="91"/>
      <c r="H99" s="91"/>
      <c r="I99" s="91"/>
      <c r="J99" s="91"/>
    </row>
    <row r="100" spans="2:10">
      <c r="B100" s="91"/>
      <c r="C100" s="91"/>
      <c r="D100" s="91"/>
      <c r="E100" s="91"/>
      <c r="F100" s="91"/>
      <c r="G100" s="91"/>
      <c r="H100" s="91"/>
      <c r="I100" s="91"/>
      <c r="J100" s="91"/>
    </row>
    <row r="101" spans="2:10">
      <c r="B101" s="91"/>
      <c r="C101" s="91"/>
      <c r="D101" s="91"/>
      <c r="E101" s="91"/>
      <c r="F101" s="91"/>
      <c r="G101" s="91"/>
      <c r="H101" s="91"/>
      <c r="I101" s="91"/>
      <c r="J101" s="91"/>
    </row>
    <row r="102" spans="2:10">
      <c r="B102" s="91"/>
      <c r="C102" s="91"/>
      <c r="D102" s="91"/>
      <c r="E102" s="91"/>
      <c r="F102" s="91"/>
      <c r="G102" s="91"/>
      <c r="H102" s="91"/>
      <c r="I102" s="91"/>
      <c r="J102" s="91"/>
    </row>
    <row r="103" spans="2:10">
      <c r="B103" s="91"/>
      <c r="C103" s="91"/>
      <c r="D103" s="91"/>
      <c r="E103" s="91"/>
      <c r="F103" s="91"/>
      <c r="G103" s="91"/>
      <c r="H103" s="91"/>
      <c r="I103" s="91"/>
      <c r="J103" s="91"/>
    </row>
    <row r="104" spans="2:10">
      <c r="B104" s="91"/>
      <c r="C104" s="91"/>
      <c r="D104" s="91"/>
      <c r="E104" s="91"/>
      <c r="F104" s="91"/>
      <c r="G104" s="91"/>
      <c r="H104" s="91"/>
      <c r="I104" s="91"/>
      <c r="J104" s="91"/>
    </row>
    <row r="105" spans="2:10">
      <c r="B105" s="91"/>
      <c r="C105" s="91"/>
      <c r="D105" s="91"/>
      <c r="E105" s="91"/>
      <c r="F105" s="91"/>
      <c r="G105" s="91"/>
      <c r="H105" s="91"/>
      <c r="I105" s="91"/>
      <c r="J105" s="91"/>
    </row>
    <row r="106" spans="2:10">
      <c r="B106" s="91"/>
      <c r="C106" s="91"/>
      <c r="D106" s="91"/>
      <c r="E106" s="91"/>
      <c r="F106" s="91"/>
      <c r="G106" s="91"/>
      <c r="H106" s="91"/>
      <c r="I106" s="91"/>
      <c r="J106" s="91"/>
    </row>
    <row r="107" spans="2:10">
      <c r="B107" s="91"/>
      <c r="C107" s="91"/>
      <c r="D107" s="91"/>
      <c r="E107" s="91"/>
      <c r="F107" s="91"/>
      <c r="G107" s="91"/>
      <c r="H107" s="91"/>
      <c r="I107" s="91"/>
      <c r="J107" s="91"/>
    </row>
    <row r="108" spans="2:10">
      <c r="B108" s="91"/>
      <c r="C108" s="91"/>
      <c r="D108" s="91"/>
      <c r="E108" s="91"/>
      <c r="F108" s="91"/>
      <c r="G108" s="91"/>
      <c r="H108" s="91"/>
      <c r="I108" s="91"/>
      <c r="J108" s="91"/>
    </row>
    <row r="109" spans="2:10">
      <c r="B109" s="91"/>
      <c r="C109" s="91"/>
      <c r="D109" s="91"/>
      <c r="E109" s="91"/>
      <c r="F109" s="91"/>
      <c r="G109" s="91"/>
      <c r="H109" s="91"/>
      <c r="I109" s="91"/>
      <c r="J109" s="91"/>
    </row>
    <row r="110" spans="2:10">
      <c r="F110" s="3"/>
      <c r="G110" s="3"/>
      <c r="H110" s="3"/>
      <c r="I110" s="3"/>
    </row>
    <row r="111" spans="2:10">
      <c r="F111" s="3"/>
      <c r="G111" s="3"/>
      <c r="H111" s="3"/>
      <c r="I111" s="3"/>
    </row>
    <row r="112" spans="2:10">
      <c r="F112" s="3"/>
      <c r="G112" s="3"/>
      <c r="H112" s="3"/>
      <c r="I112" s="3"/>
    </row>
    <row r="113" spans="6:9">
      <c r="F113" s="3"/>
      <c r="G113" s="3"/>
      <c r="H113" s="3"/>
      <c r="I113" s="3"/>
    </row>
    <row r="114" spans="6:9">
      <c r="F114" s="3"/>
      <c r="G114" s="3"/>
      <c r="H114" s="3"/>
      <c r="I114" s="3"/>
    </row>
    <row r="115" spans="6:9">
      <c r="F115" s="3"/>
      <c r="G115" s="3"/>
      <c r="H115" s="3"/>
      <c r="I115" s="3"/>
    </row>
    <row r="116" spans="6:9">
      <c r="F116" s="3"/>
      <c r="G116" s="3"/>
      <c r="H116" s="3"/>
      <c r="I116" s="3"/>
    </row>
    <row r="117" spans="6:9">
      <c r="F117" s="3"/>
      <c r="G117" s="3"/>
      <c r="H117" s="3"/>
      <c r="I117" s="3"/>
    </row>
    <row r="118" spans="6:9">
      <c r="F118" s="3"/>
      <c r="G118" s="3"/>
      <c r="H118" s="3"/>
      <c r="I118" s="3"/>
    </row>
    <row r="119" spans="6:9">
      <c r="F119" s="3"/>
      <c r="G119" s="3"/>
      <c r="H119" s="3"/>
      <c r="I119" s="3"/>
    </row>
    <row r="120" spans="6:9">
      <c r="F120" s="3"/>
      <c r="G120" s="3"/>
      <c r="H120" s="3"/>
      <c r="I120" s="3"/>
    </row>
    <row r="121" spans="6:9">
      <c r="F121" s="3"/>
      <c r="G121" s="3"/>
      <c r="H121" s="3"/>
      <c r="I121" s="3"/>
    </row>
    <row r="122" spans="6:9">
      <c r="F122" s="3"/>
      <c r="G122" s="3"/>
      <c r="H122" s="3"/>
      <c r="I122" s="3"/>
    </row>
    <row r="123" spans="6:9">
      <c r="F123" s="3"/>
      <c r="G123" s="3"/>
      <c r="H123" s="3"/>
      <c r="I123" s="3"/>
    </row>
    <row r="124" spans="6:9">
      <c r="F124" s="3"/>
      <c r="G124" s="3"/>
      <c r="H124" s="3"/>
      <c r="I124" s="3"/>
    </row>
    <row r="125" spans="6:9">
      <c r="F125" s="3"/>
      <c r="G125" s="3"/>
      <c r="H125" s="3"/>
      <c r="I125" s="3"/>
    </row>
    <row r="126" spans="6:9">
      <c r="F126" s="3"/>
      <c r="G126" s="3"/>
      <c r="H126" s="3"/>
      <c r="I126" s="3"/>
    </row>
    <row r="127" spans="6:9">
      <c r="F127" s="3"/>
      <c r="G127" s="3"/>
      <c r="H127" s="3"/>
      <c r="I127" s="3"/>
    </row>
    <row r="128" spans="6:9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27 K30:XFD1048576 K28:AF29 AH28:XFD29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BH613"/>
  <sheetViews>
    <sheetView rightToLeft="1" workbookViewId="0">
      <selection activeCell="E28" sqref="E28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47" t="s">
        <v>160</v>
      </c>
      <c r="C1" s="68" t="s" vm="1">
        <v>240</v>
      </c>
    </row>
    <row r="2" spans="2:60">
      <c r="B2" s="47" t="s">
        <v>159</v>
      </c>
      <c r="C2" s="68" t="s">
        <v>241</v>
      </c>
    </row>
    <row r="3" spans="2:60">
      <c r="B3" s="47" t="s">
        <v>161</v>
      </c>
      <c r="C3" s="68" t="s">
        <v>242</v>
      </c>
    </row>
    <row r="4" spans="2:60">
      <c r="B4" s="47" t="s">
        <v>162</v>
      </c>
      <c r="C4" s="68">
        <v>12146</v>
      </c>
    </row>
    <row r="6" spans="2:60" ht="26.25" customHeight="1">
      <c r="B6" s="108" t="s">
        <v>195</v>
      </c>
      <c r="C6" s="109"/>
      <c r="D6" s="109"/>
      <c r="E6" s="109"/>
      <c r="F6" s="109"/>
      <c r="G6" s="109"/>
      <c r="H6" s="109"/>
      <c r="I6" s="109"/>
      <c r="J6" s="109"/>
      <c r="K6" s="110"/>
    </row>
    <row r="7" spans="2:60" s="3" customFormat="1" ht="63">
      <c r="B7" s="48" t="s">
        <v>97</v>
      </c>
      <c r="C7" s="50" t="s">
        <v>98</v>
      </c>
      <c r="D7" s="50" t="s">
        <v>14</v>
      </c>
      <c r="E7" s="50" t="s">
        <v>15</v>
      </c>
      <c r="F7" s="50" t="s">
        <v>45</v>
      </c>
      <c r="G7" s="50" t="s">
        <v>84</v>
      </c>
      <c r="H7" s="50" t="s">
        <v>42</v>
      </c>
      <c r="I7" s="50" t="s">
        <v>92</v>
      </c>
      <c r="J7" s="50" t="s">
        <v>163</v>
      </c>
      <c r="K7" s="65" t="s">
        <v>164</v>
      </c>
    </row>
    <row r="8" spans="2:60" s="3" customFormat="1" ht="21.75" customHeight="1">
      <c r="B8" s="15"/>
      <c r="C8" s="58"/>
      <c r="D8" s="16"/>
      <c r="E8" s="16"/>
      <c r="F8" s="16" t="s">
        <v>19</v>
      </c>
      <c r="G8" s="16"/>
      <c r="H8" s="16" t="s">
        <v>19</v>
      </c>
      <c r="I8" s="16" t="s">
        <v>219</v>
      </c>
      <c r="J8" s="32" t="s">
        <v>19</v>
      </c>
      <c r="K8" s="17" t="s">
        <v>19</v>
      </c>
    </row>
    <row r="9" spans="2:60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20" t="s">
        <v>7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91"/>
      <c r="C10" s="91"/>
      <c r="D10" s="91"/>
      <c r="E10" s="91"/>
      <c r="F10" s="91"/>
      <c r="G10" s="91"/>
      <c r="H10" s="91"/>
      <c r="I10" s="86">
        <v>0</v>
      </c>
      <c r="J10" s="91"/>
      <c r="K10" s="9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97"/>
      <c r="C11" s="91"/>
      <c r="D11" s="91"/>
      <c r="E11" s="91"/>
      <c r="F11" s="91"/>
      <c r="G11" s="91"/>
      <c r="H11" s="91"/>
      <c r="I11" s="91"/>
      <c r="J11" s="91"/>
      <c r="K11" s="91"/>
    </row>
    <row r="12" spans="2:60">
      <c r="B12" s="97"/>
      <c r="C12" s="91"/>
      <c r="D12" s="91"/>
      <c r="E12" s="91"/>
      <c r="F12" s="91"/>
      <c r="G12" s="91"/>
      <c r="H12" s="91"/>
      <c r="I12" s="91"/>
      <c r="J12" s="91"/>
      <c r="K12" s="91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91"/>
      <c r="C13" s="91"/>
      <c r="D13" s="91"/>
      <c r="E13" s="91"/>
      <c r="F13" s="91"/>
      <c r="G13" s="91"/>
      <c r="H13" s="91"/>
      <c r="I13" s="91"/>
      <c r="J13" s="91"/>
      <c r="K13" s="91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91"/>
      <c r="C14" s="91"/>
      <c r="D14" s="91"/>
      <c r="E14" s="91"/>
      <c r="F14" s="91"/>
      <c r="G14" s="91"/>
      <c r="H14" s="91"/>
      <c r="I14" s="91"/>
      <c r="J14" s="91"/>
      <c r="K14" s="91"/>
    </row>
    <row r="15" spans="2:60">
      <c r="B15" s="91"/>
      <c r="C15" s="91"/>
      <c r="D15" s="91"/>
      <c r="E15" s="91"/>
      <c r="F15" s="91"/>
      <c r="G15" s="91"/>
      <c r="H15" s="91"/>
      <c r="I15" s="91"/>
      <c r="J15" s="91"/>
      <c r="K15" s="91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91"/>
      <c r="C16" s="91"/>
      <c r="D16" s="91"/>
      <c r="E16" s="91"/>
      <c r="F16" s="91"/>
      <c r="G16" s="91"/>
      <c r="H16" s="91"/>
      <c r="I16" s="91"/>
      <c r="J16" s="91"/>
      <c r="K16" s="91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91"/>
      <c r="C17" s="91"/>
      <c r="D17" s="91"/>
      <c r="E17" s="91"/>
      <c r="F17" s="91"/>
      <c r="G17" s="91"/>
      <c r="H17" s="91"/>
      <c r="I17" s="91"/>
      <c r="J17" s="91"/>
      <c r="K17" s="91"/>
    </row>
    <row r="18" spans="2:11">
      <c r="B18" s="91"/>
      <c r="C18" s="91"/>
      <c r="D18" s="91"/>
      <c r="E18" s="91"/>
      <c r="F18" s="91"/>
      <c r="G18" s="91"/>
      <c r="H18" s="91"/>
      <c r="I18" s="91"/>
      <c r="J18" s="91"/>
      <c r="K18" s="91"/>
    </row>
    <row r="19" spans="2:11">
      <c r="B19" s="91"/>
      <c r="C19" s="91"/>
      <c r="D19" s="91"/>
      <c r="E19" s="91"/>
      <c r="F19" s="91"/>
      <c r="G19" s="91"/>
      <c r="H19" s="91"/>
      <c r="I19" s="91"/>
      <c r="J19" s="91"/>
      <c r="K19" s="91"/>
    </row>
    <row r="20" spans="2:11">
      <c r="B20" s="91"/>
      <c r="C20" s="91"/>
      <c r="D20" s="91"/>
      <c r="E20" s="91"/>
      <c r="F20" s="91"/>
      <c r="G20" s="91"/>
      <c r="H20" s="91"/>
      <c r="I20" s="91"/>
      <c r="J20" s="91"/>
      <c r="K20" s="91"/>
    </row>
    <row r="21" spans="2:11">
      <c r="B21" s="91"/>
      <c r="C21" s="91"/>
      <c r="D21" s="91"/>
      <c r="E21" s="91"/>
      <c r="F21" s="91"/>
      <c r="G21" s="91"/>
      <c r="H21" s="91"/>
      <c r="I21" s="91"/>
      <c r="J21" s="91"/>
      <c r="K21" s="91"/>
    </row>
    <row r="22" spans="2:11">
      <c r="B22" s="91"/>
      <c r="C22" s="91"/>
      <c r="D22" s="91"/>
      <c r="E22" s="91"/>
      <c r="F22" s="91"/>
      <c r="G22" s="91"/>
      <c r="H22" s="91"/>
      <c r="I22" s="91"/>
      <c r="J22" s="91"/>
      <c r="K22" s="91"/>
    </row>
    <row r="23" spans="2:11">
      <c r="B23" s="91"/>
      <c r="C23" s="91"/>
      <c r="D23" s="91"/>
      <c r="E23" s="91"/>
      <c r="F23" s="91"/>
      <c r="G23" s="91"/>
      <c r="H23" s="91"/>
      <c r="I23" s="91"/>
      <c r="J23" s="91"/>
      <c r="K23" s="91"/>
    </row>
    <row r="24" spans="2:11">
      <c r="B24" s="91"/>
      <c r="C24" s="91"/>
      <c r="D24" s="91"/>
      <c r="E24" s="91"/>
      <c r="F24" s="91"/>
      <c r="G24" s="91"/>
      <c r="H24" s="91"/>
      <c r="I24" s="91"/>
      <c r="J24" s="91"/>
      <c r="K24" s="91"/>
    </row>
    <row r="25" spans="2:11">
      <c r="B25" s="91"/>
      <c r="C25" s="91"/>
      <c r="D25" s="91"/>
      <c r="E25" s="91"/>
      <c r="F25" s="91"/>
      <c r="G25" s="91"/>
      <c r="H25" s="91"/>
      <c r="I25" s="91"/>
      <c r="J25" s="91"/>
      <c r="K25" s="91"/>
    </row>
    <row r="26" spans="2:11">
      <c r="B26" s="91"/>
      <c r="C26" s="91"/>
      <c r="D26" s="91"/>
      <c r="E26" s="91"/>
      <c r="F26" s="91"/>
      <c r="G26" s="91"/>
      <c r="H26" s="91"/>
      <c r="I26" s="91"/>
      <c r="J26" s="91"/>
      <c r="K26" s="91"/>
    </row>
    <row r="27" spans="2:11">
      <c r="B27" s="91"/>
      <c r="C27" s="91"/>
      <c r="D27" s="91"/>
      <c r="E27" s="91"/>
      <c r="F27" s="91"/>
      <c r="G27" s="91"/>
      <c r="H27" s="91"/>
      <c r="I27" s="91"/>
      <c r="J27" s="91"/>
      <c r="K27" s="91"/>
    </row>
    <row r="28" spans="2:11">
      <c r="B28" s="91"/>
      <c r="C28" s="91"/>
      <c r="D28" s="91"/>
      <c r="E28" s="91"/>
      <c r="F28" s="91"/>
      <c r="G28" s="91"/>
      <c r="H28" s="91"/>
      <c r="I28" s="91"/>
      <c r="J28" s="91"/>
      <c r="K28" s="91"/>
    </row>
    <row r="29" spans="2:11">
      <c r="B29" s="91"/>
      <c r="C29" s="91"/>
      <c r="D29" s="91"/>
      <c r="E29" s="91"/>
      <c r="F29" s="91"/>
      <c r="G29" s="91"/>
      <c r="H29" s="91"/>
      <c r="I29" s="91"/>
      <c r="J29" s="91"/>
      <c r="K29" s="91"/>
    </row>
    <row r="30" spans="2:11">
      <c r="B30" s="91"/>
      <c r="C30" s="91"/>
      <c r="D30" s="91"/>
      <c r="E30" s="91"/>
      <c r="F30" s="91"/>
      <c r="G30" s="91"/>
      <c r="H30" s="91"/>
      <c r="I30" s="91"/>
      <c r="J30" s="91"/>
      <c r="K30" s="91"/>
    </row>
    <row r="31" spans="2:11">
      <c r="B31" s="91"/>
      <c r="C31" s="91"/>
      <c r="D31" s="91"/>
      <c r="E31" s="91"/>
      <c r="F31" s="91"/>
      <c r="G31" s="91"/>
      <c r="H31" s="91"/>
      <c r="I31" s="91"/>
      <c r="J31" s="91"/>
      <c r="K31" s="91"/>
    </row>
    <row r="32" spans="2:11">
      <c r="B32" s="91"/>
      <c r="C32" s="91"/>
      <c r="D32" s="91"/>
      <c r="E32" s="91"/>
      <c r="F32" s="91"/>
      <c r="G32" s="91"/>
      <c r="H32" s="91"/>
      <c r="I32" s="91"/>
      <c r="J32" s="91"/>
      <c r="K32" s="91"/>
    </row>
    <row r="33" spans="2:11">
      <c r="B33" s="91"/>
      <c r="C33" s="91"/>
      <c r="D33" s="91"/>
      <c r="E33" s="91"/>
      <c r="F33" s="91"/>
      <c r="G33" s="91"/>
      <c r="H33" s="91"/>
      <c r="I33" s="91"/>
      <c r="J33" s="91"/>
      <c r="K33" s="91"/>
    </row>
    <row r="34" spans="2:11">
      <c r="B34" s="91"/>
      <c r="C34" s="91"/>
      <c r="D34" s="91"/>
      <c r="E34" s="91"/>
      <c r="F34" s="91"/>
      <c r="G34" s="91"/>
      <c r="H34" s="91"/>
      <c r="I34" s="91"/>
      <c r="J34" s="91"/>
      <c r="K34" s="91"/>
    </row>
    <row r="35" spans="2:11">
      <c r="B35" s="91"/>
      <c r="C35" s="91"/>
      <c r="D35" s="91"/>
      <c r="E35" s="91"/>
      <c r="F35" s="91"/>
      <c r="G35" s="91"/>
      <c r="H35" s="91"/>
      <c r="I35" s="91"/>
      <c r="J35" s="91"/>
      <c r="K35" s="91"/>
    </row>
    <row r="36" spans="2:11">
      <c r="B36" s="91"/>
      <c r="C36" s="91"/>
      <c r="D36" s="91"/>
      <c r="E36" s="91"/>
      <c r="F36" s="91"/>
      <c r="G36" s="91"/>
      <c r="H36" s="91"/>
      <c r="I36" s="91"/>
      <c r="J36" s="91"/>
      <c r="K36" s="91"/>
    </row>
    <row r="37" spans="2:11">
      <c r="B37" s="91"/>
      <c r="C37" s="91"/>
      <c r="D37" s="91"/>
      <c r="E37" s="91"/>
      <c r="F37" s="91"/>
      <c r="G37" s="91"/>
      <c r="H37" s="91"/>
      <c r="I37" s="91"/>
      <c r="J37" s="91"/>
      <c r="K37" s="91"/>
    </row>
    <row r="38" spans="2:11">
      <c r="B38" s="91"/>
      <c r="C38" s="91"/>
      <c r="D38" s="91"/>
      <c r="E38" s="91"/>
      <c r="F38" s="91"/>
      <c r="G38" s="91"/>
      <c r="H38" s="91"/>
      <c r="I38" s="91"/>
      <c r="J38" s="91"/>
      <c r="K38" s="91"/>
    </row>
    <row r="39" spans="2:11">
      <c r="B39" s="91"/>
      <c r="C39" s="91"/>
      <c r="D39" s="91"/>
      <c r="E39" s="91"/>
      <c r="F39" s="91"/>
      <c r="G39" s="91"/>
      <c r="H39" s="91"/>
      <c r="I39" s="91"/>
      <c r="J39" s="91"/>
      <c r="K39" s="91"/>
    </row>
    <row r="40" spans="2:11"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2:11">
      <c r="B41" s="91"/>
      <c r="C41" s="91"/>
      <c r="D41" s="91"/>
      <c r="E41" s="91"/>
      <c r="F41" s="91"/>
      <c r="G41" s="91"/>
      <c r="H41" s="91"/>
      <c r="I41" s="91"/>
      <c r="J41" s="91"/>
      <c r="K41" s="91"/>
    </row>
    <row r="42" spans="2:11">
      <c r="B42" s="91"/>
      <c r="C42" s="91"/>
      <c r="D42" s="91"/>
      <c r="E42" s="91"/>
      <c r="F42" s="91"/>
      <c r="G42" s="91"/>
      <c r="H42" s="91"/>
      <c r="I42" s="91"/>
      <c r="J42" s="91"/>
      <c r="K42" s="91"/>
    </row>
    <row r="43" spans="2:11">
      <c r="B43" s="91"/>
      <c r="C43" s="91"/>
      <c r="D43" s="91"/>
      <c r="E43" s="91"/>
      <c r="F43" s="91"/>
      <c r="G43" s="91"/>
      <c r="H43" s="91"/>
      <c r="I43" s="91"/>
      <c r="J43" s="91"/>
      <c r="K43" s="91"/>
    </row>
    <row r="44" spans="2:11">
      <c r="B44" s="91"/>
      <c r="C44" s="91"/>
      <c r="D44" s="91"/>
      <c r="E44" s="91"/>
      <c r="F44" s="91"/>
      <c r="G44" s="91"/>
      <c r="H44" s="91"/>
      <c r="I44" s="91"/>
      <c r="J44" s="91"/>
      <c r="K44" s="91"/>
    </row>
    <row r="45" spans="2:11">
      <c r="B45" s="91"/>
      <c r="C45" s="91"/>
      <c r="D45" s="91"/>
      <c r="E45" s="91"/>
      <c r="F45" s="91"/>
      <c r="G45" s="91"/>
      <c r="H45" s="91"/>
      <c r="I45" s="91"/>
      <c r="J45" s="91"/>
      <c r="K45" s="91"/>
    </row>
    <row r="46" spans="2:11">
      <c r="B46" s="91"/>
      <c r="C46" s="91"/>
      <c r="D46" s="91"/>
      <c r="E46" s="91"/>
      <c r="F46" s="91"/>
      <c r="G46" s="91"/>
      <c r="H46" s="91"/>
      <c r="I46" s="91"/>
      <c r="J46" s="91"/>
      <c r="K46" s="91"/>
    </row>
    <row r="47" spans="2:11">
      <c r="B47" s="91"/>
      <c r="C47" s="91"/>
      <c r="D47" s="91"/>
      <c r="E47" s="91"/>
      <c r="F47" s="91"/>
      <c r="G47" s="91"/>
      <c r="H47" s="91"/>
      <c r="I47" s="91"/>
      <c r="J47" s="91"/>
      <c r="K47" s="91"/>
    </row>
    <row r="48" spans="2:11">
      <c r="B48" s="91"/>
      <c r="C48" s="91"/>
      <c r="D48" s="91"/>
      <c r="E48" s="91"/>
      <c r="F48" s="91"/>
      <c r="G48" s="91"/>
      <c r="H48" s="91"/>
      <c r="I48" s="91"/>
      <c r="J48" s="91"/>
      <c r="K48" s="91"/>
    </row>
    <row r="49" spans="2:11">
      <c r="B49" s="91"/>
      <c r="C49" s="91"/>
      <c r="D49" s="91"/>
      <c r="E49" s="91"/>
      <c r="F49" s="91"/>
      <c r="G49" s="91"/>
      <c r="H49" s="91"/>
      <c r="I49" s="91"/>
      <c r="J49" s="91"/>
      <c r="K49" s="91"/>
    </row>
    <row r="50" spans="2:11">
      <c r="B50" s="91"/>
      <c r="C50" s="91"/>
      <c r="D50" s="91"/>
      <c r="E50" s="91"/>
      <c r="F50" s="91"/>
      <c r="G50" s="91"/>
      <c r="H50" s="91"/>
      <c r="I50" s="91"/>
      <c r="J50" s="91"/>
      <c r="K50" s="91"/>
    </row>
    <row r="51" spans="2:11">
      <c r="B51" s="91"/>
      <c r="C51" s="91"/>
      <c r="D51" s="91"/>
      <c r="E51" s="91"/>
      <c r="F51" s="91"/>
      <c r="G51" s="91"/>
      <c r="H51" s="91"/>
      <c r="I51" s="91"/>
      <c r="J51" s="91"/>
      <c r="K51" s="91"/>
    </row>
    <row r="52" spans="2:11">
      <c r="B52" s="91"/>
      <c r="C52" s="91"/>
      <c r="D52" s="91"/>
      <c r="E52" s="91"/>
      <c r="F52" s="91"/>
      <c r="G52" s="91"/>
      <c r="H52" s="91"/>
      <c r="I52" s="91"/>
      <c r="J52" s="91"/>
      <c r="K52" s="91"/>
    </row>
    <row r="53" spans="2:11">
      <c r="B53" s="91"/>
      <c r="C53" s="91"/>
      <c r="D53" s="91"/>
      <c r="E53" s="91"/>
      <c r="F53" s="91"/>
      <c r="G53" s="91"/>
      <c r="H53" s="91"/>
      <c r="I53" s="91"/>
      <c r="J53" s="91"/>
      <c r="K53" s="91"/>
    </row>
    <row r="54" spans="2:11">
      <c r="B54" s="91"/>
      <c r="C54" s="91"/>
      <c r="D54" s="91"/>
      <c r="E54" s="91"/>
      <c r="F54" s="91"/>
      <c r="G54" s="91"/>
      <c r="H54" s="91"/>
      <c r="I54" s="91"/>
      <c r="J54" s="91"/>
      <c r="K54" s="91"/>
    </row>
    <row r="55" spans="2:11">
      <c r="B55" s="91"/>
      <c r="C55" s="91"/>
      <c r="D55" s="91"/>
      <c r="E55" s="91"/>
      <c r="F55" s="91"/>
      <c r="G55" s="91"/>
      <c r="H55" s="91"/>
      <c r="I55" s="91"/>
      <c r="J55" s="91"/>
      <c r="K55" s="91"/>
    </row>
    <row r="56" spans="2:11">
      <c r="B56" s="91"/>
      <c r="C56" s="91"/>
      <c r="D56" s="91"/>
      <c r="E56" s="91"/>
      <c r="F56" s="91"/>
      <c r="G56" s="91"/>
      <c r="H56" s="91"/>
      <c r="I56" s="91"/>
      <c r="J56" s="91"/>
      <c r="K56" s="91"/>
    </row>
    <row r="57" spans="2:11">
      <c r="B57" s="91"/>
      <c r="C57" s="91"/>
      <c r="D57" s="91"/>
      <c r="E57" s="91"/>
      <c r="F57" s="91"/>
      <c r="G57" s="91"/>
      <c r="H57" s="91"/>
      <c r="I57" s="91"/>
      <c r="J57" s="91"/>
      <c r="K57" s="91"/>
    </row>
    <row r="58" spans="2:11">
      <c r="B58" s="91"/>
      <c r="C58" s="91"/>
      <c r="D58" s="91"/>
      <c r="E58" s="91"/>
      <c r="F58" s="91"/>
      <c r="G58" s="91"/>
      <c r="H58" s="91"/>
      <c r="I58" s="91"/>
      <c r="J58" s="91"/>
      <c r="K58" s="91"/>
    </row>
    <row r="59" spans="2:11">
      <c r="B59" s="91"/>
      <c r="C59" s="91"/>
      <c r="D59" s="91"/>
      <c r="E59" s="91"/>
      <c r="F59" s="91"/>
      <c r="G59" s="91"/>
      <c r="H59" s="91"/>
      <c r="I59" s="91"/>
      <c r="J59" s="91"/>
      <c r="K59" s="91"/>
    </row>
    <row r="60" spans="2:11">
      <c r="B60" s="91"/>
      <c r="C60" s="91"/>
      <c r="D60" s="91"/>
      <c r="E60" s="91"/>
      <c r="F60" s="91"/>
      <c r="G60" s="91"/>
      <c r="H60" s="91"/>
      <c r="I60" s="91"/>
      <c r="J60" s="91"/>
      <c r="K60" s="91"/>
    </row>
    <row r="61" spans="2:11">
      <c r="B61" s="91"/>
      <c r="C61" s="91"/>
      <c r="D61" s="91"/>
      <c r="E61" s="91"/>
      <c r="F61" s="91"/>
      <c r="G61" s="91"/>
      <c r="H61" s="91"/>
      <c r="I61" s="91"/>
      <c r="J61" s="91"/>
      <c r="K61" s="91"/>
    </row>
    <row r="62" spans="2:11">
      <c r="B62" s="91"/>
      <c r="C62" s="91"/>
      <c r="D62" s="91"/>
      <c r="E62" s="91"/>
      <c r="F62" s="91"/>
      <c r="G62" s="91"/>
      <c r="H62" s="91"/>
      <c r="I62" s="91"/>
      <c r="J62" s="91"/>
      <c r="K62" s="91"/>
    </row>
    <row r="63" spans="2:11">
      <c r="B63" s="91"/>
      <c r="C63" s="91"/>
      <c r="D63" s="91"/>
      <c r="E63" s="91"/>
      <c r="F63" s="91"/>
      <c r="G63" s="91"/>
      <c r="H63" s="91"/>
      <c r="I63" s="91"/>
      <c r="J63" s="91"/>
      <c r="K63" s="91"/>
    </row>
    <row r="64" spans="2:11">
      <c r="B64" s="91"/>
      <c r="C64" s="91"/>
      <c r="D64" s="91"/>
      <c r="E64" s="91"/>
      <c r="F64" s="91"/>
      <c r="G64" s="91"/>
      <c r="H64" s="91"/>
      <c r="I64" s="91"/>
      <c r="J64" s="91"/>
      <c r="K64" s="91"/>
    </row>
    <row r="65" spans="2:11">
      <c r="B65" s="91"/>
      <c r="C65" s="91"/>
      <c r="D65" s="91"/>
      <c r="E65" s="91"/>
      <c r="F65" s="91"/>
      <c r="G65" s="91"/>
      <c r="H65" s="91"/>
      <c r="I65" s="91"/>
      <c r="J65" s="91"/>
      <c r="K65" s="91"/>
    </row>
    <row r="66" spans="2:11">
      <c r="B66" s="91"/>
      <c r="C66" s="91"/>
      <c r="D66" s="91"/>
      <c r="E66" s="91"/>
      <c r="F66" s="91"/>
      <c r="G66" s="91"/>
      <c r="H66" s="91"/>
      <c r="I66" s="91"/>
      <c r="J66" s="91"/>
      <c r="K66" s="91"/>
    </row>
    <row r="67" spans="2:11">
      <c r="B67" s="91"/>
      <c r="C67" s="91"/>
      <c r="D67" s="91"/>
      <c r="E67" s="91"/>
      <c r="F67" s="91"/>
      <c r="G67" s="91"/>
      <c r="H67" s="91"/>
      <c r="I67" s="91"/>
      <c r="J67" s="91"/>
      <c r="K67" s="91"/>
    </row>
    <row r="68" spans="2:11">
      <c r="B68" s="91"/>
      <c r="C68" s="91"/>
      <c r="D68" s="91"/>
      <c r="E68" s="91"/>
      <c r="F68" s="91"/>
      <c r="G68" s="91"/>
      <c r="H68" s="91"/>
      <c r="I68" s="91"/>
      <c r="J68" s="91"/>
      <c r="K68" s="91"/>
    </row>
    <row r="69" spans="2:11">
      <c r="B69" s="91"/>
      <c r="C69" s="91"/>
      <c r="D69" s="91"/>
      <c r="E69" s="91"/>
      <c r="F69" s="91"/>
      <c r="G69" s="91"/>
      <c r="H69" s="91"/>
      <c r="I69" s="91"/>
      <c r="J69" s="91"/>
      <c r="K69" s="91"/>
    </row>
    <row r="70" spans="2:11">
      <c r="B70" s="91"/>
      <c r="C70" s="91"/>
      <c r="D70" s="91"/>
      <c r="E70" s="91"/>
      <c r="F70" s="91"/>
      <c r="G70" s="91"/>
      <c r="H70" s="91"/>
      <c r="I70" s="91"/>
      <c r="J70" s="91"/>
      <c r="K70" s="91"/>
    </row>
    <row r="71" spans="2:11">
      <c r="B71" s="91"/>
      <c r="C71" s="91"/>
      <c r="D71" s="91"/>
      <c r="E71" s="91"/>
      <c r="F71" s="91"/>
      <c r="G71" s="91"/>
      <c r="H71" s="91"/>
      <c r="I71" s="91"/>
      <c r="J71" s="91"/>
      <c r="K71" s="91"/>
    </row>
    <row r="72" spans="2:11">
      <c r="B72" s="91"/>
      <c r="C72" s="91"/>
      <c r="D72" s="91"/>
      <c r="E72" s="91"/>
      <c r="F72" s="91"/>
      <c r="G72" s="91"/>
      <c r="H72" s="91"/>
      <c r="I72" s="91"/>
      <c r="J72" s="91"/>
      <c r="K72" s="91"/>
    </row>
    <row r="73" spans="2:11">
      <c r="B73" s="91"/>
      <c r="C73" s="91"/>
      <c r="D73" s="91"/>
      <c r="E73" s="91"/>
      <c r="F73" s="91"/>
      <c r="G73" s="91"/>
      <c r="H73" s="91"/>
      <c r="I73" s="91"/>
      <c r="J73" s="91"/>
      <c r="K73" s="91"/>
    </row>
    <row r="74" spans="2:11">
      <c r="B74" s="91"/>
      <c r="C74" s="91"/>
      <c r="D74" s="91"/>
      <c r="E74" s="91"/>
      <c r="F74" s="91"/>
      <c r="G74" s="91"/>
      <c r="H74" s="91"/>
      <c r="I74" s="91"/>
      <c r="J74" s="91"/>
      <c r="K74" s="91"/>
    </row>
    <row r="75" spans="2:11">
      <c r="B75" s="91"/>
      <c r="C75" s="91"/>
      <c r="D75" s="91"/>
      <c r="E75" s="91"/>
      <c r="F75" s="91"/>
      <c r="G75" s="91"/>
      <c r="H75" s="91"/>
      <c r="I75" s="91"/>
      <c r="J75" s="91"/>
      <c r="K75" s="91"/>
    </row>
    <row r="76" spans="2:11">
      <c r="B76" s="91"/>
      <c r="C76" s="91"/>
      <c r="D76" s="91"/>
      <c r="E76" s="91"/>
      <c r="F76" s="91"/>
      <c r="G76" s="91"/>
      <c r="H76" s="91"/>
      <c r="I76" s="91"/>
      <c r="J76" s="91"/>
      <c r="K76" s="91"/>
    </row>
    <row r="77" spans="2:11">
      <c r="B77" s="91"/>
      <c r="C77" s="91"/>
      <c r="D77" s="91"/>
      <c r="E77" s="91"/>
      <c r="F77" s="91"/>
      <c r="G77" s="91"/>
      <c r="H77" s="91"/>
      <c r="I77" s="91"/>
      <c r="J77" s="91"/>
      <c r="K77" s="91"/>
    </row>
    <row r="78" spans="2:11">
      <c r="B78" s="91"/>
      <c r="C78" s="91"/>
      <c r="D78" s="91"/>
      <c r="E78" s="91"/>
      <c r="F78" s="91"/>
      <c r="G78" s="91"/>
      <c r="H78" s="91"/>
      <c r="I78" s="91"/>
      <c r="J78" s="91"/>
      <c r="K78" s="91"/>
    </row>
    <row r="79" spans="2:11">
      <c r="B79" s="91"/>
      <c r="C79" s="91"/>
      <c r="D79" s="91"/>
      <c r="E79" s="91"/>
      <c r="F79" s="91"/>
      <c r="G79" s="91"/>
      <c r="H79" s="91"/>
      <c r="I79" s="91"/>
      <c r="J79" s="91"/>
      <c r="K79" s="91"/>
    </row>
    <row r="80" spans="2:11">
      <c r="B80" s="91"/>
      <c r="C80" s="91"/>
      <c r="D80" s="91"/>
      <c r="E80" s="91"/>
      <c r="F80" s="91"/>
      <c r="G80" s="91"/>
      <c r="H80" s="91"/>
      <c r="I80" s="91"/>
      <c r="J80" s="91"/>
      <c r="K80" s="91"/>
    </row>
    <row r="81" spans="2:11">
      <c r="B81" s="91"/>
      <c r="C81" s="91"/>
      <c r="D81" s="91"/>
      <c r="E81" s="91"/>
      <c r="F81" s="91"/>
      <c r="G81" s="91"/>
      <c r="H81" s="91"/>
      <c r="I81" s="91"/>
      <c r="J81" s="91"/>
      <c r="K81" s="91"/>
    </row>
    <row r="82" spans="2:11">
      <c r="B82" s="91"/>
      <c r="C82" s="91"/>
      <c r="D82" s="91"/>
      <c r="E82" s="91"/>
      <c r="F82" s="91"/>
      <c r="G82" s="91"/>
      <c r="H82" s="91"/>
      <c r="I82" s="91"/>
      <c r="J82" s="91"/>
      <c r="K82" s="91"/>
    </row>
    <row r="83" spans="2:11">
      <c r="B83" s="91"/>
      <c r="C83" s="91"/>
      <c r="D83" s="91"/>
      <c r="E83" s="91"/>
      <c r="F83" s="91"/>
      <c r="G83" s="91"/>
      <c r="H83" s="91"/>
      <c r="I83" s="91"/>
      <c r="J83" s="91"/>
      <c r="K83" s="91"/>
    </row>
    <row r="84" spans="2:11">
      <c r="B84" s="91"/>
      <c r="C84" s="91"/>
      <c r="D84" s="91"/>
      <c r="E84" s="91"/>
      <c r="F84" s="91"/>
      <c r="G84" s="91"/>
      <c r="H84" s="91"/>
      <c r="I84" s="91"/>
      <c r="J84" s="91"/>
      <c r="K84" s="91"/>
    </row>
    <row r="85" spans="2:11">
      <c r="B85" s="91"/>
      <c r="C85" s="91"/>
      <c r="D85" s="91"/>
      <c r="E85" s="91"/>
      <c r="F85" s="91"/>
      <c r="G85" s="91"/>
      <c r="H85" s="91"/>
      <c r="I85" s="91"/>
      <c r="J85" s="91"/>
      <c r="K85" s="91"/>
    </row>
    <row r="86" spans="2:11">
      <c r="B86" s="91"/>
      <c r="C86" s="91"/>
      <c r="D86" s="91"/>
      <c r="E86" s="91"/>
      <c r="F86" s="91"/>
      <c r="G86" s="91"/>
      <c r="H86" s="91"/>
      <c r="I86" s="91"/>
      <c r="J86" s="91"/>
      <c r="K86" s="91"/>
    </row>
    <row r="87" spans="2:11">
      <c r="B87" s="91"/>
      <c r="C87" s="91"/>
      <c r="D87" s="91"/>
      <c r="E87" s="91"/>
      <c r="F87" s="91"/>
      <c r="G87" s="91"/>
      <c r="H87" s="91"/>
      <c r="I87" s="91"/>
      <c r="J87" s="91"/>
      <c r="K87" s="91"/>
    </row>
    <row r="88" spans="2:11">
      <c r="B88" s="91"/>
      <c r="C88" s="91"/>
      <c r="D88" s="91"/>
      <c r="E88" s="91"/>
      <c r="F88" s="91"/>
      <c r="G88" s="91"/>
      <c r="H88" s="91"/>
      <c r="I88" s="91"/>
      <c r="J88" s="91"/>
      <c r="K88" s="91"/>
    </row>
    <row r="89" spans="2:11">
      <c r="B89" s="91"/>
      <c r="C89" s="91"/>
      <c r="D89" s="91"/>
      <c r="E89" s="91"/>
      <c r="F89" s="91"/>
      <c r="G89" s="91"/>
      <c r="H89" s="91"/>
      <c r="I89" s="91"/>
      <c r="J89" s="91"/>
      <c r="K89" s="91"/>
    </row>
    <row r="90" spans="2:11">
      <c r="B90" s="91"/>
      <c r="C90" s="91"/>
      <c r="D90" s="91"/>
      <c r="E90" s="91"/>
      <c r="F90" s="91"/>
      <c r="G90" s="91"/>
      <c r="H90" s="91"/>
      <c r="I90" s="91"/>
      <c r="J90" s="91"/>
      <c r="K90" s="91"/>
    </row>
    <row r="91" spans="2:11">
      <c r="B91" s="91"/>
      <c r="C91" s="91"/>
      <c r="D91" s="91"/>
      <c r="E91" s="91"/>
      <c r="F91" s="91"/>
      <c r="G91" s="91"/>
      <c r="H91" s="91"/>
      <c r="I91" s="91"/>
      <c r="J91" s="91"/>
      <c r="K91" s="91"/>
    </row>
    <row r="92" spans="2:11">
      <c r="B92" s="91"/>
      <c r="C92" s="91"/>
      <c r="D92" s="91"/>
      <c r="E92" s="91"/>
      <c r="F92" s="91"/>
      <c r="G92" s="91"/>
      <c r="H92" s="91"/>
      <c r="I92" s="91"/>
      <c r="J92" s="91"/>
      <c r="K92" s="91"/>
    </row>
    <row r="93" spans="2:11">
      <c r="B93" s="91"/>
      <c r="C93" s="91"/>
      <c r="D93" s="91"/>
      <c r="E93" s="91"/>
      <c r="F93" s="91"/>
      <c r="G93" s="91"/>
      <c r="H93" s="91"/>
      <c r="I93" s="91"/>
      <c r="J93" s="91"/>
      <c r="K93" s="91"/>
    </row>
    <row r="94" spans="2:11">
      <c r="B94" s="91"/>
      <c r="C94" s="91"/>
      <c r="D94" s="91"/>
      <c r="E94" s="91"/>
      <c r="F94" s="91"/>
      <c r="G94" s="91"/>
      <c r="H94" s="91"/>
      <c r="I94" s="91"/>
      <c r="J94" s="91"/>
      <c r="K94" s="91"/>
    </row>
    <row r="95" spans="2:11">
      <c r="B95" s="91"/>
      <c r="C95" s="91"/>
      <c r="D95" s="91"/>
      <c r="E95" s="91"/>
      <c r="F95" s="91"/>
      <c r="G95" s="91"/>
      <c r="H95" s="91"/>
      <c r="I95" s="91"/>
      <c r="J95" s="91"/>
      <c r="K95" s="91"/>
    </row>
    <row r="96" spans="2:11">
      <c r="B96" s="91"/>
      <c r="C96" s="91"/>
      <c r="D96" s="91"/>
      <c r="E96" s="91"/>
      <c r="F96" s="91"/>
      <c r="G96" s="91"/>
      <c r="H96" s="91"/>
      <c r="I96" s="91"/>
      <c r="J96" s="91"/>
      <c r="K96" s="91"/>
    </row>
    <row r="97" spans="2:11">
      <c r="B97" s="91"/>
      <c r="C97" s="91"/>
      <c r="D97" s="91"/>
      <c r="E97" s="91"/>
      <c r="F97" s="91"/>
      <c r="G97" s="91"/>
      <c r="H97" s="91"/>
      <c r="I97" s="91"/>
      <c r="J97" s="91"/>
      <c r="K97" s="91"/>
    </row>
    <row r="98" spans="2:11">
      <c r="B98" s="91"/>
      <c r="C98" s="91"/>
      <c r="D98" s="91"/>
      <c r="E98" s="91"/>
      <c r="F98" s="91"/>
      <c r="G98" s="91"/>
      <c r="H98" s="91"/>
      <c r="I98" s="91"/>
      <c r="J98" s="91"/>
      <c r="K98" s="91"/>
    </row>
    <row r="99" spans="2:11">
      <c r="B99" s="91"/>
      <c r="C99" s="91"/>
      <c r="D99" s="91"/>
      <c r="E99" s="91"/>
      <c r="F99" s="91"/>
      <c r="G99" s="91"/>
      <c r="H99" s="91"/>
      <c r="I99" s="91"/>
      <c r="J99" s="91"/>
      <c r="K99" s="91"/>
    </row>
    <row r="100" spans="2:11">
      <c r="B100" s="91"/>
      <c r="C100" s="91"/>
      <c r="D100" s="91"/>
      <c r="E100" s="91"/>
      <c r="F100" s="91"/>
      <c r="G100" s="91"/>
      <c r="H100" s="91"/>
      <c r="I100" s="91"/>
      <c r="J100" s="91"/>
      <c r="K100" s="91"/>
    </row>
    <row r="101" spans="2:11">
      <c r="B101" s="91"/>
      <c r="C101" s="91"/>
      <c r="D101" s="91"/>
      <c r="E101" s="91"/>
      <c r="F101" s="91"/>
      <c r="G101" s="91"/>
      <c r="H101" s="91"/>
      <c r="I101" s="91"/>
      <c r="J101" s="91"/>
      <c r="K101" s="91"/>
    </row>
    <row r="102" spans="2:11">
      <c r="B102" s="91"/>
      <c r="C102" s="91"/>
      <c r="D102" s="91"/>
      <c r="E102" s="91"/>
      <c r="F102" s="91"/>
      <c r="G102" s="91"/>
      <c r="H102" s="91"/>
      <c r="I102" s="91"/>
      <c r="J102" s="91"/>
      <c r="K102" s="91"/>
    </row>
    <row r="103" spans="2:11">
      <c r="B103" s="91"/>
      <c r="C103" s="91"/>
      <c r="D103" s="91"/>
      <c r="E103" s="91"/>
      <c r="F103" s="91"/>
      <c r="G103" s="91"/>
      <c r="H103" s="91"/>
      <c r="I103" s="91"/>
      <c r="J103" s="91"/>
      <c r="K103" s="91"/>
    </row>
    <row r="104" spans="2:11">
      <c r="B104" s="91"/>
      <c r="C104" s="91"/>
      <c r="D104" s="91"/>
      <c r="E104" s="91"/>
      <c r="F104" s="91"/>
      <c r="G104" s="91"/>
      <c r="H104" s="91"/>
      <c r="I104" s="91"/>
      <c r="J104" s="91"/>
      <c r="K104" s="91"/>
    </row>
    <row r="105" spans="2:11">
      <c r="B105" s="91"/>
      <c r="C105" s="91"/>
      <c r="D105" s="91"/>
      <c r="E105" s="91"/>
      <c r="F105" s="91"/>
      <c r="G105" s="91"/>
      <c r="H105" s="91"/>
      <c r="I105" s="91"/>
      <c r="J105" s="91"/>
      <c r="K105" s="91"/>
    </row>
    <row r="106" spans="2:11">
      <c r="B106" s="91"/>
      <c r="C106" s="91"/>
      <c r="D106" s="91"/>
      <c r="E106" s="91"/>
      <c r="F106" s="91"/>
      <c r="G106" s="91"/>
      <c r="H106" s="91"/>
      <c r="I106" s="91"/>
      <c r="J106" s="91"/>
      <c r="K106" s="91"/>
    </row>
    <row r="107" spans="2:11">
      <c r="B107" s="91"/>
      <c r="C107" s="91"/>
      <c r="D107" s="91"/>
      <c r="E107" s="91"/>
      <c r="F107" s="91"/>
      <c r="G107" s="91"/>
      <c r="H107" s="91"/>
      <c r="I107" s="91"/>
      <c r="J107" s="91"/>
      <c r="K107" s="91"/>
    </row>
    <row r="108" spans="2:11">
      <c r="B108" s="91"/>
      <c r="C108" s="91"/>
      <c r="D108" s="91"/>
      <c r="E108" s="91"/>
      <c r="F108" s="91"/>
      <c r="G108" s="91"/>
      <c r="H108" s="91"/>
      <c r="I108" s="91"/>
      <c r="J108" s="91"/>
      <c r="K108" s="91"/>
    </row>
    <row r="109" spans="2:11">
      <c r="B109" s="91"/>
      <c r="C109" s="91"/>
      <c r="D109" s="91"/>
      <c r="E109" s="91"/>
      <c r="F109" s="91"/>
      <c r="G109" s="91"/>
      <c r="H109" s="91"/>
      <c r="I109" s="91"/>
      <c r="J109" s="91"/>
      <c r="K109" s="91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AH28:XFD29 D30:XFD1048576 D28:AF29 D1:H27 J1:XFD27 I1:I9 I11:I27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12"/>
  <sheetViews>
    <sheetView rightToLeft="1" workbookViewId="0">
      <selection activeCell="C14" sqref="C14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7.7109375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47" t="s">
        <v>160</v>
      </c>
      <c r="C1" s="68" t="s" vm="1">
        <v>240</v>
      </c>
    </row>
    <row r="2" spans="2:60">
      <c r="B2" s="47" t="s">
        <v>159</v>
      </c>
      <c r="C2" s="68" t="s">
        <v>241</v>
      </c>
    </row>
    <row r="3" spans="2:60">
      <c r="B3" s="47" t="s">
        <v>161</v>
      </c>
      <c r="C3" s="68" t="s">
        <v>242</v>
      </c>
    </row>
    <row r="4" spans="2:60">
      <c r="B4" s="47" t="s">
        <v>162</v>
      </c>
      <c r="C4" s="68">
        <v>12146</v>
      </c>
    </row>
    <row r="6" spans="2:60" ht="26.25" customHeight="1">
      <c r="B6" s="108" t="s">
        <v>196</v>
      </c>
      <c r="C6" s="109"/>
      <c r="D6" s="109"/>
      <c r="E6" s="109"/>
      <c r="F6" s="109"/>
      <c r="G6" s="109"/>
      <c r="H6" s="109"/>
      <c r="I6" s="109"/>
      <c r="J6" s="109"/>
      <c r="K6" s="110"/>
    </row>
    <row r="7" spans="2:60" s="3" customFormat="1" ht="78.75">
      <c r="B7" s="48" t="s">
        <v>97</v>
      </c>
      <c r="C7" s="50" t="s">
        <v>35</v>
      </c>
      <c r="D7" s="50" t="s">
        <v>14</v>
      </c>
      <c r="E7" s="50" t="s">
        <v>15</v>
      </c>
      <c r="F7" s="50" t="s">
        <v>45</v>
      </c>
      <c r="G7" s="50" t="s">
        <v>84</v>
      </c>
      <c r="H7" s="50" t="s">
        <v>42</v>
      </c>
      <c r="I7" s="50" t="s">
        <v>92</v>
      </c>
      <c r="J7" s="50" t="s">
        <v>163</v>
      </c>
      <c r="K7" s="52" t="s">
        <v>164</v>
      </c>
    </row>
    <row r="8" spans="2:60" s="3" customFormat="1" ht="21.75" customHeight="1">
      <c r="B8" s="15"/>
      <c r="C8" s="16"/>
      <c r="D8" s="16"/>
      <c r="E8" s="16"/>
      <c r="F8" s="16" t="s">
        <v>19</v>
      </c>
      <c r="G8" s="16"/>
      <c r="H8" s="16" t="s">
        <v>19</v>
      </c>
      <c r="I8" s="16" t="s">
        <v>219</v>
      </c>
      <c r="J8" s="32" t="s">
        <v>19</v>
      </c>
      <c r="K8" s="17" t="s">
        <v>19</v>
      </c>
    </row>
    <row r="9" spans="2:60" s="4" customFormat="1" ht="18" customHeight="1">
      <c r="B9" s="18"/>
      <c r="C9" s="20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20" t="s">
        <v>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91" t="s">
        <v>1014</v>
      </c>
      <c r="C10" s="74"/>
      <c r="D10" s="74"/>
      <c r="E10" s="74"/>
      <c r="F10" s="74"/>
      <c r="G10" s="74"/>
      <c r="H10" s="104">
        <v>0</v>
      </c>
      <c r="I10" s="84">
        <v>-4.7689000000000002E-2</v>
      </c>
      <c r="J10" s="102">
        <f>I10/$I$10</f>
        <v>1</v>
      </c>
      <c r="K10" s="103">
        <f>I10/'סכום נכסי הקרן'!$C$42</f>
        <v>-8.5782517295271749E-6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93" t="s">
        <v>212</v>
      </c>
      <c r="C11" s="74"/>
      <c r="D11" s="74"/>
      <c r="E11" s="74"/>
      <c r="F11" s="74"/>
      <c r="G11" s="74"/>
      <c r="H11" s="104">
        <v>0</v>
      </c>
      <c r="I11" s="84">
        <v>-4.7689000000000002E-2</v>
      </c>
      <c r="J11" s="102">
        <f t="shared" ref="J11:J12" si="0">I11/$I$10</f>
        <v>1</v>
      </c>
      <c r="K11" s="103">
        <f>I11/'סכום נכסי הקרן'!$C$42</f>
        <v>-8.5782517295271749E-6</v>
      </c>
    </row>
    <row r="12" spans="2:60">
      <c r="B12" s="77" t="s">
        <v>606</v>
      </c>
      <c r="C12" s="74" t="s">
        <v>607</v>
      </c>
      <c r="D12" s="74" t="s">
        <v>1015</v>
      </c>
      <c r="E12" s="74"/>
      <c r="F12" s="88">
        <v>0</v>
      </c>
      <c r="G12" s="87" t="s">
        <v>145</v>
      </c>
      <c r="H12" s="85">
        <v>0</v>
      </c>
      <c r="I12" s="84">
        <v>-4.7689000000000002E-2</v>
      </c>
      <c r="J12" s="102">
        <f t="shared" si="0"/>
        <v>1</v>
      </c>
      <c r="K12" s="103">
        <f>I12/'סכום נכסי הקרן'!$C$42</f>
        <v>-8.5782517295271749E-6</v>
      </c>
      <c r="L12" s="84"/>
      <c r="M12" s="74"/>
      <c r="N12" s="85"/>
      <c r="O12" s="85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2:60">
      <c r="B13" s="91"/>
      <c r="C13" s="91"/>
      <c r="D13" s="91"/>
      <c r="E13" s="91"/>
      <c r="F13" s="91"/>
      <c r="G13" s="91"/>
      <c r="H13" s="91"/>
      <c r="I13" s="91"/>
      <c r="J13" s="91"/>
      <c r="K13" s="91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91"/>
      <c r="C14" s="91"/>
      <c r="D14" s="91"/>
      <c r="E14" s="91"/>
      <c r="F14" s="91"/>
      <c r="G14" s="91"/>
      <c r="H14" s="91"/>
      <c r="I14" s="91"/>
      <c r="J14" s="91"/>
      <c r="K14" s="91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</row>
    <row r="15" spans="2:60">
      <c r="B15" s="91"/>
      <c r="C15" s="91"/>
      <c r="D15" s="91"/>
      <c r="E15" s="91"/>
      <c r="F15" s="91"/>
      <c r="G15" s="91"/>
      <c r="H15" s="91"/>
      <c r="I15" s="91"/>
      <c r="J15" s="91"/>
      <c r="K15" s="91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91"/>
      <c r="C16" s="91"/>
      <c r="D16" s="91"/>
      <c r="E16" s="91"/>
      <c r="F16" s="91"/>
      <c r="G16" s="91"/>
      <c r="H16" s="91"/>
      <c r="I16" s="91"/>
      <c r="J16" s="91"/>
      <c r="K16" s="91"/>
    </row>
    <row r="17" spans="2:11">
      <c r="B17" s="91"/>
      <c r="C17" s="91"/>
      <c r="D17" s="91"/>
      <c r="E17" s="91"/>
      <c r="F17" s="91"/>
      <c r="G17" s="91"/>
      <c r="H17" s="91"/>
      <c r="I17" s="91"/>
      <c r="J17" s="91"/>
      <c r="K17" s="91"/>
    </row>
    <row r="18" spans="2:11">
      <c r="B18" s="91"/>
      <c r="C18" s="91"/>
      <c r="D18" s="91"/>
      <c r="E18" s="91"/>
      <c r="F18" s="91"/>
      <c r="G18" s="91"/>
      <c r="H18" s="91"/>
      <c r="I18" s="91"/>
      <c r="J18" s="91"/>
      <c r="K18" s="91"/>
    </row>
    <row r="19" spans="2:11">
      <c r="B19" s="91"/>
      <c r="C19" s="91"/>
      <c r="D19" s="91"/>
      <c r="E19" s="91"/>
      <c r="F19" s="91"/>
      <c r="G19" s="91"/>
      <c r="H19" s="91"/>
      <c r="I19" s="91"/>
      <c r="J19" s="91"/>
      <c r="K19" s="91"/>
    </row>
    <row r="20" spans="2:11">
      <c r="B20" s="91"/>
      <c r="C20" s="91"/>
      <c r="D20" s="91"/>
      <c r="E20" s="91"/>
      <c r="F20" s="91"/>
      <c r="G20" s="91"/>
      <c r="H20" s="91"/>
      <c r="I20" s="91"/>
      <c r="J20" s="91"/>
      <c r="K20" s="91"/>
    </row>
    <row r="21" spans="2:11">
      <c r="B21" s="91"/>
      <c r="C21" s="91"/>
      <c r="D21" s="91"/>
      <c r="E21" s="91"/>
      <c r="F21" s="91"/>
      <c r="G21" s="91"/>
      <c r="H21" s="91"/>
      <c r="I21" s="91"/>
      <c r="J21" s="91"/>
      <c r="K21" s="91"/>
    </row>
    <row r="22" spans="2:11">
      <c r="B22" s="91"/>
      <c r="C22" s="91"/>
      <c r="D22" s="91"/>
      <c r="E22" s="91"/>
      <c r="F22" s="91"/>
      <c r="G22" s="91"/>
      <c r="H22" s="91"/>
      <c r="I22" s="91"/>
      <c r="J22" s="91"/>
      <c r="K22" s="91"/>
    </row>
    <row r="23" spans="2:11">
      <c r="B23" s="91"/>
      <c r="C23" s="91"/>
      <c r="D23" s="91"/>
      <c r="E23" s="91"/>
      <c r="F23" s="91"/>
      <c r="G23" s="91"/>
      <c r="H23" s="91"/>
      <c r="I23" s="91"/>
      <c r="J23" s="91"/>
      <c r="K23" s="91"/>
    </row>
    <row r="24" spans="2:11">
      <c r="B24" s="91"/>
      <c r="C24" s="91"/>
      <c r="D24" s="91"/>
      <c r="E24" s="91"/>
      <c r="F24" s="91"/>
      <c r="G24" s="91"/>
      <c r="H24" s="91"/>
      <c r="I24" s="91"/>
      <c r="J24" s="91"/>
      <c r="K24" s="91"/>
    </row>
    <row r="25" spans="2:11">
      <c r="B25" s="91"/>
      <c r="C25" s="91"/>
      <c r="D25" s="91"/>
      <c r="E25" s="91"/>
      <c r="F25" s="91"/>
      <c r="G25" s="91"/>
      <c r="H25" s="91"/>
      <c r="I25" s="91"/>
      <c r="J25" s="91"/>
      <c r="K25" s="91"/>
    </row>
    <row r="26" spans="2:11">
      <c r="B26" s="91"/>
      <c r="C26" s="91"/>
      <c r="D26" s="91"/>
      <c r="E26" s="91"/>
      <c r="F26" s="91"/>
      <c r="G26" s="91"/>
      <c r="H26" s="91"/>
      <c r="I26" s="91"/>
      <c r="J26" s="91"/>
      <c r="K26" s="91"/>
    </row>
    <row r="27" spans="2:11">
      <c r="B27" s="91"/>
      <c r="C27" s="91"/>
      <c r="D27" s="91"/>
      <c r="E27" s="91"/>
      <c r="F27" s="91"/>
      <c r="G27" s="91"/>
      <c r="H27" s="91"/>
      <c r="I27" s="91"/>
      <c r="J27" s="91"/>
      <c r="K27" s="91"/>
    </row>
    <row r="28" spans="2:11">
      <c r="B28" s="91"/>
      <c r="C28" s="91"/>
      <c r="D28" s="91"/>
      <c r="E28" s="91"/>
      <c r="F28" s="91"/>
      <c r="G28" s="91"/>
      <c r="H28" s="91"/>
      <c r="I28" s="91"/>
      <c r="J28" s="91"/>
      <c r="K28" s="91"/>
    </row>
    <row r="29" spans="2:11">
      <c r="B29" s="91"/>
      <c r="C29" s="91"/>
      <c r="D29" s="91"/>
      <c r="E29" s="91"/>
      <c r="F29" s="91"/>
      <c r="G29" s="91"/>
      <c r="H29" s="91"/>
      <c r="I29" s="91"/>
      <c r="J29" s="91"/>
      <c r="K29" s="91"/>
    </row>
    <row r="30" spans="2:11">
      <c r="B30" s="91"/>
      <c r="C30" s="91"/>
      <c r="D30" s="91"/>
      <c r="E30" s="91"/>
      <c r="F30" s="91"/>
      <c r="G30" s="91"/>
      <c r="H30" s="91"/>
      <c r="I30" s="91"/>
      <c r="J30" s="91"/>
      <c r="K30" s="91"/>
    </row>
    <row r="31" spans="2:11">
      <c r="B31" s="91"/>
      <c r="C31" s="91"/>
      <c r="D31" s="91"/>
      <c r="E31" s="91"/>
      <c r="F31" s="91"/>
      <c r="G31" s="91"/>
      <c r="H31" s="91"/>
      <c r="I31" s="91"/>
      <c r="J31" s="91"/>
      <c r="K31" s="91"/>
    </row>
    <row r="32" spans="2:11">
      <c r="B32" s="91"/>
      <c r="C32" s="91"/>
      <c r="D32" s="91"/>
      <c r="E32" s="91"/>
      <c r="F32" s="91"/>
      <c r="G32" s="91"/>
      <c r="H32" s="91"/>
      <c r="I32" s="91"/>
      <c r="J32" s="91"/>
      <c r="K32" s="91"/>
    </row>
    <row r="33" spans="2:11">
      <c r="B33" s="91"/>
      <c r="C33" s="91"/>
      <c r="D33" s="91"/>
      <c r="E33" s="91"/>
      <c r="F33" s="91"/>
      <c r="G33" s="91"/>
      <c r="H33" s="91"/>
      <c r="I33" s="91"/>
      <c r="J33" s="91"/>
      <c r="K33" s="91"/>
    </row>
    <row r="34" spans="2:11">
      <c r="B34" s="91"/>
      <c r="C34" s="91"/>
      <c r="D34" s="91"/>
      <c r="E34" s="91"/>
      <c r="F34" s="91"/>
      <c r="G34" s="91"/>
      <c r="H34" s="91"/>
      <c r="I34" s="91"/>
      <c r="J34" s="91"/>
      <c r="K34" s="91"/>
    </row>
    <row r="35" spans="2:11">
      <c r="B35" s="91"/>
      <c r="C35" s="91"/>
      <c r="D35" s="91"/>
      <c r="E35" s="91"/>
      <c r="F35" s="91"/>
      <c r="G35" s="91"/>
      <c r="H35" s="91"/>
      <c r="I35" s="91"/>
      <c r="J35" s="91"/>
      <c r="K35" s="91"/>
    </row>
    <row r="36" spans="2:11">
      <c r="B36" s="91"/>
      <c r="C36" s="91"/>
      <c r="D36" s="91"/>
      <c r="E36" s="91"/>
      <c r="F36" s="91"/>
      <c r="G36" s="91"/>
      <c r="H36" s="91"/>
      <c r="I36" s="91"/>
      <c r="J36" s="91"/>
      <c r="K36" s="91"/>
    </row>
    <row r="37" spans="2:11">
      <c r="B37" s="91"/>
      <c r="C37" s="91"/>
      <c r="D37" s="91"/>
      <c r="E37" s="91"/>
      <c r="F37" s="91"/>
      <c r="G37" s="91"/>
      <c r="H37" s="91"/>
      <c r="I37" s="91"/>
      <c r="J37" s="91"/>
      <c r="K37" s="91"/>
    </row>
    <row r="38" spans="2:11">
      <c r="B38" s="91"/>
      <c r="C38" s="91"/>
      <c r="D38" s="91"/>
      <c r="E38" s="91"/>
      <c r="F38" s="91"/>
      <c r="G38" s="91"/>
      <c r="H38" s="91"/>
      <c r="I38" s="91"/>
      <c r="J38" s="91"/>
      <c r="K38" s="91"/>
    </row>
    <row r="39" spans="2:11">
      <c r="B39" s="91"/>
      <c r="C39" s="91"/>
      <c r="D39" s="91"/>
      <c r="E39" s="91"/>
      <c r="F39" s="91"/>
      <c r="G39" s="91"/>
      <c r="H39" s="91"/>
      <c r="I39" s="91"/>
      <c r="J39" s="91"/>
      <c r="K39" s="91"/>
    </row>
    <row r="40" spans="2:11"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2:11">
      <c r="B41" s="91"/>
      <c r="C41" s="91"/>
      <c r="D41" s="91"/>
      <c r="E41" s="91"/>
      <c r="F41" s="91"/>
      <c r="G41" s="91"/>
      <c r="H41" s="91"/>
      <c r="I41" s="91"/>
      <c r="J41" s="91"/>
      <c r="K41" s="91"/>
    </row>
    <row r="42" spans="2:11">
      <c r="B42" s="91"/>
      <c r="C42" s="91"/>
      <c r="D42" s="91"/>
      <c r="E42" s="91"/>
      <c r="F42" s="91"/>
      <c r="G42" s="91"/>
      <c r="H42" s="91"/>
      <c r="I42" s="91"/>
      <c r="J42" s="91"/>
      <c r="K42" s="91"/>
    </row>
    <row r="43" spans="2:11">
      <c r="B43" s="91"/>
      <c r="C43" s="91"/>
      <c r="D43" s="91"/>
      <c r="E43" s="91"/>
      <c r="F43" s="91"/>
      <c r="G43" s="91"/>
      <c r="H43" s="91"/>
      <c r="I43" s="91"/>
      <c r="J43" s="91"/>
      <c r="K43" s="91"/>
    </row>
    <row r="44" spans="2:11">
      <c r="B44" s="91"/>
      <c r="C44" s="91"/>
      <c r="D44" s="91"/>
      <c r="E44" s="91"/>
      <c r="F44" s="91"/>
      <c r="G44" s="91"/>
      <c r="H44" s="91"/>
      <c r="I44" s="91"/>
      <c r="J44" s="91"/>
      <c r="K44" s="91"/>
    </row>
    <row r="45" spans="2:11">
      <c r="B45" s="91"/>
      <c r="C45" s="91"/>
      <c r="D45" s="91"/>
      <c r="E45" s="91"/>
      <c r="F45" s="91"/>
      <c r="G45" s="91"/>
      <c r="H45" s="91"/>
      <c r="I45" s="91"/>
      <c r="J45" s="91"/>
      <c r="K45" s="91"/>
    </row>
    <row r="46" spans="2:11">
      <c r="B46" s="91"/>
      <c r="C46" s="91"/>
      <c r="D46" s="91"/>
      <c r="E46" s="91"/>
      <c r="F46" s="91"/>
      <c r="G46" s="91"/>
      <c r="H46" s="91"/>
      <c r="I46" s="91"/>
      <c r="J46" s="91"/>
      <c r="K46" s="91"/>
    </row>
    <row r="47" spans="2:11">
      <c r="B47" s="91"/>
      <c r="C47" s="91"/>
      <c r="D47" s="91"/>
      <c r="E47" s="91"/>
      <c r="F47" s="91"/>
      <c r="G47" s="91"/>
      <c r="H47" s="91"/>
      <c r="I47" s="91"/>
      <c r="J47" s="91"/>
      <c r="K47" s="91"/>
    </row>
    <row r="48" spans="2:11">
      <c r="B48" s="91"/>
      <c r="C48" s="91"/>
      <c r="D48" s="91"/>
      <c r="E48" s="91"/>
      <c r="F48" s="91"/>
      <c r="G48" s="91"/>
      <c r="H48" s="91"/>
      <c r="I48" s="91"/>
      <c r="J48" s="91"/>
      <c r="K48" s="91"/>
    </row>
    <row r="49" spans="2:11">
      <c r="B49" s="91"/>
      <c r="C49" s="91"/>
      <c r="D49" s="91"/>
      <c r="E49" s="91"/>
      <c r="F49" s="91"/>
      <c r="G49" s="91"/>
      <c r="H49" s="91"/>
      <c r="I49" s="91"/>
      <c r="J49" s="91"/>
      <c r="K49" s="91"/>
    </row>
    <row r="50" spans="2:11">
      <c r="B50" s="91"/>
      <c r="C50" s="91"/>
      <c r="D50" s="91"/>
      <c r="E50" s="91"/>
      <c r="F50" s="91"/>
      <c r="G50" s="91"/>
      <c r="H50" s="91"/>
      <c r="I50" s="91"/>
      <c r="J50" s="91"/>
      <c r="K50" s="91"/>
    </row>
    <row r="51" spans="2:11">
      <c r="B51" s="91"/>
      <c r="C51" s="91"/>
      <c r="D51" s="91"/>
      <c r="E51" s="91"/>
      <c r="F51" s="91"/>
      <c r="G51" s="91"/>
      <c r="H51" s="91"/>
      <c r="I51" s="91"/>
      <c r="J51" s="91"/>
      <c r="K51" s="91"/>
    </row>
    <row r="52" spans="2:11">
      <c r="B52" s="91"/>
      <c r="C52" s="91"/>
      <c r="D52" s="91"/>
      <c r="E52" s="91"/>
      <c r="F52" s="91"/>
      <c r="G52" s="91"/>
      <c r="H52" s="91"/>
      <c r="I52" s="91"/>
      <c r="J52" s="91"/>
      <c r="K52" s="91"/>
    </row>
    <row r="53" spans="2:11">
      <c r="B53" s="91"/>
      <c r="C53" s="91"/>
      <c r="D53" s="91"/>
      <c r="E53" s="91"/>
      <c r="F53" s="91"/>
      <c r="G53" s="91"/>
      <c r="H53" s="91"/>
      <c r="I53" s="91"/>
      <c r="J53" s="91"/>
      <c r="K53" s="91"/>
    </row>
    <row r="54" spans="2:11">
      <c r="B54" s="91"/>
      <c r="C54" s="91"/>
      <c r="D54" s="91"/>
      <c r="E54" s="91"/>
      <c r="F54" s="91"/>
      <c r="G54" s="91"/>
      <c r="H54" s="91"/>
      <c r="I54" s="91"/>
      <c r="J54" s="91"/>
      <c r="K54" s="91"/>
    </row>
    <row r="55" spans="2:11">
      <c r="B55" s="91"/>
      <c r="C55" s="91"/>
      <c r="D55" s="91"/>
      <c r="E55" s="91"/>
      <c r="F55" s="91"/>
      <c r="G55" s="91"/>
      <c r="H55" s="91"/>
      <c r="I55" s="91"/>
      <c r="J55" s="91"/>
      <c r="K55" s="91"/>
    </row>
    <row r="56" spans="2:11">
      <c r="B56" s="91"/>
      <c r="C56" s="91"/>
      <c r="D56" s="91"/>
      <c r="E56" s="91"/>
      <c r="F56" s="91"/>
      <c r="G56" s="91"/>
      <c r="H56" s="91"/>
      <c r="I56" s="91"/>
      <c r="J56" s="91"/>
      <c r="K56" s="91"/>
    </row>
    <row r="57" spans="2:11">
      <c r="B57" s="91"/>
      <c r="C57" s="91"/>
      <c r="D57" s="91"/>
      <c r="E57" s="91"/>
      <c r="F57" s="91"/>
      <c r="G57" s="91"/>
      <c r="H57" s="91"/>
      <c r="I57" s="91"/>
      <c r="J57" s="91"/>
      <c r="K57" s="91"/>
    </row>
    <row r="58" spans="2:11">
      <c r="B58" s="91"/>
      <c r="C58" s="91"/>
      <c r="D58" s="91"/>
      <c r="E58" s="91"/>
      <c r="F58" s="91"/>
      <c r="G58" s="91"/>
      <c r="H58" s="91"/>
      <c r="I58" s="91"/>
      <c r="J58" s="91"/>
      <c r="K58" s="91"/>
    </row>
    <row r="59" spans="2:11">
      <c r="B59" s="91"/>
      <c r="C59" s="91"/>
      <c r="D59" s="91"/>
      <c r="E59" s="91"/>
      <c r="F59" s="91"/>
      <c r="G59" s="91"/>
      <c r="H59" s="91"/>
      <c r="I59" s="91"/>
      <c r="J59" s="91"/>
      <c r="K59" s="91"/>
    </row>
    <row r="60" spans="2:11">
      <c r="B60" s="91"/>
      <c r="C60" s="91"/>
      <c r="D60" s="91"/>
      <c r="E60" s="91"/>
      <c r="F60" s="91"/>
      <c r="G60" s="91"/>
      <c r="H60" s="91"/>
      <c r="I60" s="91"/>
      <c r="J60" s="91"/>
      <c r="K60" s="91"/>
    </row>
    <row r="61" spans="2:11">
      <c r="B61" s="91"/>
      <c r="C61" s="91"/>
      <c r="D61" s="91"/>
      <c r="E61" s="91"/>
      <c r="F61" s="91"/>
      <c r="G61" s="91"/>
      <c r="H61" s="91"/>
      <c r="I61" s="91"/>
      <c r="J61" s="91"/>
      <c r="K61" s="91"/>
    </row>
    <row r="62" spans="2:11">
      <c r="B62" s="91"/>
      <c r="C62" s="91"/>
      <c r="D62" s="91"/>
      <c r="E62" s="91"/>
      <c r="F62" s="91"/>
      <c r="G62" s="91"/>
      <c r="H62" s="91"/>
      <c r="I62" s="91"/>
      <c r="J62" s="91"/>
      <c r="K62" s="91"/>
    </row>
    <row r="63" spans="2:11">
      <c r="B63" s="91"/>
      <c r="C63" s="91"/>
      <c r="D63" s="91"/>
      <c r="E63" s="91"/>
      <c r="F63" s="91"/>
      <c r="G63" s="91"/>
      <c r="H63" s="91"/>
      <c r="I63" s="91"/>
      <c r="J63" s="91"/>
      <c r="K63" s="91"/>
    </row>
    <row r="64" spans="2:11">
      <c r="B64" s="91"/>
      <c r="C64" s="91"/>
      <c r="D64" s="91"/>
      <c r="E64" s="91"/>
      <c r="F64" s="91"/>
      <c r="G64" s="91"/>
      <c r="H64" s="91"/>
      <c r="I64" s="91"/>
      <c r="J64" s="91"/>
      <c r="K64" s="91"/>
    </row>
    <row r="65" spans="2:11">
      <c r="B65" s="91"/>
      <c r="C65" s="91"/>
      <c r="D65" s="91"/>
      <c r="E65" s="91"/>
      <c r="F65" s="91"/>
      <c r="G65" s="91"/>
      <c r="H65" s="91"/>
      <c r="I65" s="91"/>
      <c r="J65" s="91"/>
      <c r="K65" s="91"/>
    </row>
    <row r="66" spans="2:11">
      <c r="B66" s="91"/>
      <c r="C66" s="91"/>
      <c r="D66" s="91"/>
      <c r="E66" s="91"/>
      <c r="F66" s="91"/>
      <c r="G66" s="91"/>
      <c r="H66" s="91"/>
      <c r="I66" s="91"/>
      <c r="J66" s="91"/>
      <c r="K66" s="91"/>
    </row>
    <row r="67" spans="2:11">
      <c r="B67" s="91"/>
      <c r="C67" s="91"/>
      <c r="D67" s="91"/>
      <c r="E67" s="91"/>
      <c r="F67" s="91"/>
      <c r="G67" s="91"/>
      <c r="H67" s="91"/>
      <c r="I67" s="91"/>
      <c r="J67" s="91"/>
      <c r="K67" s="91"/>
    </row>
    <row r="68" spans="2:11">
      <c r="B68" s="91"/>
      <c r="C68" s="91"/>
      <c r="D68" s="91"/>
      <c r="E68" s="91"/>
      <c r="F68" s="91"/>
      <c r="G68" s="91"/>
      <c r="H68" s="91"/>
      <c r="I68" s="91"/>
      <c r="J68" s="91"/>
      <c r="K68" s="91"/>
    </row>
    <row r="69" spans="2:11">
      <c r="B69" s="91"/>
      <c r="C69" s="91"/>
      <c r="D69" s="91"/>
      <c r="E69" s="91"/>
      <c r="F69" s="91"/>
      <c r="G69" s="91"/>
      <c r="H69" s="91"/>
      <c r="I69" s="91"/>
      <c r="J69" s="91"/>
      <c r="K69" s="91"/>
    </row>
    <row r="70" spans="2:11">
      <c r="B70" s="91"/>
      <c r="C70" s="91"/>
      <c r="D70" s="91"/>
      <c r="E70" s="91"/>
      <c r="F70" s="91"/>
      <c r="G70" s="91"/>
      <c r="H70" s="91"/>
      <c r="I70" s="91"/>
      <c r="J70" s="91"/>
      <c r="K70" s="91"/>
    </row>
    <row r="71" spans="2:11">
      <c r="B71" s="91"/>
      <c r="C71" s="91"/>
      <c r="D71" s="91"/>
      <c r="E71" s="91"/>
      <c r="F71" s="91"/>
      <c r="G71" s="91"/>
      <c r="H71" s="91"/>
      <c r="I71" s="91"/>
      <c r="J71" s="91"/>
      <c r="K71" s="91"/>
    </row>
    <row r="72" spans="2:11">
      <c r="B72" s="91"/>
      <c r="C72" s="91"/>
      <c r="D72" s="91"/>
      <c r="E72" s="91"/>
      <c r="F72" s="91"/>
      <c r="G72" s="91"/>
      <c r="H72" s="91"/>
      <c r="I72" s="91"/>
      <c r="J72" s="91"/>
      <c r="K72" s="91"/>
    </row>
    <row r="73" spans="2:11">
      <c r="B73" s="91"/>
      <c r="C73" s="91"/>
      <c r="D73" s="91"/>
      <c r="E73" s="91"/>
      <c r="F73" s="91"/>
      <c r="G73" s="91"/>
      <c r="H73" s="91"/>
      <c r="I73" s="91"/>
      <c r="J73" s="91"/>
      <c r="K73" s="91"/>
    </row>
    <row r="74" spans="2:11">
      <c r="B74" s="91"/>
      <c r="C74" s="91"/>
      <c r="D74" s="91"/>
      <c r="E74" s="91"/>
      <c r="F74" s="91"/>
      <c r="G74" s="91"/>
      <c r="H74" s="91"/>
      <c r="I74" s="91"/>
      <c r="J74" s="91"/>
      <c r="K74" s="91"/>
    </row>
    <row r="75" spans="2:11">
      <c r="B75" s="91"/>
      <c r="C75" s="91"/>
      <c r="D75" s="91"/>
      <c r="E75" s="91"/>
      <c r="F75" s="91"/>
      <c r="G75" s="91"/>
      <c r="H75" s="91"/>
      <c r="I75" s="91"/>
      <c r="J75" s="91"/>
      <c r="K75" s="91"/>
    </row>
    <row r="76" spans="2:11">
      <c r="B76" s="91"/>
      <c r="C76" s="91"/>
      <c r="D76" s="91"/>
      <c r="E76" s="91"/>
      <c r="F76" s="91"/>
      <c r="G76" s="91"/>
      <c r="H76" s="91"/>
      <c r="I76" s="91"/>
      <c r="J76" s="91"/>
      <c r="K76" s="91"/>
    </row>
    <row r="77" spans="2:11">
      <c r="B77" s="91"/>
      <c r="C77" s="91"/>
      <c r="D77" s="91"/>
      <c r="E77" s="91"/>
      <c r="F77" s="91"/>
      <c r="G77" s="91"/>
      <c r="H77" s="91"/>
      <c r="I77" s="91"/>
      <c r="J77" s="91"/>
      <c r="K77" s="91"/>
    </row>
    <row r="78" spans="2:11">
      <c r="B78" s="91"/>
      <c r="C78" s="91"/>
      <c r="D78" s="91"/>
      <c r="E78" s="91"/>
      <c r="F78" s="91"/>
      <c r="G78" s="91"/>
      <c r="H78" s="91"/>
      <c r="I78" s="91"/>
      <c r="J78" s="91"/>
      <c r="K78" s="91"/>
    </row>
    <row r="79" spans="2:11">
      <c r="B79" s="91"/>
      <c r="C79" s="91"/>
      <c r="D79" s="91"/>
      <c r="E79" s="91"/>
      <c r="F79" s="91"/>
      <c r="G79" s="91"/>
      <c r="H79" s="91"/>
      <c r="I79" s="91"/>
      <c r="J79" s="91"/>
      <c r="K79" s="91"/>
    </row>
    <row r="80" spans="2:11">
      <c r="B80" s="91"/>
      <c r="C80" s="91"/>
      <c r="D80" s="91"/>
      <c r="E80" s="91"/>
      <c r="F80" s="91"/>
      <c r="G80" s="91"/>
      <c r="H80" s="91"/>
      <c r="I80" s="91"/>
      <c r="J80" s="91"/>
      <c r="K80" s="91"/>
    </row>
    <row r="81" spans="2:11">
      <c r="B81" s="91"/>
      <c r="C81" s="91"/>
      <c r="D81" s="91"/>
      <c r="E81" s="91"/>
      <c r="F81" s="91"/>
      <c r="G81" s="91"/>
      <c r="H81" s="91"/>
      <c r="I81" s="91"/>
      <c r="J81" s="91"/>
      <c r="K81" s="91"/>
    </row>
    <row r="82" spans="2:11">
      <c r="B82" s="91"/>
      <c r="C82" s="91"/>
      <c r="D82" s="91"/>
      <c r="E82" s="91"/>
      <c r="F82" s="91"/>
      <c r="G82" s="91"/>
      <c r="H82" s="91"/>
      <c r="I82" s="91"/>
      <c r="J82" s="91"/>
      <c r="K82" s="91"/>
    </row>
    <row r="83" spans="2:11">
      <c r="B83" s="91"/>
      <c r="C83" s="91"/>
      <c r="D83" s="91"/>
      <c r="E83" s="91"/>
      <c r="F83" s="91"/>
      <c r="G83" s="91"/>
      <c r="H83" s="91"/>
      <c r="I83" s="91"/>
      <c r="J83" s="91"/>
      <c r="K83" s="91"/>
    </row>
    <row r="84" spans="2:11">
      <c r="B84" s="91"/>
      <c r="C84" s="91"/>
      <c r="D84" s="91"/>
      <c r="E84" s="91"/>
      <c r="F84" s="91"/>
      <c r="G84" s="91"/>
      <c r="H84" s="91"/>
      <c r="I84" s="91"/>
      <c r="J84" s="91"/>
      <c r="K84" s="91"/>
    </row>
    <row r="85" spans="2:11">
      <c r="B85" s="91"/>
      <c r="C85" s="91"/>
      <c r="D85" s="91"/>
      <c r="E85" s="91"/>
      <c r="F85" s="91"/>
      <c r="G85" s="91"/>
      <c r="H85" s="91"/>
      <c r="I85" s="91"/>
      <c r="J85" s="91"/>
      <c r="K85" s="91"/>
    </row>
    <row r="86" spans="2:11">
      <c r="B86" s="91"/>
      <c r="C86" s="91"/>
      <c r="D86" s="91"/>
      <c r="E86" s="91"/>
      <c r="F86" s="91"/>
      <c r="G86" s="91"/>
      <c r="H86" s="91"/>
      <c r="I86" s="91"/>
      <c r="J86" s="91"/>
      <c r="K86" s="91"/>
    </row>
    <row r="87" spans="2:11">
      <c r="B87" s="91"/>
      <c r="C87" s="91"/>
      <c r="D87" s="91"/>
      <c r="E87" s="91"/>
      <c r="F87" s="91"/>
      <c r="G87" s="91"/>
      <c r="H87" s="91"/>
      <c r="I87" s="91"/>
      <c r="J87" s="91"/>
      <c r="K87" s="91"/>
    </row>
    <row r="88" spans="2:11">
      <c r="B88" s="91"/>
      <c r="C88" s="91"/>
      <c r="D88" s="91"/>
      <c r="E88" s="91"/>
      <c r="F88" s="91"/>
      <c r="G88" s="91"/>
      <c r="H88" s="91"/>
      <c r="I88" s="91"/>
      <c r="J88" s="91"/>
      <c r="K88" s="91"/>
    </row>
    <row r="89" spans="2:11">
      <c r="B89" s="91"/>
      <c r="C89" s="91"/>
      <c r="D89" s="91"/>
      <c r="E89" s="91"/>
      <c r="F89" s="91"/>
      <c r="G89" s="91"/>
      <c r="H89" s="91"/>
      <c r="I89" s="91"/>
      <c r="J89" s="91"/>
      <c r="K89" s="91"/>
    </row>
    <row r="90" spans="2:11">
      <c r="B90" s="91"/>
      <c r="C90" s="91"/>
      <c r="D90" s="91"/>
      <c r="E90" s="91"/>
      <c r="F90" s="91"/>
      <c r="G90" s="91"/>
      <c r="H90" s="91"/>
      <c r="I90" s="91"/>
      <c r="J90" s="91"/>
      <c r="K90" s="91"/>
    </row>
    <row r="91" spans="2:11">
      <c r="B91" s="91"/>
      <c r="C91" s="91"/>
      <c r="D91" s="91"/>
      <c r="E91" s="91"/>
      <c r="F91" s="91"/>
      <c r="G91" s="91"/>
      <c r="H91" s="91"/>
      <c r="I91" s="91"/>
      <c r="J91" s="91"/>
      <c r="K91" s="91"/>
    </row>
    <row r="92" spans="2:11">
      <c r="B92" s="91"/>
      <c r="C92" s="91"/>
      <c r="D92" s="91"/>
      <c r="E92" s="91"/>
      <c r="F92" s="91"/>
      <c r="G92" s="91"/>
      <c r="H92" s="91"/>
      <c r="I92" s="91"/>
      <c r="J92" s="91"/>
      <c r="K92" s="91"/>
    </row>
    <row r="93" spans="2:11">
      <c r="B93" s="91"/>
      <c r="C93" s="91"/>
      <c r="D93" s="91"/>
      <c r="E93" s="91"/>
      <c r="F93" s="91"/>
      <c r="G93" s="91"/>
      <c r="H93" s="91"/>
      <c r="I93" s="91"/>
      <c r="J93" s="91"/>
      <c r="K93" s="91"/>
    </row>
    <row r="94" spans="2:11">
      <c r="B94" s="91"/>
      <c r="C94" s="91"/>
      <c r="D94" s="91"/>
      <c r="E94" s="91"/>
      <c r="F94" s="91"/>
      <c r="G94" s="91"/>
      <c r="H94" s="91"/>
      <c r="I94" s="91"/>
      <c r="J94" s="91"/>
      <c r="K94" s="91"/>
    </row>
    <row r="95" spans="2:11">
      <c r="B95" s="91"/>
      <c r="C95" s="91"/>
      <c r="D95" s="91"/>
      <c r="E95" s="91"/>
      <c r="F95" s="91"/>
      <c r="G95" s="91"/>
      <c r="H95" s="91"/>
      <c r="I95" s="91"/>
      <c r="J95" s="91"/>
      <c r="K95" s="91"/>
    </row>
    <row r="96" spans="2:11">
      <c r="B96" s="91"/>
      <c r="C96" s="91"/>
      <c r="D96" s="91"/>
      <c r="E96" s="91"/>
      <c r="F96" s="91"/>
      <c r="G96" s="91"/>
      <c r="H96" s="91"/>
      <c r="I96" s="91"/>
      <c r="J96" s="91"/>
      <c r="K96" s="91"/>
    </row>
    <row r="97" spans="2:11">
      <c r="B97" s="91"/>
      <c r="C97" s="91"/>
      <c r="D97" s="91"/>
      <c r="E97" s="91"/>
      <c r="F97" s="91"/>
      <c r="G97" s="91"/>
      <c r="H97" s="91"/>
      <c r="I97" s="91"/>
      <c r="J97" s="91"/>
      <c r="K97" s="91"/>
    </row>
    <row r="98" spans="2:11">
      <c r="B98" s="91"/>
      <c r="C98" s="91"/>
      <c r="D98" s="91"/>
      <c r="E98" s="91"/>
      <c r="F98" s="91"/>
      <c r="G98" s="91"/>
      <c r="H98" s="91"/>
      <c r="I98" s="91"/>
      <c r="J98" s="91"/>
      <c r="K98" s="91"/>
    </row>
    <row r="99" spans="2:11">
      <c r="B99" s="91"/>
      <c r="C99" s="91"/>
      <c r="D99" s="91"/>
      <c r="E99" s="91"/>
      <c r="F99" s="91"/>
      <c r="G99" s="91"/>
      <c r="H99" s="91"/>
      <c r="I99" s="91"/>
      <c r="J99" s="91"/>
      <c r="K99" s="91"/>
    </row>
    <row r="100" spans="2:11">
      <c r="B100" s="91"/>
      <c r="C100" s="91"/>
      <c r="D100" s="91"/>
      <c r="E100" s="91"/>
      <c r="F100" s="91"/>
      <c r="G100" s="91"/>
      <c r="H100" s="91"/>
      <c r="I100" s="91"/>
      <c r="J100" s="91"/>
      <c r="K100" s="91"/>
    </row>
    <row r="101" spans="2:11">
      <c r="B101" s="91"/>
      <c r="C101" s="91"/>
      <c r="D101" s="91"/>
      <c r="E101" s="91"/>
      <c r="F101" s="91"/>
      <c r="G101" s="91"/>
      <c r="H101" s="91"/>
      <c r="I101" s="91"/>
      <c r="J101" s="91"/>
      <c r="K101" s="91"/>
    </row>
    <row r="102" spans="2:11">
      <c r="B102" s="91"/>
      <c r="C102" s="91"/>
      <c r="D102" s="91"/>
      <c r="E102" s="91"/>
      <c r="F102" s="91"/>
      <c r="G102" s="91"/>
      <c r="H102" s="91"/>
      <c r="I102" s="91"/>
      <c r="J102" s="91"/>
      <c r="K102" s="91"/>
    </row>
    <row r="103" spans="2:11">
      <c r="B103" s="91"/>
      <c r="C103" s="91"/>
      <c r="D103" s="91"/>
      <c r="E103" s="91"/>
      <c r="F103" s="91"/>
      <c r="G103" s="91"/>
      <c r="H103" s="91"/>
      <c r="I103" s="91"/>
      <c r="J103" s="91"/>
      <c r="K103" s="91"/>
    </row>
    <row r="104" spans="2:11">
      <c r="B104" s="91"/>
      <c r="C104" s="91"/>
      <c r="D104" s="91"/>
      <c r="E104" s="91"/>
      <c r="F104" s="91"/>
      <c r="G104" s="91"/>
      <c r="H104" s="91"/>
      <c r="I104" s="91"/>
      <c r="J104" s="91"/>
      <c r="K104" s="91"/>
    </row>
    <row r="105" spans="2:11">
      <c r="B105" s="91"/>
      <c r="C105" s="91"/>
      <c r="D105" s="91"/>
      <c r="E105" s="91"/>
      <c r="F105" s="91"/>
      <c r="G105" s="91"/>
      <c r="H105" s="91"/>
      <c r="I105" s="91"/>
      <c r="J105" s="91"/>
      <c r="K105" s="91"/>
    </row>
    <row r="106" spans="2:11">
      <c r="B106" s="91"/>
      <c r="C106" s="91"/>
      <c r="D106" s="91"/>
      <c r="E106" s="91"/>
      <c r="F106" s="91"/>
      <c r="G106" s="91"/>
      <c r="H106" s="91"/>
      <c r="I106" s="91"/>
      <c r="J106" s="91"/>
      <c r="K106" s="91"/>
    </row>
    <row r="107" spans="2:11">
      <c r="B107" s="91"/>
      <c r="C107" s="91"/>
      <c r="D107" s="91"/>
      <c r="E107" s="91"/>
      <c r="F107" s="91"/>
      <c r="G107" s="91"/>
      <c r="H107" s="91"/>
      <c r="I107" s="91"/>
      <c r="J107" s="91"/>
      <c r="K107" s="91"/>
    </row>
    <row r="108" spans="2:11">
      <c r="B108" s="91"/>
      <c r="C108" s="91"/>
      <c r="D108" s="91"/>
      <c r="E108" s="91"/>
      <c r="F108" s="91"/>
      <c r="G108" s="91"/>
      <c r="H108" s="91"/>
      <c r="I108" s="91"/>
      <c r="J108" s="91"/>
      <c r="K108" s="91"/>
    </row>
    <row r="109" spans="2:11">
      <c r="D109" s="3"/>
      <c r="E109" s="3"/>
      <c r="F109" s="3"/>
      <c r="G109" s="3"/>
      <c r="H109" s="3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E607" s="21"/>
      <c r="G607" s="21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</sheetData>
  <sheetProtection sheet="1" objects="1" scenarios="1"/>
  <mergeCells count="1">
    <mergeCell ref="B6:K6"/>
  </mergeCells>
  <phoneticPr fontId="3" type="noConversion"/>
  <dataValidations count="3">
    <dataValidation allowBlank="1" showInputMessage="1" showErrorMessage="1" sqref="B14:C1048576 AH27:XFD28 D29:XFD1048576 D27:AF28 C5:C11 H12 A1:B11 B13:J13 D14:J26 D1:H11 J1:XFD11 I1:I9 K13:XFD26 A13:A1048576"/>
    <dataValidation type="list" allowBlank="1" showInputMessage="1" showErrorMessage="1" sqref="E12">
      <formula1>$BM$7:$BM$10</formula1>
    </dataValidation>
    <dataValidation type="list" allowBlank="1" showInputMessage="1" showErrorMessage="1" sqref="G12">
      <formula1>$BN$7:$BN$15</formula1>
    </dataValidation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AU109"/>
  <sheetViews>
    <sheetView rightToLeft="1" workbookViewId="0">
      <selection activeCell="C10" sqref="C10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1" bestFit="1" customWidth="1"/>
    <col min="4" max="4" width="11.85546875" style="1" customWidth="1"/>
    <col min="5" max="5" width="7.140625" style="3" customWidth="1"/>
    <col min="6" max="6" width="6" style="3" customWidth="1"/>
    <col min="7" max="7" width="7.85546875" style="3" customWidth="1"/>
    <col min="8" max="8" width="8.140625" style="3" customWidth="1"/>
    <col min="9" max="9" width="6.28515625" style="3" customWidth="1"/>
    <col min="10" max="10" width="8" style="3" customWidth="1"/>
    <col min="11" max="11" width="8.7109375" style="3" customWidth="1"/>
    <col min="12" max="12" width="10" style="3" customWidth="1"/>
    <col min="13" max="13" width="9.5703125" style="3" customWidth="1"/>
    <col min="14" max="14" width="6.140625" style="3" customWidth="1"/>
    <col min="15" max="16" width="5.7109375" style="3" customWidth="1"/>
    <col min="17" max="17" width="6.85546875" style="3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47">
      <c r="B1" s="47" t="s">
        <v>160</v>
      </c>
      <c r="C1" s="68" t="s" vm="1">
        <v>240</v>
      </c>
    </row>
    <row r="2" spans="2:47">
      <c r="B2" s="47" t="s">
        <v>159</v>
      </c>
      <c r="C2" s="68" t="s">
        <v>241</v>
      </c>
    </row>
    <row r="3" spans="2:47">
      <c r="B3" s="47" t="s">
        <v>161</v>
      </c>
      <c r="C3" s="68" t="s">
        <v>242</v>
      </c>
    </row>
    <row r="4" spans="2:47">
      <c r="B4" s="47" t="s">
        <v>162</v>
      </c>
      <c r="C4" s="68">
        <v>12146</v>
      </c>
    </row>
    <row r="6" spans="2:47" ht="26.25" customHeight="1">
      <c r="B6" s="108" t="s">
        <v>197</v>
      </c>
      <c r="C6" s="109"/>
      <c r="D6" s="110"/>
    </row>
    <row r="7" spans="2:47" s="3" customFormat="1" ht="33">
      <c r="B7" s="48" t="s">
        <v>97</v>
      </c>
      <c r="C7" s="53" t="s">
        <v>89</v>
      </c>
      <c r="D7" s="54" t="s">
        <v>88</v>
      </c>
    </row>
    <row r="8" spans="2:47" s="3" customFormat="1">
      <c r="B8" s="15"/>
      <c r="C8" s="32" t="s">
        <v>219</v>
      </c>
      <c r="D8" s="17" t="s">
        <v>21</v>
      </c>
    </row>
    <row r="9" spans="2:47" s="4" customFormat="1" ht="18" customHeight="1">
      <c r="B9" s="18"/>
      <c r="C9" s="19" t="s">
        <v>0</v>
      </c>
      <c r="D9" s="20" t="s">
        <v>1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2:47" s="4" customFormat="1" ht="18" customHeight="1">
      <c r="B10" s="91"/>
      <c r="C10" s="86">
        <v>0</v>
      </c>
      <c r="D10" s="91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2:47">
      <c r="B11" s="97"/>
      <c r="C11" s="91"/>
      <c r="D11" s="91"/>
    </row>
    <row r="12" spans="2:47">
      <c r="B12" s="97"/>
      <c r="C12" s="91"/>
      <c r="D12" s="91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2:47">
      <c r="B13" s="91"/>
      <c r="C13" s="91"/>
      <c r="D13" s="91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2:47">
      <c r="B14" s="91"/>
      <c r="C14" s="91"/>
      <c r="D14" s="91"/>
    </row>
    <row r="15" spans="2:47">
      <c r="B15" s="91"/>
      <c r="C15" s="91"/>
      <c r="D15" s="91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2:47">
      <c r="B16" s="91"/>
      <c r="C16" s="91"/>
      <c r="D16" s="91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2:4">
      <c r="B17" s="91"/>
      <c r="C17" s="91"/>
      <c r="D17" s="91"/>
    </row>
    <row r="18" spans="2:4">
      <c r="B18" s="91"/>
      <c r="C18" s="91"/>
      <c r="D18" s="91"/>
    </row>
    <row r="19" spans="2:4">
      <c r="B19" s="91"/>
      <c r="C19" s="91"/>
      <c r="D19" s="91"/>
    </row>
    <row r="20" spans="2:4">
      <c r="B20" s="91"/>
      <c r="C20" s="91"/>
      <c r="D20" s="91"/>
    </row>
    <row r="21" spans="2:4">
      <c r="B21" s="91"/>
      <c r="C21" s="91"/>
      <c r="D21" s="91"/>
    </row>
    <row r="22" spans="2:4">
      <c r="B22" s="91"/>
      <c r="C22" s="91"/>
      <c r="D22" s="91"/>
    </row>
    <row r="23" spans="2:4">
      <c r="B23" s="91"/>
      <c r="C23" s="91"/>
      <c r="D23" s="91"/>
    </row>
    <row r="24" spans="2:4">
      <c r="B24" s="91"/>
      <c r="C24" s="91"/>
      <c r="D24" s="91"/>
    </row>
    <row r="25" spans="2:4">
      <c r="B25" s="91"/>
      <c r="C25" s="91"/>
      <c r="D25" s="91"/>
    </row>
    <row r="26" spans="2:4">
      <c r="B26" s="91"/>
      <c r="C26" s="91"/>
      <c r="D26" s="91"/>
    </row>
    <row r="27" spans="2:4">
      <c r="B27" s="91"/>
      <c r="C27" s="91"/>
      <c r="D27" s="91"/>
    </row>
    <row r="28" spans="2:4">
      <c r="B28" s="91"/>
      <c r="C28" s="91"/>
      <c r="D28" s="91"/>
    </row>
    <row r="29" spans="2:4">
      <c r="B29" s="91"/>
      <c r="C29" s="91"/>
      <c r="D29" s="91"/>
    </row>
    <row r="30" spans="2:4">
      <c r="B30" s="91"/>
      <c r="C30" s="91"/>
      <c r="D30" s="91"/>
    </row>
    <row r="31" spans="2:4">
      <c r="B31" s="91"/>
      <c r="C31" s="91"/>
      <c r="D31" s="91"/>
    </row>
    <row r="32" spans="2:4">
      <c r="B32" s="91"/>
      <c r="C32" s="91"/>
      <c r="D32" s="91"/>
    </row>
    <row r="33" spans="2:4">
      <c r="B33" s="91"/>
      <c r="C33" s="91"/>
      <c r="D33" s="91"/>
    </row>
    <row r="34" spans="2:4">
      <c r="B34" s="91"/>
      <c r="C34" s="91"/>
      <c r="D34" s="91"/>
    </row>
    <row r="35" spans="2:4">
      <c r="B35" s="91"/>
      <c r="C35" s="91"/>
      <c r="D35" s="91"/>
    </row>
    <row r="36" spans="2:4">
      <c r="B36" s="91"/>
      <c r="C36" s="91"/>
      <c r="D36" s="91"/>
    </row>
    <row r="37" spans="2:4">
      <c r="B37" s="91"/>
      <c r="C37" s="91"/>
      <c r="D37" s="91"/>
    </row>
    <row r="38" spans="2:4">
      <c r="B38" s="91"/>
      <c r="C38" s="91"/>
      <c r="D38" s="91"/>
    </row>
    <row r="39" spans="2:4">
      <c r="B39" s="91"/>
      <c r="C39" s="91"/>
      <c r="D39" s="91"/>
    </row>
    <row r="40" spans="2:4">
      <c r="B40" s="91"/>
      <c r="C40" s="91"/>
      <c r="D40" s="91"/>
    </row>
    <row r="41" spans="2:4">
      <c r="B41" s="91"/>
      <c r="C41" s="91"/>
      <c r="D41" s="91"/>
    </row>
    <row r="42" spans="2:4">
      <c r="B42" s="91"/>
      <c r="C42" s="91"/>
      <c r="D42" s="91"/>
    </row>
    <row r="43" spans="2:4">
      <c r="B43" s="91"/>
      <c r="C43" s="91"/>
      <c r="D43" s="91"/>
    </row>
    <row r="44" spans="2:4">
      <c r="B44" s="91"/>
      <c r="C44" s="91"/>
      <c r="D44" s="91"/>
    </row>
    <row r="45" spans="2:4">
      <c r="B45" s="91"/>
      <c r="C45" s="91"/>
      <c r="D45" s="91"/>
    </row>
    <row r="46" spans="2:4">
      <c r="B46" s="91"/>
      <c r="C46" s="91"/>
      <c r="D46" s="91"/>
    </row>
    <row r="47" spans="2:4">
      <c r="B47" s="91"/>
      <c r="C47" s="91"/>
      <c r="D47" s="91"/>
    </row>
    <row r="48" spans="2:4">
      <c r="B48" s="91"/>
      <c r="C48" s="91"/>
      <c r="D48" s="91"/>
    </row>
    <row r="49" spans="2:4">
      <c r="B49" s="91"/>
      <c r="C49" s="91"/>
      <c r="D49" s="91"/>
    </row>
    <row r="50" spans="2:4">
      <c r="B50" s="91"/>
      <c r="C50" s="91"/>
      <c r="D50" s="91"/>
    </row>
    <row r="51" spans="2:4">
      <c r="B51" s="91"/>
      <c r="C51" s="91"/>
      <c r="D51" s="91"/>
    </row>
    <row r="52" spans="2:4">
      <c r="B52" s="91"/>
      <c r="C52" s="91"/>
      <c r="D52" s="91"/>
    </row>
    <row r="53" spans="2:4">
      <c r="B53" s="91"/>
      <c r="C53" s="91"/>
      <c r="D53" s="91"/>
    </row>
    <row r="54" spans="2:4">
      <c r="B54" s="91"/>
      <c r="C54" s="91"/>
      <c r="D54" s="91"/>
    </row>
    <row r="55" spans="2:4">
      <c r="B55" s="91"/>
      <c r="C55" s="91"/>
      <c r="D55" s="91"/>
    </row>
    <row r="56" spans="2:4">
      <c r="B56" s="91"/>
      <c r="C56" s="91"/>
      <c r="D56" s="91"/>
    </row>
    <row r="57" spans="2:4">
      <c r="B57" s="91"/>
      <c r="C57" s="91"/>
      <c r="D57" s="91"/>
    </row>
    <row r="58" spans="2:4">
      <c r="B58" s="91"/>
      <c r="C58" s="91"/>
      <c r="D58" s="91"/>
    </row>
    <row r="59" spans="2:4">
      <c r="B59" s="91"/>
      <c r="C59" s="91"/>
      <c r="D59" s="91"/>
    </row>
    <row r="60" spans="2:4">
      <c r="B60" s="91"/>
      <c r="C60" s="91"/>
      <c r="D60" s="91"/>
    </row>
    <row r="61" spans="2:4">
      <c r="B61" s="91"/>
      <c r="C61" s="91"/>
      <c r="D61" s="91"/>
    </row>
    <row r="62" spans="2:4">
      <c r="B62" s="91"/>
      <c r="C62" s="91"/>
      <c r="D62" s="91"/>
    </row>
    <row r="63" spans="2:4">
      <c r="B63" s="91"/>
      <c r="C63" s="91"/>
      <c r="D63" s="91"/>
    </row>
    <row r="64" spans="2:4">
      <c r="B64" s="91"/>
      <c r="C64" s="91"/>
      <c r="D64" s="91"/>
    </row>
    <row r="65" spans="2:4">
      <c r="B65" s="91"/>
      <c r="C65" s="91"/>
      <c r="D65" s="91"/>
    </row>
    <row r="66" spans="2:4">
      <c r="B66" s="91"/>
      <c r="C66" s="91"/>
      <c r="D66" s="91"/>
    </row>
    <row r="67" spans="2:4">
      <c r="B67" s="91"/>
      <c r="C67" s="91"/>
      <c r="D67" s="91"/>
    </row>
    <row r="68" spans="2:4">
      <c r="B68" s="91"/>
      <c r="C68" s="91"/>
      <c r="D68" s="91"/>
    </row>
    <row r="69" spans="2:4">
      <c r="B69" s="91"/>
      <c r="C69" s="91"/>
      <c r="D69" s="91"/>
    </row>
    <row r="70" spans="2:4">
      <c r="B70" s="91"/>
      <c r="C70" s="91"/>
      <c r="D70" s="91"/>
    </row>
    <row r="71" spans="2:4">
      <c r="B71" s="91"/>
      <c r="C71" s="91"/>
      <c r="D71" s="91"/>
    </row>
    <row r="72" spans="2:4">
      <c r="B72" s="91"/>
      <c r="C72" s="91"/>
      <c r="D72" s="91"/>
    </row>
    <row r="73" spans="2:4">
      <c r="B73" s="91"/>
      <c r="C73" s="91"/>
      <c r="D73" s="91"/>
    </row>
    <row r="74" spans="2:4">
      <c r="B74" s="91"/>
      <c r="C74" s="91"/>
      <c r="D74" s="91"/>
    </row>
    <row r="75" spans="2:4">
      <c r="B75" s="91"/>
      <c r="C75" s="91"/>
      <c r="D75" s="91"/>
    </row>
    <row r="76" spans="2:4">
      <c r="B76" s="91"/>
      <c r="C76" s="91"/>
      <c r="D76" s="91"/>
    </row>
    <row r="77" spans="2:4">
      <c r="B77" s="91"/>
      <c r="C77" s="91"/>
      <c r="D77" s="91"/>
    </row>
    <row r="78" spans="2:4">
      <c r="B78" s="91"/>
      <c r="C78" s="91"/>
      <c r="D78" s="91"/>
    </row>
    <row r="79" spans="2:4">
      <c r="B79" s="91"/>
      <c r="C79" s="91"/>
      <c r="D79" s="91"/>
    </row>
    <row r="80" spans="2:4">
      <c r="B80" s="91"/>
      <c r="C80" s="91"/>
      <c r="D80" s="91"/>
    </row>
    <row r="81" spans="2:4">
      <c r="B81" s="91"/>
      <c r="C81" s="91"/>
      <c r="D81" s="91"/>
    </row>
    <row r="82" spans="2:4">
      <c r="B82" s="91"/>
      <c r="C82" s="91"/>
      <c r="D82" s="91"/>
    </row>
    <row r="83" spans="2:4">
      <c r="B83" s="91"/>
      <c r="C83" s="91"/>
      <c r="D83" s="91"/>
    </row>
    <row r="84" spans="2:4">
      <c r="B84" s="91"/>
      <c r="C84" s="91"/>
      <c r="D84" s="91"/>
    </row>
    <row r="85" spans="2:4">
      <c r="B85" s="91"/>
      <c r="C85" s="91"/>
      <c r="D85" s="91"/>
    </row>
    <row r="86" spans="2:4">
      <c r="B86" s="91"/>
      <c r="C86" s="91"/>
      <c r="D86" s="91"/>
    </row>
    <row r="87" spans="2:4">
      <c r="B87" s="91"/>
      <c r="C87" s="91"/>
      <c r="D87" s="91"/>
    </row>
    <row r="88" spans="2:4">
      <c r="B88" s="91"/>
      <c r="C88" s="91"/>
      <c r="D88" s="91"/>
    </row>
    <row r="89" spans="2:4">
      <c r="B89" s="91"/>
      <c r="C89" s="91"/>
      <c r="D89" s="91"/>
    </row>
    <row r="90" spans="2:4">
      <c r="B90" s="91"/>
      <c r="C90" s="91"/>
      <c r="D90" s="91"/>
    </row>
    <row r="91" spans="2:4">
      <c r="B91" s="91"/>
      <c r="C91" s="91"/>
      <c r="D91" s="91"/>
    </row>
    <row r="92" spans="2:4">
      <c r="B92" s="91"/>
      <c r="C92" s="91"/>
      <c r="D92" s="91"/>
    </row>
    <row r="93" spans="2:4">
      <c r="B93" s="91"/>
      <c r="C93" s="91"/>
      <c r="D93" s="91"/>
    </row>
    <row r="94" spans="2:4">
      <c r="B94" s="91"/>
      <c r="C94" s="91"/>
      <c r="D94" s="91"/>
    </row>
    <row r="95" spans="2:4">
      <c r="B95" s="91"/>
      <c r="C95" s="91"/>
      <c r="D95" s="91"/>
    </row>
    <row r="96" spans="2:4">
      <c r="B96" s="91"/>
      <c r="C96" s="91"/>
      <c r="D96" s="91"/>
    </row>
    <row r="97" spans="2:4">
      <c r="B97" s="91"/>
      <c r="C97" s="91"/>
      <c r="D97" s="91"/>
    </row>
    <row r="98" spans="2:4">
      <c r="B98" s="91"/>
      <c r="C98" s="91"/>
      <c r="D98" s="91"/>
    </row>
    <row r="99" spans="2:4">
      <c r="B99" s="91"/>
      <c r="C99" s="91"/>
      <c r="D99" s="91"/>
    </row>
    <row r="100" spans="2:4">
      <c r="B100" s="91"/>
      <c r="C100" s="91"/>
      <c r="D100" s="91"/>
    </row>
    <row r="101" spans="2:4">
      <c r="B101" s="91"/>
      <c r="C101" s="91"/>
      <c r="D101" s="91"/>
    </row>
    <row r="102" spans="2:4">
      <c r="B102" s="91"/>
      <c r="C102" s="91"/>
      <c r="D102" s="91"/>
    </row>
    <row r="103" spans="2:4">
      <c r="B103" s="91"/>
      <c r="C103" s="91"/>
      <c r="D103" s="91"/>
    </row>
    <row r="104" spans="2:4">
      <c r="B104" s="91"/>
      <c r="C104" s="91"/>
      <c r="D104" s="91"/>
    </row>
    <row r="105" spans="2:4">
      <c r="B105" s="91"/>
      <c r="C105" s="91"/>
      <c r="D105" s="91"/>
    </row>
    <row r="106" spans="2:4">
      <c r="B106" s="91"/>
      <c r="C106" s="91"/>
      <c r="D106" s="91"/>
    </row>
    <row r="107" spans="2:4">
      <c r="B107" s="91"/>
      <c r="C107" s="91"/>
      <c r="D107" s="91"/>
    </row>
    <row r="108" spans="2:4">
      <c r="B108" s="91"/>
      <c r="C108" s="91"/>
      <c r="D108" s="91"/>
    </row>
    <row r="109" spans="2:4">
      <c r="B109" s="91"/>
      <c r="C109" s="91"/>
      <c r="D109" s="91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AH28:XFD29 A1:B1048576 D1:XFD27 D30:XFD1048576 D28:AF29 C5:C9 C11:C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R399"/>
  <sheetViews>
    <sheetView rightToLeft="1" workbookViewId="0">
      <selection activeCell="M10" sqref="M10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47" t="s">
        <v>160</v>
      </c>
      <c r="C1" s="68" t="s" vm="1">
        <v>240</v>
      </c>
    </row>
    <row r="2" spans="2:18">
      <c r="B2" s="47" t="s">
        <v>159</v>
      </c>
      <c r="C2" s="68" t="s">
        <v>241</v>
      </c>
    </row>
    <row r="3" spans="2:18">
      <c r="B3" s="47" t="s">
        <v>161</v>
      </c>
      <c r="C3" s="68" t="s">
        <v>242</v>
      </c>
    </row>
    <row r="4" spans="2:18">
      <c r="B4" s="47" t="s">
        <v>162</v>
      </c>
      <c r="C4" s="68">
        <v>12146</v>
      </c>
    </row>
    <row r="6" spans="2:18" ht="26.25" customHeight="1">
      <c r="B6" s="108" t="s">
        <v>200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10"/>
    </row>
    <row r="7" spans="2:18" s="3" customFormat="1" ht="78.75">
      <c r="B7" s="22" t="s">
        <v>97</v>
      </c>
      <c r="C7" s="30" t="s">
        <v>35</v>
      </c>
      <c r="D7" s="30" t="s">
        <v>50</v>
      </c>
      <c r="E7" s="30" t="s">
        <v>14</v>
      </c>
      <c r="F7" s="30" t="s">
        <v>51</v>
      </c>
      <c r="G7" s="30" t="s">
        <v>85</v>
      </c>
      <c r="H7" s="30" t="s">
        <v>17</v>
      </c>
      <c r="I7" s="30" t="s">
        <v>84</v>
      </c>
      <c r="J7" s="30" t="s">
        <v>16</v>
      </c>
      <c r="K7" s="30" t="s">
        <v>198</v>
      </c>
      <c r="L7" s="30" t="s">
        <v>221</v>
      </c>
      <c r="M7" s="30" t="s">
        <v>199</v>
      </c>
      <c r="N7" s="30" t="s">
        <v>46</v>
      </c>
      <c r="O7" s="30" t="s">
        <v>163</v>
      </c>
      <c r="P7" s="31" t="s">
        <v>165</v>
      </c>
      <c r="R7" s="1"/>
    </row>
    <row r="8" spans="2:18" s="3" customFormat="1" ht="17.25" customHeight="1">
      <c r="B8" s="15"/>
      <c r="C8" s="32"/>
      <c r="D8" s="32"/>
      <c r="E8" s="32"/>
      <c r="F8" s="32"/>
      <c r="G8" s="32" t="s">
        <v>21</v>
      </c>
      <c r="H8" s="32" t="s">
        <v>20</v>
      </c>
      <c r="I8" s="32"/>
      <c r="J8" s="32" t="s">
        <v>19</v>
      </c>
      <c r="K8" s="32" t="s">
        <v>19</v>
      </c>
      <c r="L8" s="32" t="s">
        <v>223</v>
      </c>
      <c r="M8" s="32" t="s">
        <v>219</v>
      </c>
      <c r="N8" s="32" t="s">
        <v>19</v>
      </c>
      <c r="O8" s="32" t="s">
        <v>19</v>
      </c>
      <c r="P8" s="33" t="s">
        <v>19</v>
      </c>
    </row>
    <row r="9" spans="2:18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19" t="s">
        <v>12</v>
      </c>
      <c r="P9" s="20" t="s">
        <v>13</v>
      </c>
      <c r="Q9" s="5"/>
    </row>
    <row r="10" spans="2:18" s="4" customFormat="1" ht="18" customHeight="1"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86">
        <v>0</v>
      </c>
      <c r="N10" s="91"/>
      <c r="O10" s="91"/>
      <c r="P10" s="91"/>
      <c r="Q10" s="5"/>
    </row>
    <row r="11" spans="2:18" ht="20.25" customHeight="1">
      <c r="B11" s="89" t="s">
        <v>231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</row>
    <row r="12" spans="2:18">
      <c r="B12" s="89" t="s">
        <v>93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</row>
    <row r="13" spans="2:18">
      <c r="B13" s="89" t="s">
        <v>222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</row>
    <row r="14" spans="2:18"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</row>
    <row r="15" spans="2:18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</row>
    <row r="16" spans="2:18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</row>
    <row r="17" spans="2:16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</row>
    <row r="18" spans="2:16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</row>
    <row r="19" spans="2:16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</row>
    <row r="20" spans="2:16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</row>
    <row r="21" spans="2:16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</row>
    <row r="22" spans="2:16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</row>
    <row r="23" spans="2:16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</row>
    <row r="24" spans="2:16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</row>
    <row r="25" spans="2:16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</row>
    <row r="26" spans="2:16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</row>
    <row r="27" spans="2:16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</row>
    <row r="28" spans="2:16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</row>
    <row r="29" spans="2:16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</row>
    <row r="30" spans="2:16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</row>
    <row r="31" spans="2:16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</row>
    <row r="32" spans="2:16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</row>
    <row r="33" spans="2:16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</row>
    <row r="34" spans="2:16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</row>
    <row r="35" spans="2:16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</row>
    <row r="36" spans="2:16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2:16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</row>
    <row r="38" spans="2:16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</row>
    <row r="39" spans="2:16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</row>
    <row r="40" spans="2:16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</row>
    <row r="41" spans="2:16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</row>
    <row r="42" spans="2:16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</row>
    <row r="43" spans="2:16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</row>
    <row r="44" spans="2:16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</row>
    <row r="45" spans="2:16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</row>
    <row r="46" spans="2:16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</row>
    <row r="47" spans="2:16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</row>
    <row r="48" spans="2:16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</row>
    <row r="49" spans="2:16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</row>
    <row r="50" spans="2:16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</row>
    <row r="51" spans="2:16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</row>
    <row r="52" spans="2:16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</row>
    <row r="53" spans="2:16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</row>
    <row r="54" spans="2:16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</row>
    <row r="55" spans="2:16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</row>
    <row r="56" spans="2:16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</row>
    <row r="57" spans="2:16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</row>
    <row r="58" spans="2:16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</row>
    <row r="59" spans="2:16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</row>
    <row r="60" spans="2:16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</row>
    <row r="61" spans="2:16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</row>
    <row r="62" spans="2:16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</row>
    <row r="63" spans="2:16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</row>
    <row r="64" spans="2:16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</row>
    <row r="65" spans="2:16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</row>
    <row r="66" spans="2:16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</row>
    <row r="67" spans="2:16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</row>
    <row r="68" spans="2:16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</row>
    <row r="69" spans="2:16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</row>
    <row r="70" spans="2:16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</row>
    <row r="71" spans="2:16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</row>
    <row r="72" spans="2:16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</row>
    <row r="73" spans="2:16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</row>
    <row r="74" spans="2:16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</row>
    <row r="75" spans="2:16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</row>
    <row r="76" spans="2:16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</row>
    <row r="77" spans="2:16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</row>
    <row r="78" spans="2:16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</row>
    <row r="79" spans="2:16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</row>
    <row r="80" spans="2:16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</row>
    <row r="81" spans="2:16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</row>
    <row r="82" spans="2:16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</row>
    <row r="83" spans="2:16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</row>
    <row r="84" spans="2:16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</row>
    <row r="85" spans="2:16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</row>
    <row r="86" spans="2:16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</row>
    <row r="87" spans="2:16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</row>
    <row r="88" spans="2:16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</row>
    <row r="89" spans="2:16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</row>
    <row r="90" spans="2:16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</row>
    <row r="91" spans="2:16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</row>
    <row r="92" spans="2:16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</row>
    <row r="93" spans="2:16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</row>
    <row r="94" spans="2:16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</row>
    <row r="95" spans="2:16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</row>
    <row r="96" spans="2:16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</row>
    <row r="97" spans="2:16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</row>
    <row r="98" spans="2:16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</row>
    <row r="99" spans="2:16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</row>
    <row r="100" spans="2:16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</row>
    <row r="101" spans="2:16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</row>
    <row r="102" spans="2:16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</row>
    <row r="103" spans="2:16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</row>
    <row r="104" spans="2:16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</row>
    <row r="105" spans="2:16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</row>
    <row r="106" spans="2:16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</row>
    <row r="107" spans="2:16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</row>
    <row r="108" spans="2:16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</row>
    <row r="109" spans="2:16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2"/>
      <c r="D397" s="1"/>
    </row>
    <row r="398" spans="2:4">
      <c r="B398" s="42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AH31:XFD33 B1:B23 Q1:XFD30 Q34:XFD1048576 Q31:AF33 D1:L23 N1:P23 M1:M9 M11:M23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R409"/>
  <sheetViews>
    <sheetView rightToLeft="1" workbookViewId="0">
      <selection activeCell="M10" sqref="M10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47" t="s">
        <v>160</v>
      </c>
      <c r="C1" s="68" t="s" vm="1">
        <v>240</v>
      </c>
    </row>
    <row r="2" spans="2:18">
      <c r="B2" s="47" t="s">
        <v>159</v>
      </c>
      <c r="C2" s="68" t="s">
        <v>241</v>
      </c>
    </row>
    <row r="3" spans="2:18">
      <c r="B3" s="47" t="s">
        <v>161</v>
      </c>
      <c r="C3" s="68" t="s">
        <v>242</v>
      </c>
    </row>
    <row r="4" spans="2:18">
      <c r="B4" s="47" t="s">
        <v>162</v>
      </c>
      <c r="C4" s="68">
        <v>12146</v>
      </c>
    </row>
    <row r="6" spans="2:18" ht="26.25" customHeight="1">
      <c r="B6" s="108" t="s">
        <v>201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10"/>
    </row>
    <row r="7" spans="2:18" s="3" customFormat="1" ht="78.75">
      <c r="B7" s="22" t="s">
        <v>97</v>
      </c>
      <c r="C7" s="30" t="s">
        <v>35</v>
      </c>
      <c r="D7" s="30" t="s">
        <v>50</v>
      </c>
      <c r="E7" s="30" t="s">
        <v>14</v>
      </c>
      <c r="F7" s="30" t="s">
        <v>51</v>
      </c>
      <c r="G7" s="30" t="s">
        <v>85</v>
      </c>
      <c r="H7" s="30" t="s">
        <v>17</v>
      </c>
      <c r="I7" s="30" t="s">
        <v>84</v>
      </c>
      <c r="J7" s="30" t="s">
        <v>16</v>
      </c>
      <c r="K7" s="30" t="s">
        <v>198</v>
      </c>
      <c r="L7" s="30" t="s">
        <v>216</v>
      </c>
      <c r="M7" s="30" t="s">
        <v>199</v>
      </c>
      <c r="N7" s="30" t="s">
        <v>46</v>
      </c>
      <c r="O7" s="30" t="s">
        <v>163</v>
      </c>
      <c r="P7" s="31" t="s">
        <v>165</v>
      </c>
      <c r="R7" s="1"/>
    </row>
    <row r="8" spans="2:18" s="3" customFormat="1" ht="17.25" customHeight="1">
      <c r="B8" s="15"/>
      <c r="C8" s="32"/>
      <c r="D8" s="32"/>
      <c r="E8" s="32"/>
      <c r="F8" s="32"/>
      <c r="G8" s="32" t="s">
        <v>21</v>
      </c>
      <c r="H8" s="32" t="s">
        <v>20</v>
      </c>
      <c r="I8" s="32"/>
      <c r="J8" s="32" t="s">
        <v>19</v>
      </c>
      <c r="K8" s="32" t="s">
        <v>19</v>
      </c>
      <c r="L8" s="32" t="s">
        <v>223</v>
      </c>
      <c r="M8" s="32" t="s">
        <v>219</v>
      </c>
      <c r="N8" s="32" t="s">
        <v>19</v>
      </c>
      <c r="O8" s="32" t="s">
        <v>19</v>
      </c>
      <c r="P8" s="33" t="s">
        <v>19</v>
      </c>
    </row>
    <row r="9" spans="2:18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19" t="s">
        <v>12</v>
      </c>
      <c r="P9" s="20" t="s">
        <v>13</v>
      </c>
      <c r="Q9" s="5"/>
    </row>
    <row r="10" spans="2:18" s="4" customFormat="1" ht="18" customHeight="1"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86">
        <v>0</v>
      </c>
      <c r="N10" s="91"/>
      <c r="O10" s="91"/>
      <c r="P10" s="91"/>
      <c r="Q10" s="5"/>
    </row>
    <row r="11" spans="2:18" ht="20.25" customHeight="1">
      <c r="B11" s="89" t="s">
        <v>231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</row>
    <row r="12" spans="2:18">
      <c r="B12" s="89" t="s">
        <v>93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</row>
    <row r="13" spans="2:18">
      <c r="B13" s="89" t="s">
        <v>222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</row>
    <row r="14" spans="2:18"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</row>
    <row r="15" spans="2:18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</row>
    <row r="16" spans="2:18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</row>
    <row r="17" spans="2:16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</row>
    <row r="18" spans="2:16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</row>
    <row r="19" spans="2:16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</row>
    <row r="20" spans="2:16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</row>
    <row r="21" spans="2:16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</row>
    <row r="22" spans="2:16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</row>
    <row r="23" spans="2:16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</row>
    <row r="24" spans="2:16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</row>
    <row r="25" spans="2:16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</row>
    <row r="26" spans="2:16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</row>
    <row r="27" spans="2:16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</row>
    <row r="28" spans="2:16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</row>
    <row r="29" spans="2:16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</row>
    <row r="30" spans="2:16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</row>
    <row r="31" spans="2:16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</row>
    <row r="32" spans="2:16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</row>
    <row r="33" spans="2:16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</row>
    <row r="34" spans="2:16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</row>
    <row r="35" spans="2:16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</row>
    <row r="36" spans="2:16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2:16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</row>
    <row r="38" spans="2:16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</row>
    <row r="39" spans="2:16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</row>
    <row r="40" spans="2:16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</row>
    <row r="41" spans="2:16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</row>
    <row r="42" spans="2:16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</row>
    <row r="43" spans="2:16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</row>
    <row r="44" spans="2:16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</row>
    <row r="45" spans="2:16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</row>
    <row r="46" spans="2:16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</row>
    <row r="47" spans="2:16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</row>
    <row r="48" spans="2:16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</row>
    <row r="49" spans="2:16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</row>
    <row r="50" spans="2:16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</row>
    <row r="51" spans="2:16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</row>
    <row r="52" spans="2:16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</row>
    <row r="53" spans="2:16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</row>
    <row r="54" spans="2:16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</row>
    <row r="55" spans="2:16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</row>
    <row r="56" spans="2:16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</row>
    <row r="57" spans="2:16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</row>
    <row r="58" spans="2:16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</row>
    <row r="59" spans="2:16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</row>
    <row r="60" spans="2:16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</row>
    <row r="61" spans="2:16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</row>
    <row r="62" spans="2:16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</row>
    <row r="63" spans="2:16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</row>
    <row r="64" spans="2:16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</row>
    <row r="65" spans="2:16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</row>
    <row r="66" spans="2:16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</row>
    <row r="67" spans="2:16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</row>
    <row r="68" spans="2:16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</row>
    <row r="69" spans="2:16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</row>
    <row r="70" spans="2:16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</row>
    <row r="71" spans="2:16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</row>
    <row r="72" spans="2:16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</row>
    <row r="73" spans="2:16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</row>
    <row r="74" spans="2:16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</row>
    <row r="75" spans="2:16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</row>
    <row r="76" spans="2:16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</row>
    <row r="77" spans="2:16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</row>
    <row r="78" spans="2:16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</row>
    <row r="79" spans="2:16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</row>
    <row r="80" spans="2:16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</row>
    <row r="81" spans="2:16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</row>
    <row r="82" spans="2:16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</row>
    <row r="83" spans="2:16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</row>
    <row r="84" spans="2:16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</row>
    <row r="85" spans="2:16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</row>
    <row r="86" spans="2:16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</row>
    <row r="87" spans="2:16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</row>
    <row r="88" spans="2:16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</row>
    <row r="89" spans="2:16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</row>
    <row r="90" spans="2:16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</row>
    <row r="91" spans="2:16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</row>
    <row r="92" spans="2:16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</row>
    <row r="93" spans="2:16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</row>
    <row r="94" spans="2:16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</row>
    <row r="95" spans="2:16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</row>
    <row r="96" spans="2:16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</row>
    <row r="97" spans="2:16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</row>
    <row r="98" spans="2:16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</row>
    <row r="99" spans="2:16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</row>
    <row r="100" spans="2:16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</row>
    <row r="101" spans="2:16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</row>
    <row r="102" spans="2:16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</row>
    <row r="103" spans="2:16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</row>
    <row r="104" spans="2:16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</row>
    <row r="105" spans="2:16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</row>
    <row r="106" spans="2:16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</row>
    <row r="107" spans="2:16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</row>
    <row r="108" spans="2:16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</row>
    <row r="109" spans="2:16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2"/>
      <c r="D397" s="1"/>
    </row>
    <row r="398" spans="2:4">
      <c r="B398" s="42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AH31:XFD33 B1:B23 Q1:XFD30 Q34:XFD1048576 Q31:AF33 D1:L23 N1:P23 M1:M9 M11:M23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78"/>
  <sheetViews>
    <sheetView rightToLeft="1" topLeftCell="A13" workbookViewId="0"/>
  </sheetViews>
  <sheetFormatPr defaultColWidth="9.140625" defaultRowHeight="18"/>
  <cols>
    <col min="1" max="1" width="6.28515625" style="1" customWidth="1"/>
    <col min="2" max="2" width="32" style="2" bestFit="1" customWidth="1"/>
    <col min="3" max="3" width="63.285156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0.5703125" style="1" bestFit="1" customWidth="1"/>
    <col min="13" max="13" width="7.28515625" style="1" bestFit="1" customWidth="1"/>
    <col min="14" max="14" width="8.28515625" style="1" bestFit="1" customWidth="1"/>
    <col min="15" max="15" width="9.425781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38" width="7.5703125" style="1" customWidth="1"/>
    <col min="39" max="39" width="6.7109375" style="1" customWidth="1"/>
    <col min="40" max="40" width="7.7109375" style="1" customWidth="1"/>
    <col min="41" max="41" width="7.140625" style="1" customWidth="1"/>
    <col min="42" max="42" width="6" style="1" customWidth="1"/>
    <col min="43" max="43" width="7.85546875" style="1" customWidth="1"/>
    <col min="44" max="44" width="8.140625" style="1" customWidth="1"/>
    <col min="45" max="45" width="1.7109375" style="1" customWidth="1"/>
    <col min="46" max="46" width="15" style="1" customWidth="1"/>
    <col min="47" max="47" width="8.7109375" style="1" customWidth="1"/>
    <col min="48" max="48" width="10" style="1" customWidth="1"/>
    <col min="49" max="49" width="9.5703125" style="1" customWidth="1"/>
    <col min="50" max="50" width="6.140625" style="1" customWidth="1"/>
    <col min="51" max="52" width="5.7109375" style="1" customWidth="1"/>
    <col min="53" max="53" width="6.85546875" style="1" customWidth="1"/>
    <col min="54" max="54" width="6.42578125" style="1" customWidth="1"/>
    <col min="55" max="55" width="6.7109375" style="1" customWidth="1"/>
    <col min="56" max="56" width="7.28515625" style="1" customWidth="1"/>
    <col min="57" max="68" width="5.7109375" style="1" customWidth="1"/>
    <col min="69" max="16384" width="9.140625" style="1"/>
  </cols>
  <sheetData>
    <row r="1" spans="2:53">
      <c r="B1" s="47" t="s">
        <v>160</v>
      </c>
      <c r="C1" s="68" t="s" vm="1">
        <v>240</v>
      </c>
    </row>
    <row r="2" spans="2:53">
      <c r="B2" s="47" t="s">
        <v>159</v>
      </c>
      <c r="C2" s="68" t="s">
        <v>241</v>
      </c>
    </row>
    <row r="3" spans="2:53">
      <c r="B3" s="47" t="s">
        <v>161</v>
      </c>
      <c r="C3" s="68" t="s">
        <v>242</v>
      </c>
    </row>
    <row r="4" spans="2:53">
      <c r="B4" s="47" t="s">
        <v>162</v>
      </c>
      <c r="C4" s="68">
        <v>12146</v>
      </c>
    </row>
    <row r="6" spans="2:53" ht="21.75" customHeight="1">
      <c r="B6" s="111" t="s">
        <v>190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3"/>
    </row>
    <row r="7" spans="2:53" ht="27.75" customHeight="1">
      <c r="B7" s="114" t="s">
        <v>70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6"/>
      <c r="AU7" s="3"/>
      <c r="AV7" s="3"/>
    </row>
    <row r="8" spans="2:53" s="3" customFormat="1" ht="66" customHeight="1">
      <c r="B8" s="22" t="s">
        <v>96</v>
      </c>
      <c r="C8" s="30" t="s">
        <v>35</v>
      </c>
      <c r="D8" s="30" t="s">
        <v>100</v>
      </c>
      <c r="E8" s="30" t="s">
        <v>14</v>
      </c>
      <c r="F8" s="30" t="s">
        <v>51</v>
      </c>
      <c r="G8" s="30" t="s">
        <v>85</v>
      </c>
      <c r="H8" s="30" t="s">
        <v>17</v>
      </c>
      <c r="I8" s="30" t="s">
        <v>84</v>
      </c>
      <c r="J8" s="30" t="s">
        <v>16</v>
      </c>
      <c r="K8" s="30" t="s">
        <v>18</v>
      </c>
      <c r="L8" s="30" t="s">
        <v>216</v>
      </c>
      <c r="M8" s="30" t="s">
        <v>215</v>
      </c>
      <c r="N8" s="30" t="s">
        <v>230</v>
      </c>
      <c r="O8" s="30" t="s">
        <v>47</v>
      </c>
      <c r="P8" s="30" t="s">
        <v>218</v>
      </c>
      <c r="Q8" s="30" t="s">
        <v>163</v>
      </c>
      <c r="R8" s="60" t="s">
        <v>165</v>
      </c>
      <c r="AM8" s="1"/>
      <c r="AU8" s="1"/>
      <c r="AV8" s="1"/>
      <c r="AW8" s="1"/>
    </row>
    <row r="9" spans="2:53" s="3" customFormat="1" ht="21.75" customHeight="1">
      <c r="B9" s="15"/>
      <c r="C9" s="32"/>
      <c r="D9" s="32"/>
      <c r="E9" s="32"/>
      <c r="F9" s="32"/>
      <c r="G9" s="32" t="s">
        <v>21</v>
      </c>
      <c r="H9" s="32" t="s">
        <v>20</v>
      </c>
      <c r="I9" s="32"/>
      <c r="J9" s="32" t="s">
        <v>19</v>
      </c>
      <c r="K9" s="32" t="s">
        <v>19</v>
      </c>
      <c r="L9" s="32" t="s">
        <v>223</v>
      </c>
      <c r="M9" s="32"/>
      <c r="N9" s="16" t="s">
        <v>219</v>
      </c>
      <c r="O9" s="32" t="s">
        <v>224</v>
      </c>
      <c r="P9" s="32" t="s">
        <v>19</v>
      </c>
      <c r="Q9" s="32" t="s">
        <v>19</v>
      </c>
      <c r="R9" s="33" t="s">
        <v>19</v>
      </c>
      <c r="AU9" s="1"/>
      <c r="AV9" s="1"/>
    </row>
    <row r="10" spans="2:53" s="4" customFormat="1" ht="18" customHeight="1">
      <c r="B10" s="18"/>
      <c r="C10" s="34" t="s">
        <v>0</v>
      </c>
      <c r="D10" s="34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19" t="s">
        <v>94</v>
      </c>
      <c r="R10" s="20" t="s">
        <v>95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U10" s="1"/>
      <c r="AV10" s="1"/>
      <c r="AW10" s="3"/>
    </row>
    <row r="11" spans="2:53" s="4" customFormat="1" ht="18" customHeight="1">
      <c r="B11" s="69" t="s">
        <v>26</v>
      </c>
      <c r="C11" s="70"/>
      <c r="D11" s="70"/>
      <c r="E11" s="70"/>
      <c r="F11" s="70"/>
      <c r="G11" s="70"/>
      <c r="H11" s="78">
        <v>7.5854350550863971</v>
      </c>
      <c r="I11" s="70"/>
      <c r="J11" s="70"/>
      <c r="K11" s="79">
        <v>1.3524336833868088E-3</v>
      </c>
      <c r="L11" s="78"/>
      <c r="M11" s="80"/>
      <c r="N11" s="70"/>
      <c r="O11" s="78">
        <v>303.45705482699998</v>
      </c>
      <c r="P11" s="70"/>
      <c r="Q11" s="79">
        <f>O11/$O$11</f>
        <v>1</v>
      </c>
      <c r="R11" s="79">
        <f>O11/'סכום נכסי הקרן'!$C$42</f>
        <v>5.4585564918680093E-2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U11" s="1"/>
      <c r="AV11" s="1"/>
      <c r="AW11" s="3"/>
      <c r="BA11" s="1"/>
    </row>
    <row r="12" spans="2:53" ht="22.5" customHeight="1">
      <c r="B12" s="71" t="s">
        <v>212</v>
      </c>
      <c r="C12" s="72"/>
      <c r="D12" s="72"/>
      <c r="E12" s="72"/>
      <c r="F12" s="72"/>
      <c r="G12" s="72"/>
      <c r="H12" s="81">
        <v>7.585435055086398</v>
      </c>
      <c r="I12" s="72"/>
      <c r="J12" s="72"/>
      <c r="K12" s="82">
        <v>1.3524336833868095E-3</v>
      </c>
      <c r="L12" s="81"/>
      <c r="M12" s="83"/>
      <c r="N12" s="72"/>
      <c r="O12" s="81">
        <v>303.45705482699992</v>
      </c>
      <c r="P12" s="72"/>
      <c r="Q12" s="82">
        <f t="shared" ref="Q12:Q25" si="0">O12/$O$11</f>
        <v>0.99999999999999978</v>
      </c>
      <c r="R12" s="82">
        <f>O12/'סכום נכסי הקרן'!$C$42</f>
        <v>5.4585564918680086E-2</v>
      </c>
      <c r="AW12" s="4"/>
    </row>
    <row r="13" spans="2:53">
      <c r="B13" s="73" t="s">
        <v>24</v>
      </c>
      <c r="C13" s="74"/>
      <c r="D13" s="74"/>
      <c r="E13" s="74"/>
      <c r="F13" s="74"/>
      <c r="G13" s="74"/>
      <c r="H13" s="84">
        <v>6.7313754466099338</v>
      </c>
      <c r="I13" s="74"/>
      <c r="J13" s="74"/>
      <c r="K13" s="85">
        <v>-3.7454726484024863E-3</v>
      </c>
      <c r="L13" s="84"/>
      <c r="M13" s="86"/>
      <c r="N13" s="74"/>
      <c r="O13" s="84">
        <v>151.910249886</v>
      </c>
      <c r="P13" s="74"/>
      <c r="Q13" s="85">
        <f t="shared" si="0"/>
        <v>0.50059884082313921</v>
      </c>
      <c r="R13" s="85">
        <f>O13/'סכום נכסי הקרן'!$C$42</f>
        <v>2.7325470523967471E-2</v>
      </c>
    </row>
    <row r="14" spans="2:53">
      <c r="B14" s="75" t="s">
        <v>23</v>
      </c>
      <c r="C14" s="72"/>
      <c r="D14" s="72"/>
      <c r="E14" s="72"/>
      <c r="F14" s="72"/>
      <c r="G14" s="72"/>
      <c r="H14" s="81">
        <v>6.7313754466099338</v>
      </c>
      <c r="I14" s="72"/>
      <c r="J14" s="72"/>
      <c r="K14" s="82">
        <v>-3.7454726484024863E-3</v>
      </c>
      <c r="L14" s="81"/>
      <c r="M14" s="83"/>
      <c r="N14" s="72"/>
      <c r="O14" s="81">
        <v>151.910249886</v>
      </c>
      <c r="P14" s="72"/>
      <c r="Q14" s="82">
        <f t="shared" si="0"/>
        <v>0.50059884082313921</v>
      </c>
      <c r="R14" s="82">
        <f>O14/'סכום נכסי הקרן'!$C$42</f>
        <v>2.7325470523967471E-2</v>
      </c>
    </row>
    <row r="15" spans="2:53">
      <c r="B15" s="76" t="s">
        <v>243</v>
      </c>
      <c r="C15" s="74" t="s">
        <v>244</v>
      </c>
      <c r="D15" s="87" t="s">
        <v>101</v>
      </c>
      <c r="E15" s="74" t="s">
        <v>245</v>
      </c>
      <c r="F15" s="74"/>
      <c r="G15" s="74"/>
      <c r="H15" s="84">
        <v>1.040000000026452</v>
      </c>
      <c r="I15" s="87" t="s">
        <v>145</v>
      </c>
      <c r="J15" s="88">
        <v>0.04</v>
      </c>
      <c r="K15" s="85">
        <v>-7.9999999997795658E-4</v>
      </c>
      <c r="L15" s="84">
        <v>12872.270037</v>
      </c>
      <c r="M15" s="86">
        <v>140.97</v>
      </c>
      <c r="N15" s="74"/>
      <c r="O15" s="84">
        <v>18.146039088000002</v>
      </c>
      <c r="P15" s="85">
        <v>8.2791547624690742E-7</v>
      </c>
      <c r="Q15" s="85">
        <f t="shared" si="0"/>
        <v>5.9797717005936828E-2</v>
      </c>
      <c r="R15" s="85">
        <f>O15/'סכום נכסי הקרן'!$C$42</f>
        <v>3.2640921636164257E-3</v>
      </c>
    </row>
    <row r="16" spans="2:53" ht="20.25">
      <c r="B16" s="76" t="s">
        <v>246</v>
      </c>
      <c r="C16" s="74" t="s">
        <v>247</v>
      </c>
      <c r="D16" s="87" t="s">
        <v>101</v>
      </c>
      <c r="E16" s="74" t="s">
        <v>245</v>
      </c>
      <c r="F16" s="74"/>
      <c r="G16" s="74"/>
      <c r="H16" s="84">
        <v>3.7599999999163356</v>
      </c>
      <c r="I16" s="87" t="s">
        <v>145</v>
      </c>
      <c r="J16" s="88">
        <v>0.04</v>
      </c>
      <c r="K16" s="85">
        <v>-4.9999999997247854E-3</v>
      </c>
      <c r="L16" s="84">
        <v>12033.152179999999</v>
      </c>
      <c r="M16" s="86">
        <v>150.97999999999999</v>
      </c>
      <c r="N16" s="74"/>
      <c r="O16" s="84">
        <v>18.167653376999997</v>
      </c>
      <c r="P16" s="85">
        <v>1.0357429823339755E-6</v>
      </c>
      <c r="Q16" s="85">
        <f t="shared" si="0"/>
        <v>5.9868943852227546E-2</v>
      </c>
      <c r="R16" s="85">
        <f>O16/'סכום נכסי הקרן'!$C$42</f>
        <v>3.2679801212585802E-3</v>
      </c>
      <c r="AU16" s="4"/>
    </row>
    <row r="17" spans="2:48" ht="20.25">
      <c r="B17" s="76" t="s">
        <v>248</v>
      </c>
      <c r="C17" s="74" t="s">
        <v>249</v>
      </c>
      <c r="D17" s="87" t="s">
        <v>101</v>
      </c>
      <c r="E17" s="74" t="s">
        <v>245</v>
      </c>
      <c r="F17" s="74"/>
      <c r="G17" s="74"/>
      <c r="H17" s="84">
        <v>6.770000000129305</v>
      </c>
      <c r="I17" s="87" t="s">
        <v>145</v>
      </c>
      <c r="J17" s="88">
        <v>7.4999999999999997E-3</v>
      </c>
      <c r="K17" s="85">
        <v>-6.7000000000200987E-3</v>
      </c>
      <c r="L17" s="84">
        <v>13416.592611</v>
      </c>
      <c r="M17" s="86">
        <v>111.25</v>
      </c>
      <c r="N17" s="74"/>
      <c r="O17" s="84">
        <v>14.925958691</v>
      </c>
      <c r="P17" s="85">
        <v>8.3990989137776058E-7</v>
      </c>
      <c r="Q17" s="85">
        <f t="shared" si="0"/>
        <v>4.9186395417662135E-2</v>
      </c>
      <c r="R17" s="85">
        <f>O17/'סכום נכסי הקרן'!$C$42</f>
        <v>2.6848671801866656E-3</v>
      </c>
      <c r="AV17" s="4"/>
    </row>
    <row r="18" spans="2:48">
      <c r="B18" s="76" t="s">
        <v>250</v>
      </c>
      <c r="C18" s="74" t="s">
        <v>251</v>
      </c>
      <c r="D18" s="87" t="s">
        <v>101</v>
      </c>
      <c r="E18" s="74" t="s">
        <v>245</v>
      </c>
      <c r="F18" s="74"/>
      <c r="G18" s="74"/>
      <c r="H18" s="84">
        <v>13.069999999807255</v>
      </c>
      <c r="I18" s="87" t="s">
        <v>145</v>
      </c>
      <c r="J18" s="88">
        <v>0.04</v>
      </c>
      <c r="K18" s="85">
        <v>-3.7000000004818673E-3</v>
      </c>
      <c r="L18" s="84">
        <v>4059.1892710000002</v>
      </c>
      <c r="M18" s="86">
        <v>204.5</v>
      </c>
      <c r="N18" s="74"/>
      <c r="O18" s="84">
        <v>8.3010420799999984</v>
      </c>
      <c r="P18" s="85">
        <v>2.5023354788056395E-7</v>
      </c>
      <c r="Q18" s="85">
        <f t="shared" si="0"/>
        <v>2.735491545824301E-2</v>
      </c>
      <c r="R18" s="85">
        <f>O18/'סכום נכסי הקרן'!$C$42</f>
        <v>1.4931835135909295E-3</v>
      </c>
      <c r="AU18" s="3"/>
    </row>
    <row r="19" spans="2:48">
      <c r="B19" s="76" t="s">
        <v>252</v>
      </c>
      <c r="C19" s="74" t="s">
        <v>253</v>
      </c>
      <c r="D19" s="87" t="s">
        <v>101</v>
      </c>
      <c r="E19" s="74" t="s">
        <v>245</v>
      </c>
      <c r="F19" s="74"/>
      <c r="G19" s="74"/>
      <c r="H19" s="84">
        <v>17.250000000729433</v>
      </c>
      <c r="I19" s="87" t="s">
        <v>145</v>
      </c>
      <c r="J19" s="88">
        <v>2.75E-2</v>
      </c>
      <c r="K19" s="85">
        <v>-8.0000000021882901E-4</v>
      </c>
      <c r="L19" s="84">
        <v>6295.5449660000004</v>
      </c>
      <c r="M19" s="86">
        <v>174.21</v>
      </c>
      <c r="N19" s="74"/>
      <c r="O19" s="84">
        <v>10.967469072</v>
      </c>
      <c r="P19" s="85">
        <v>3.5618224055388308E-7</v>
      </c>
      <c r="Q19" s="85">
        <f t="shared" si="0"/>
        <v>3.6141750200048978E-2</v>
      </c>
      <c r="R19" s="85">
        <f>O19/'סכום נכסי הקרן'!$C$42</f>
        <v>1.972817851819493E-3</v>
      </c>
      <c r="AV19" s="3"/>
    </row>
    <row r="20" spans="2:48">
      <c r="B20" s="76" t="s">
        <v>254</v>
      </c>
      <c r="C20" s="74" t="s">
        <v>255</v>
      </c>
      <c r="D20" s="87" t="s">
        <v>101</v>
      </c>
      <c r="E20" s="74" t="s">
        <v>245</v>
      </c>
      <c r="F20" s="74"/>
      <c r="G20" s="74"/>
      <c r="H20" s="84">
        <v>3.1500000000767425</v>
      </c>
      <c r="I20" s="87" t="s">
        <v>145</v>
      </c>
      <c r="J20" s="88">
        <v>1.7500000000000002E-2</v>
      </c>
      <c r="K20" s="85">
        <v>-4.3000000000544625E-3</v>
      </c>
      <c r="L20" s="84">
        <v>18314.543578000001</v>
      </c>
      <c r="M20" s="86">
        <v>110.28</v>
      </c>
      <c r="N20" s="74"/>
      <c r="O20" s="84">
        <v>20.197278223000001</v>
      </c>
      <c r="P20" s="85">
        <v>1.0837363294631079E-6</v>
      </c>
      <c r="Q20" s="85">
        <f t="shared" si="0"/>
        <v>6.6557286778237579E-2</v>
      </c>
      <c r="R20" s="85">
        <f>O20/'סכום נכסי הקרן'!$C$42</f>
        <v>3.6330670982446956E-3</v>
      </c>
    </row>
    <row r="21" spans="2:48">
      <c r="B21" s="76" t="s">
        <v>256</v>
      </c>
      <c r="C21" s="74" t="s">
        <v>257</v>
      </c>
      <c r="D21" s="87" t="s">
        <v>101</v>
      </c>
      <c r="E21" s="74" t="s">
        <v>245</v>
      </c>
      <c r="F21" s="74"/>
      <c r="G21" s="74"/>
      <c r="H21" s="84">
        <v>0.33000000733163959</v>
      </c>
      <c r="I21" s="87" t="s">
        <v>145</v>
      </c>
      <c r="J21" s="88">
        <v>1E-3</v>
      </c>
      <c r="K21" s="85">
        <v>-8.3999999716194602E-3</v>
      </c>
      <c r="L21" s="84">
        <v>41.789378999999997</v>
      </c>
      <c r="M21" s="86">
        <v>101.18</v>
      </c>
      <c r="N21" s="74"/>
      <c r="O21" s="84">
        <v>4.2282493000000004E-2</v>
      </c>
      <c r="P21" s="85">
        <v>3.4712315319829445E-9</v>
      </c>
      <c r="Q21" s="85">
        <f t="shared" si="0"/>
        <v>1.393360026647103E-4</v>
      </c>
      <c r="R21" s="85">
        <f>O21/'סכום נכסי הקרן'!$C$42</f>
        <v>7.605734418963926E-6</v>
      </c>
    </row>
    <row r="22" spans="2:48">
      <c r="B22" s="76" t="s">
        <v>258</v>
      </c>
      <c r="C22" s="74" t="s">
        <v>259</v>
      </c>
      <c r="D22" s="87" t="s">
        <v>101</v>
      </c>
      <c r="E22" s="74" t="s">
        <v>245</v>
      </c>
      <c r="F22" s="74"/>
      <c r="G22" s="74"/>
      <c r="H22" s="84">
        <v>5.2300000001119331</v>
      </c>
      <c r="I22" s="87" t="s">
        <v>145</v>
      </c>
      <c r="J22" s="88">
        <v>7.4999999999999997E-3</v>
      </c>
      <c r="K22" s="85">
        <v>-6.1000000001767366E-3</v>
      </c>
      <c r="L22" s="84">
        <v>15670.739188</v>
      </c>
      <c r="M22" s="86">
        <v>108.32</v>
      </c>
      <c r="N22" s="74"/>
      <c r="O22" s="84">
        <v>16.97454497</v>
      </c>
      <c r="P22" s="85">
        <v>9.2499218802143636E-7</v>
      </c>
      <c r="Q22" s="85">
        <f t="shared" si="0"/>
        <v>5.5937223076514539E-2</v>
      </c>
      <c r="R22" s="85">
        <f>O22/'סכום נכסי הקרן'!$C$42</f>
        <v>3.0533649216137743E-3</v>
      </c>
    </row>
    <row r="23" spans="2:48">
      <c r="B23" s="76" t="s">
        <v>260</v>
      </c>
      <c r="C23" s="74" t="s">
        <v>261</v>
      </c>
      <c r="D23" s="87" t="s">
        <v>101</v>
      </c>
      <c r="E23" s="74" t="s">
        <v>245</v>
      </c>
      <c r="F23" s="74"/>
      <c r="G23" s="74"/>
      <c r="H23" s="84">
        <v>8.7500000001951967</v>
      </c>
      <c r="I23" s="87" t="s">
        <v>145</v>
      </c>
      <c r="J23" s="88">
        <v>5.0000000000000001E-3</v>
      </c>
      <c r="K23" s="85">
        <v>-6.9000000002602622E-3</v>
      </c>
      <c r="L23" s="84">
        <v>13845.993342</v>
      </c>
      <c r="M23" s="86">
        <v>111</v>
      </c>
      <c r="N23" s="74"/>
      <c r="O23" s="84">
        <v>15.369052040000001</v>
      </c>
      <c r="P23" s="85">
        <v>1.0174667169692968E-6</v>
      </c>
      <c r="Q23" s="85">
        <f t="shared" si="0"/>
        <v>5.064654716550207E-2</v>
      </c>
      <c r="R23" s="85">
        <f>O23/'סכום נכסי הקרן'!$C$42</f>
        <v>2.7645703882095063E-3</v>
      </c>
    </row>
    <row r="24" spans="2:48">
      <c r="B24" s="76" t="s">
        <v>262</v>
      </c>
      <c r="C24" s="74" t="s">
        <v>263</v>
      </c>
      <c r="D24" s="87" t="s">
        <v>101</v>
      </c>
      <c r="E24" s="74" t="s">
        <v>245</v>
      </c>
      <c r="F24" s="74"/>
      <c r="G24" s="74"/>
      <c r="H24" s="84">
        <v>22.480000000876526</v>
      </c>
      <c r="I24" s="87" t="s">
        <v>145</v>
      </c>
      <c r="J24" s="88">
        <v>0.01</v>
      </c>
      <c r="K24" s="85">
        <v>1.5000000001627214E-3</v>
      </c>
      <c r="L24" s="84">
        <v>7568.9421490000004</v>
      </c>
      <c r="M24" s="86">
        <v>121.79</v>
      </c>
      <c r="N24" s="74"/>
      <c r="O24" s="84">
        <v>9.2182143789999991</v>
      </c>
      <c r="P24" s="85">
        <v>4.5841471174221699E-7</v>
      </c>
      <c r="Q24" s="85">
        <f t="shared" si="0"/>
        <v>3.0377327639508258E-2</v>
      </c>
      <c r="R24" s="85">
        <f>O24/'סכום נכסי הקרן'!$C$42</f>
        <v>1.6581635899223931E-3</v>
      </c>
    </row>
    <row r="25" spans="2:48">
      <c r="B25" s="76" t="s">
        <v>264</v>
      </c>
      <c r="C25" s="74" t="s">
        <v>265</v>
      </c>
      <c r="D25" s="87" t="s">
        <v>101</v>
      </c>
      <c r="E25" s="74" t="s">
        <v>245</v>
      </c>
      <c r="F25" s="74"/>
      <c r="G25" s="74"/>
      <c r="H25" s="84">
        <v>2.1699999999790824</v>
      </c>
      <c r="I25" s="87" t="s">
        <v>145</v>
      </c>
      <c r="J25" s="88">
        <v>2.75E-2</v>
      </c>
      <c r="K25" s="85">
        <v>-2.0999999998316389E-3</v>
      </c>
      <c r="L25" s="84">
        <v>17401.203852999999</v>
      </c>
      <c r="M25" s="86">
        <v>112.64</v>
      </c>
      <c r="N25" s="74"/>
      <c r="O25" s="84">
        <v>19.600715473000001</v>
      </c>
      <c r="P25" s="85">
        <v>1.0362392983239691E-6</v>
      </c>
      <c r="Q25" s="85">
        <f t="shared" si="0"/>
        <v>6.4591398226593599E-2</v>
      </c>
      <c r="R25" s="85">
        <f>O25/'סכום נכסי הקרן'!$C$42</f>
        <v>3.5257579610860428E-3</v>
      </c>
    </row>
    <row r="26" spans="2:48">
      <c r="B26" s="77"/>
      <c r="C26" s="74"/>
      <c r="D26" s="74"/>
      <c r="E26" s="74"/>
      <c r="F26" s="74"/>
      <c r="G26" s="74"/>
      <c r="H26" s="74"/>
      <c r="I26" s="74"/>
      <c r="J26" s="74"/>
      <c r="K26" s="85"/>
      <c r="L26" s="84"/>
      <c r="M26" s="86"/>
      <c r="N26" s="74"/>
      <c r="O26" s="74"/>
      <c r="P26" s="74"/>
      <c r="Q26" s="85"/>
      <c r="R26" s="74"/>
    </row>
    <row r="27" spans="2:48">
      <c r="B27" s="73" t="s">
        <v>36</v>
      </c>
      <c r="C27" s="74"/>
      <c r="D27" s="74"/>
      <c r="E27" s="74"/>
      <c r="F27" s="74"/>
      <c r="G27" s="74"/>
      <c r="H27" s="84">
        <v>8.4415428997335269</v>
      </c>
      <c r="I27" s="74"/>
      <c r="J27" s="74"/>
      <c r="K27" s="85">
        <v>6.5255952190499686E-3</v>
      </c>
      <c r="L27" s="84"/>
      <c r="M27" s="86"/>
      <c r="N27" s="74"/>
      <c r="O27" s="84">
        <v>151.54680494099998</v>
      </c>
      <c r="P27" s="74"/>
      <c r="Q27" s="85">
        <f t="shared" ref="Q27:Q44" si="1">O27/$O$11</f>
        <v>0.49940115917686073</v>
      </c>
      <c r="R27" s="85">
        <f>O27/'סכום נכסי הקרן'!$C$42</f>
        <v>2.7260094394712622E-2</v>
      </c>
    </row>
    <row r="28" spans="2:48">
      <c r="B28" s="75" t="s">
        <v>22</v>
      </c>
      <c r="C28" s="72"/>
      <c r="D28" s="72"/>
      <c r="E28" s="72"/>
      <c r="F28" s="72"/>
      <c r="G28" s="72"/>
      <c r="H28" s="81">
        <v>8.4415428997335269</v>
      </c>
      <c r="I28" s="72"/>
      <c r="J28" s="72"/>
      <c r="K28" s="82">
        <v>6.5255952190499686E-3</v>
      </c>
      <c r="L28" s="81"/>
      <c r="M28" s="83"/>
      <c r="N28" s="72"/>
      <c r="O28" s="81">
        <v>151.54680494099998</v>
      </c>
      <c r="P28" s="72"/>
      <c r="Q28" s="82">
        <f t="shared" si="1"/>
        <v>0.49940115917686073</v>
      </c>
      <c r="R28" s="82">
        <f>O28/'סכום נכסי הקרן'!$C$42</f>
        <v>2.7260094394712622E-2</v>
      </c>
    </row>
    <row r="29" spans="2:48">
      <c r="B29" s="76" t="s">
        <v>266</v>
      </c>
      <c r="C29" s="74" t="s">
        <v>267</v>
      </c>
      <c r="D29" s="87" t="s">
        <v>101</v>
      </c>
      <c r="E29" s="74" t="s">
        <v>245</v>
      </c>
      <c r="F29" s="74"/>
      <c r="G29" s="74"/>
      <c r="H29" s="84">
        <v>5.4100000000494717</v>
      </c>
      <c r="I29" s="87" t="s">
        <v>145</v>
      </c>
      <c r="J29" s="88">
        <v>6.25E-2</v>
      </c>
      <c r="K29" s="85">
        <v>3.799999999681369E-3</v>
      </c>
      <c r="L29" s="84">
        <v>8467.7719510000006</v>
      </c>
      <c r="M29" s="86">
        <v>140.84</v>
      </c>
      <c r="N29" s="74"/>
      <c r="O29" s="84">
        <v>11.926010200999999</v>
      </c>
      <c r="P29" s="85">
        <v>5.1418523243107486E-7</v>
      </c>
      <c r="Q29" s="85">
        <f t="shared" si="1"/>
        <v>3.9300487536198435E-2</v>
      </c>
      <c r="R29" s="85">
        <f>O29/'סכום נכסי הקרן'!$C$42</f>
        <v>2.1452393137429376E-3</v>
      </c>
    </row>
    <row r="30" spans="2:48">
      <c r="B30" s="76" t="s">
        <v>268</v>
      </c>
      <c r="C30" s="74" t="s">
        <v>269</v>
      </c>
      <c r="D30" s="87" t="s">
        <v>101</v>
      </c>
      <c r="E30" s="74" t="s">
        <v>245</v>
      </c>
      <c r="F30" s="74"/>
      <c r="G30" s="74"/>
      <c r="H30" s="84">
        <v>3.5499999998566172</v>
      </c>
      <c r="I30" s="87" t="s">
        <v>145</v>
      </c>
      <c r="J30" s="88">
        <v>3.7499999999999999E-2</v>
      </c>
      <c r="K30" s="85">
        <v>2.099999999474265E-3</v>
      </c>
      <c r="L30" s="84">
        <v>7332.4335490000003</v>
      </c>
      <c r="M30" s="86">
        <v>114.14</v>
      </c>
      <c r="N30" s="74"/>
      <c r="O30" s="84">
        <v>8.3692397639999996</v>
      </c>
      <c r="P30" s="85">
        <v>4.2820165756568085E-7</v>
      </c>
      <c r="Q30" s="85">
        <f t="shared" si="1"/>
        <v>2.7579651324208889E-2</v>
      </c>
      <c r="R30" s="85">
        <f>O30/'סכום נכסי הקרן'!$C$42</f>
        <v>1.5054508477921657E-3</v>
      </c>
    </row>
    <row r="31" spans="2:48">
      <c r="B31" s="76" t="s">
        <v>270</v>
      </c>
      <c r="C31" s="74" t="s">
        <v>271</v>
      </c>
      <c r="D31" s="87" t="s">
        <v>101</v>
      </c>
      <c r="E31" s="74" t="s">
        <v>245</v>
      </c>
      <c r="F31" s="74"/>
      <c r="G31" s="74"/>
      <c r="H31" s="84">
        <v>19.029999999941321</v>
      </c>
      <c r="I31" s="87" t="s">
        <v>145</v>
      </c>
      <c r="J31" s="88">
        <v>3.7499999999999999E-2</v>
      </c>
      <c r="K31" s="85">
        <v>1.5499999999984799E-2</v>
      </c>
      <c r="L31" s="84">
        <v>22118.717951999999</v>
      </c>
      <c r="M31" s="86">
        <v>148.69999999999999</v>
      </c>
      <c r="N31" s="74"/>
      <c r="O31" s="84">
        <v>32.890534031000001</v>
      </c>
      <c r="P31" s="85">
        <v>1.3231562019004544E-6</v>
      </c>
      <c r="Q31" s="85">
        <f t="shared" si="1"/>
        <v>0.1083861241906233</v>
      </c>
      <c r="R31" s="85">
        <f>O31/'סכום נכסי הקרן'!$C$42</f>
        <v>5.9163178182913903E-3</v>
      </c>
    </row>
    <row r="32" spans="2:48">
      <c r="B32" s="76" t="s">
        <v>272</v>
      </c>
      <c r="C32" s="74" t="s">
        <v>273</v>
      </c>
      <c r="D32" s="87" t="s">
        <v>101</v>
      </c>
      <c r="E32" s="74" t="s">
        <v>245</v>
      </c>
      <c r="F32" s="74"/>
      <c r="G32" s="74"/>
      <c r="H32" s="84">
        <v>2.3800000000672572</v>
      </c>
      <c r="I32" s="87" t="s">
        <v>145</v>
      </c>
      <c r="J32" s="88">
        <v>1.2500000000000001E-2</v>
      </c>
      <c r="K32" s="85">
        <v>1.1000000000840715E-3</v>
      </c>
      <c r="L32" s="84">
        <v>6896.7675029999991</v>
      </c>
      <c r="M32" s="86">
        <v>103.48</v>
      </c>
      <c r="N32" s="74"/>
      <c r="O32" s="84">
        <v>7.1367751539999995</v>
      </c>
      <c r="P32" s="85">
        <v>5.9361643875438145E-7</v>
      </c>
      <c r="Q32" s="85">
        <f t="shared" si="1"/>
        <v>2.3518237722529322E-2</v>
      </c>
      <c r="R32" s="85">
        <f>O32/'סכום נכסי הקרן'!$C$42</f>
        <v>1.2837562919760753E-3</v>
      </c>
    </row>
    <row r="33" spans="2:18">
      <c r="B33" s="76" t="s">
        <v>274</v>
      </c>
      <c r="C33" s="74" t="s">
        <v>275</v>
      </c>
      <c r="D33" s="87" t="s">
        <v>101</v>
      </c>
      <c r="E33" s="74" t="s">
        <v>245</v>
      </c>
      <c r="F33" s="74"/>
      <c r="G33" s="74"/>
      <c r="H33" s="84">
        <v>3.3300000001149885</v>
      </c>
      <c r="I33" s="87" t="s">
        <v>145</v>
      </c>
      <c r="J33" s="88">
        <v>1.4999999999999999E-2</v>
      </c>
      <c r="K33" s="85">
        <v>1.9000000004189524E-3</v>
      </c>
      <c r="L33" s="84">
        <v>10649.757571</v>
      </c>
      <c r="M33" s="86">
        <v>105.34</v>
      </c>
      <c r="N33" s="74"/>
      <c r="O33" s="84">
        <v>11.218454887000002</v>
      </c>
      <c r="P33" s="85">
        <v>6.3326719084544765E-7</v>
      </c>
      <c r="Q33" s="85">
        <f t="shared" si="1"/>
        <v>3.6968838616705128E-2</v>
      </c>
      <c r="R33" s="85">
        <f>O33/'סכום נכסי הקרן'!$C$42</f>
        <v>2.0179649402803654E-3</v>
      </c>
    </row>
    <row r="34" spans="2:18">
      <c r="B34" s="76" t="s">
        <v>276</v>
      </c>
      <c r="C34" s="74" t="s">
        <v>277</v>
      </c>
      <c r="D34" s="87" t="s">
        <v>101</v>
      </c>
      <c r="E34" s="74" t="s">
        <v>245</v>
      </c>
      <c r="F34" s="74"/>
      <c r="G34" s="74"/>
      <c r="H34" s="84">
        <v>0.59000000018413912</v>
      </c>
      <c r="I34" s="87" t="s">
        <v>145</v>
      </c>
      <c r="J34" s="88">
        <v>5.0000000000000001E-3</v>
      </c>
      <c r="K34" s="85">
        <v>0</v>
      </c>
      <c r="L34" s="84">
        <v>1837.2431710000001</v>
      </c>
      <c r="M34" s="86">
        <v>100.5</v>
      </c>
      <c r="N34" s="74"/>
      <c r="O34" s="84">
        <v>1.846429374</v>
      </c>
      <c r="P34" s="85">
        <v>1.1744206123233536E-7</v>
      </c>
      <c r="Q34" s="85">
        <f t="shared" si="1"/>
        <v>6.0846480404044131E-3</v>
      </c>
      <c r="R34" s="85">
        <f>O34/'סכום נכסי הקרן'!$C$42</f>
        <v>3.3213395061681473E-4</v>
      </c>
    </row>
    <row r="35" spans="2:18">
      <c r="B35" s="76" t="s">
        <v>278</v>
      </c>
      <c r="C35" s="74" t="s">
        <v>279</v>
      </c>
      <c r="D35" s="87" t="s">
        <v>101</v>
      </c>
      <c r="E35" s="74" t="s">
        <v>245</v>
      </c>
      <c r="F35" s="74"/>
      <c r="G35" s="74"/>
      <c r="H35" s="84">
        <v>1.5399999999223382</v>
      </c>
      <c r="I35" s="87" t="s">
        <v>145</v>
      </c>
      <c r="J35" s="88">
        <v>5.5E-2</v>
      </c>
      <c r="K35" s="85">
        <v>3.9999999994247263E-4</v>
      </c>
      <c r="L35" s="84">
        <v>6267.5375839999997</v>
      </c>
      <c r="M35" s="86">
        <v>110.94</v>
      </c>
      <c r="N35" s="74"/>
      <c r="O35" s="84">
        <v>6.9532063509999995</v>
      </c>
      <c r="P35" s="85">
        <v>3.536678527388183E-7</v>
      </c>
      <c r="Q35" s="85">
        <f t="shared" si="1"/>
        <v>2.2913312577175056E-2</v>
      </c>
      <c r="R35" s="85">
        <f>O35/'סכום נכסי הקרן'!$C$42</f>
        <v>1.2507361111833981E-3</v>
      </c>
    </row>
    <row r="36" spans="2:18">
      <c r="B36" s="76" t="s">
        <v>280</v>
      </c>
      <c r="C36" s="74" t="s">
        <v>281</v>
      </c>
      <c r="D36" s="87" t="s">
        <v>101</v>
      </c>
      <c r="E36" s="74" t="s">
        <v>245</v>
      </c>
      <c r="F36" s="74"/>
      <c r="G36" s="74"/>
      <c r="H36" s="84">
        <v>15.169999999980691</v>
      </c>
      <c r="I36" s="87" t="s">
        <v>145</v>
      </c>
      <c r="J36" s="88">
        <v>5.5E-2</v>
      </c>
      <c r="K36" s="85">
        <v>1.3200000000204463E-2</v>
      </c>
      <c r="L36" s="84">
        <v>9754.6115580000005</v>
      </c>
      <c r="M36" s="86">
        <v>180.5</v>
      </c>
      <c r="N36" s="74"/>
      <c r="O36" s="84">
        <v>17.607074101999999</v>
      </c>
      <c r="P36" s="85">
        <v>5.0142896537642908E-7</v>
      </c>
      <c r="Q36" s="85">
        <f t="shared" si="1"/>
        <v>5.8021633776277642E-2</v>
      </c>
      <c r="R36" s="85">
        <f>O36/'סכום נכסי הקרן'!$C$42</f>
        <v>3.1671436571828848E-3</v>
      </c>
    </row>
    <row r="37" spans="2:18">
      <c r="B37" s="76" t="s">
        <v>282</v>
      </c>
      <c r="C37" s="74" t="s">
        <v>283</v>
      </c>
      <c r="D37" s="87" t="s">
        <v>101</v>
      </c>
      <c r="E37" s="74" t="s">
        <v>245</v>
      </c>
      <c r="F37" s="74"/>
      <c r="G37" s="74"/>
      <c r="H37" s="84">
        <v>2.6300000000859343</v>
      </c>
      <c r="I37" s="87" t="s">
        <v>145</v>
      </c>
      <c r="J37" s="88">
        <v>4.2500000000000003E-2</v>
      </c>
      <c r="K37" s="85">
        <v>1.4999999998518377E-3</v>
      </c>
      <c r="L37" s="84">
        <v>12019.134613</v>
      </c>
      <c r="M37" s="86">
        <v>112.31</v>
      </c>
      <c r="N37" s="74"/>
      <c r="O37" s="84">
        <v>13.498689968000001</v>
      </c>
      <c r="P37" s="85">
        <v>6.5339003635985943E-7</v>
      </c>
      <c r="Q37" s="85">
        <f t="shared" si="1"/>
        <v>4.4483032288359772E-2</v>
      </c>
      <c r="R37" s="85">
        <f>O37/'סכום נכסי הקרן'!$C$42</f>
        <v>2.4281314467560051E-3</v>
      </c>
    </row>
    <row r="38" spans="2:18">
      <c r="B38" s="76" t="s">
        <v>284</v>
      </c>
      <c r="C38" s="74" t="s">
        <v>285</v>
      </c>
      <c r="D38" s="87" t="s">
        <v>101</v>
      </c>
      <c r="E38" s="74" t="s">
        <v>245</v>
      </c>
      <c r="F38" s="74"/>
      <c r="G38" s="74"/>
      <c r="H38" s="84">
        <v>6.3799999996519228</v>
      </c>
      <c r="I38" s="87" t="s">
        <v>145</v>
      </c>
      <c r="J38" s="88">
        <v>0.02</v>
      </c>
      <c r="K38" s="85">
        <v>4.19999999991075E-3</v>
      </c>
      <c r="L38" s="84">
        <v>6054.8017310000005</v>
      </c>
      <c r="M38" s="86">
        <v>111.03</v>
      </c>
      <c r="N38" s="74"/>
      <c r="O38" s="84">
        <v>6.7226461429999995</v>
      </c>
      <c r="P38" s="85">
        <v>3.3811212353230819E-7</v>
      </c>
      <c r="Q38" s="85">
        <f t="shared" si="1"/>
        <v>2.2153533872634999E-2</v>
      </c>
      <c r="R38" s="85">
        <f>O38/'סכום נכסי הקרן'!$C$42</f>
        <v>1.2092631613828961E-3</v>
      </c>
    </row>
    <row r="39" spans="2:18">
      <c r="B39" s="76" t="s">
        <v>286</v>
      </c>
      <c r="C39" s="74" t="s">
        <v>287</v>
      </c>
      <c r="D39" s="87" t="s">
        <v>101</v>
      </c>
      <c r="E39" s="74" t="s">
        <v>245</v>
      </c>
      <c r="F39" s="74"/>
      <c r="G39" s="74"/>
      <c r="H39" s="84">
        <v>9.3300000011069439</v>
      </c>
      <c r="I39" s="87" t="s">
        <v>145</v>
      </c>
      <c r="J39" s="88">
        <v>0.01</v>
      </c>
      <c r="K39" s="85">
        <v>6.2000000032137077E-3</v>
      </c>
      <c r="L39" s="84">
        <v>1079.296</v>
      </c>
      <c r="M39" s="86">
        <v>103.79</v>
      </c>
      <c r="N39" s="74"/>
      <c r="O39" s="84">
        <v>1.1202013719999999</v>
      </c>
      <c r="P39" s="85">
        <v>1.1809452739856805E-7</v>
      </c>
      <c r="Q39" s="85">
        <f t="shared" si="1"/>
        <v>3.691465906563364E-3</v>
      </c>
      <c r="R39" s="85">
        <f>O39/'סכום נכסי הקרן'!$C$42</f>
        <v>2.0150075188780876E-4</v>
      </c>
    </row>
    <row r="40" spans="2:18">
      <c r="B40" s="76" t="s">
        <v>288</v>
      </c>
      <c r="C40" s="74" t="s">
        <v>289</v>
      </c>
      <c r="D40" s="87" t="s">
        <v>101</v>
      </c>
      <c r="E40" s="74" t="s">
        <v>245</v>
      </c>
      <c r="F40" s="74"/>
      <c r="G40" s="74"/>
      <c r="H40" s="84">
        <v>0.82999999958195114</v>
      </c>
      <c r="I40" s="87" t="s">
        <v>145</v>
      </c>
      <c r="J40" s="88">
        <v>0.01</v>
      </c>
      <c r="K40" s="85">
        <v>2.0000002508293362E-4</v>
      </c>
      <c r="L40" s="84">
        <v>165.81949100000003</v>
      </c>
      <c r="M40" s="86">
        <v>100.98</v>
      </c>
      <c r="N40" s="74"/>
      <c r="O40" s="84">
        <v>0.16744452899999998</v>
      </c>
      <c r="P40" s="85">
        <v>1.122558188119721E-8</v>
      </c>
      <c r="Q40" s="85">
        <f t="shared" si="1"/>
        <v>5.5178987054843608E-4</v>
      </c>
      <c r="R40" s="85">
        <f>O40/'סכום נכסי הקרן'!$C$42</f>
        <v>3.0119761800291741E-5</v>
      </c>
    </row>
    <row r="41" spans="2:18">
      <c r="B41" s="76" t="s">
        <v>290</v>
      </c>
      <c r="C41" s="74" t="s">
        <v>291</v>
      </c>
      <c r="D41" s="87" t="s">
        <v>101</v>
      </c>
      <c r="E41" s="74" t="s">
        <v>245</v>
      </c>
      <c r="F41" s="74"/>
      <c r="G41" s="74"/>
      <c r="H41" s="84">
        <v>15.110000002888658</v>
      </c>
      <c r="I41" s="87" t="s">
        <v>145</v>
      </c>
      <c r="J41" s="88">
        <v>1.4999999999999999E-2</v>
      </c>
      <c r="K41" s="85">
        <v>1.18000000035014E-2</v>
      </c>
      <c r="L41" s="84">
        <v>1088</v>
      </c>
      <c r="M41" s="86">
        <v>105</v>
      </c>
      <c r="N41" s="74"/>
      <c r="O41" s="84">
        <v>1.14239997</v>
      </c>
      <c r="P41" s="85">
        <v>3.7510592950077126E-7</v>
      </c>
      <c r="Q41" s="85">
        <f t="shared" si="1"/>
        <v>3.7646182608978363E-3</v>
      </c>
      <c r="R41" s="85">
        <f>O41/'סכום נכסי הקרן'!$C$42</f>
        <v>2.0549381447428739E-4</v>
      </c>
    </row>
    <row r="42" spans="2:18">
      <c r="B42" s="76" t="s">
        <v>292</v>
      </c>
      <c r="C42" s="74" t="s">
        <v>293</v>
      </c>
      <c r="D42" s="87" t="s">
        <v>101</v>
      </c>
      <c r="E42" s="74" t="s">
        <v>245</v>
      </c>
      <c r="F42" s="74"/>
      <c r="G42" s="74"/>
      <c r="H42" s="84">
        <v>2.0599999999285017</v>
      </c>
      <c r="I42" s="87" t="s">
        <v>145</v>
      </c>
      <c r="J42" s="88">
        <v>7.4999999999999997E-3</v>
      </c>
      <c r="K42" s="85">
        <v>8.9999999974000352E-4</v>
      </c>
      <c r="L42" s="84">
        <v>12058.251406000001</v>
      </c>
      <c r="M42" s="86">
        <v>102.07</v>
      </c>
      <c r="N42" s="74"/>
      <c r="O42" s="84">
        <v>12.307856747999999</v>
      </c>
      <c r="P42" s="85">
        <v>8.0405356480097867E-7</v>
      </c>
      <c r="Q42" s="85">
        <f t="shared" si="1"/>
        <v>4.0558809071078193E-2</v>
      </c>
      <c r="R42" s="85">
        <f>O42/'סכום נכסי הקרן'!$C$42</f>
        <v>2.2139255055736895E-3</v>
      </c>
    </row>
    <row r="43" spans="2:18">
      <c r="B43" s="76" t="s">
        <v>294</v>
      </c>
      <c r="C43" s="74" t="s">
        <v>295</v>
      </c>
      <c r="D43" s="87" t="s">
        <v>101</v>
      </c>
      <c r="E43" s="74" t="s">
        <v>245</v>
      </c>
      <c r="F43" s="74"/>
      <c r="G43" s="74"/>
      <c r="H43" s="84">
        <v>4.929999999870204</v>
      </c>
      <c r="I43" s="87" t="s">
        <v>145</v>
      </c>
      <c r="J43" s="88">
        <v>1.7500000000000002E-2</v>
      </c>
      <c r="K43" s="85">
        <v>3.0999999999435667E-3</v>
      </c>
      <c r="L43" s="84">
        <v>16279.317845000001</v>
      </c>
      <c r="M43" s="86">
        <v>108.85</v>
      </c>
      <c r="N43" s="74"/>
      <c r="O43" s="84">
        <v>17.72003801</v>
      </c>
      <c r="P43" s="85">
        <v>8.3456008100083333E-7</v>
      </c>
      <c r="Q43" s="85">
        <f t="shared" si="1"/>
        <v>5.8393890430730448E-2</v>
      </c>
      <c r="R43" s="85">
        <f>O43/'סכום נכסי הקרן'!$C$42</f>
        <v>3.1874634969609292E-3</v>
      </c>
    </row>
    <row r="44" spans="2:18">
      <c r="B44" s="76" t="s">
        <v>296</v>
      </c>
      <c r="C44" s="74" t="s">
        <v>297</v>
      </c>
      <c r="D44" s="87" t="s">
        <v>101</v>
      </c>
      <c r="E44" s="74" t="s">
        <v>245</v>
      </c>
      <c r="F44" s="74"/>
      <c r="G44" s="74"/>
      <c r="H44" s="84">
        <v>7.5599999970428495</v>
      </c>
      <c r="I44" s="87" t="s">
        <v>145</v>
      </c>
      <c r="J44" s="88">
        <v>2.2499999999999999E-2</v>
      </c>
      <c r="K44" s="85">
        <v>5.2999999933681548E-3</v>
      </c>
      <c r="L44" s="84">
        <v>795.81620699999996</v>
      </c>
      <c r="M44" s="86">
        <v>115.58</v>
      </c>
      <c r="N44" s="74"/>
      <c r="O44" s="84">
        <v>0.91980433700000008</v>
      </c>
      <c r="P44" s="85">
        <v>4.6884122577509072E-8</v>
      </c>
      <c r="Q44" s="85">
        <f t="shared" si="1"/>
        <v>3.0310856919255938E-3</v>
      </c>
      <c r="R44" s="85">
        <f>O44/'סכום נכסי הקרן'!$C$42</f>
        <v>1.6545352481068688E-4</v>
      </c>
    </row>
    <row r="45" spans="2:18">
      <c r="C45" s="1"/>
      <c r="D45" s="1"/>
    </row>
    <row r="46" spans="2:18">
      <c r="C46" s="1"/>
      <c r="D46" s="1"/>
    </row>
    <row r="47" spans="2:18">
      <c r="C47" s="1"/>
      <c r="D47" s="1"/>
    </row>
    <row r="48" spans="2:18">
      <c r="B48" s="89" t="s">
        <v>93</v>
      </c>
      <c r="C48" s="90"/>
      <c r="D48" s="90"/>
    </row>
    <row r="49" spans="2:4">
      <c r="B49" s="89" t="s">
        <v>214</v>
      </c>
      <c r="C49" s="90"/>
      <c r="D49" s="90"/>
    </row>
    <row r="50" spans="2:4">
      <c r="B50" s="117" t="s">
        <v>222</v>
      </c>
      <c r="C50" s="117"/>
      <c r="D50" s="117"/>
    </row>
    <row r="51" spans="2:4">
      <c r="C51" s="1"/>
      <c r="D51" s="1"/>
    </row>
    <row r="52" spans="2:4">
      <c r="C52" s="1"/>
      <c r="D52" s="1"/>
    </row>
    <row r="53" spans="2:4">
      <c r="C53" s="1"/>
      <c r="D53" s="1"/>
    </row>
    <row r="54" spans="2:4">
      <c r="C54" s="1"/>
      <c r="D54" s="1"/>
    </row>
    <row r="55" spans="2:4">
      <c r="C55" s="1"/>
      <c r="D55" s="1"/>
    </row>
    <row r="56" spans="2:4">
      <c r="C56" s="1"/>
      <c r="D56" s="1"/>
    </row>
    <row r="57" spans="2:4">
      <c r="C57" s="1"/>
      <c r="D57" s="1"/>
    </row>
    <row r="58" spans="2:4">
      <c r="C58" s="1"/>
      <c r="D58" s="1"/>
    </row>
    <row r="59" spans="2:4">
      <c r="C59" s="1"/>
      <c r="D59" s="1"/>
    </row>
    <row r="60" spans="2:4">
      <c r="C60" s="1"/>
      <c r="D60" s="1"/>
    </row>
    <row r="61" spans="2:4">
      <c r="C61" s="1"/>
      <c r="D61" s="1"/>
    </row>
    <row r="62" spans="2:4">
      <c r="C62" s="1"/>
      <c r="D62" s="1"/>
    </row>
    <row r="63" spans="2:4">
      <c r="C63" s="1"/>
      <c r="D63" s="1"/>
    </row>
    <row r="64" spans="2:4">
      <c r="C64" s="1"/>
      <c r="D64" s="1"/>
    </row>
    <row r="65" spans="3:4">
      <c r="C65" s="1"/>
      <c r="D65" s="1"/>
    </row>
    <row r="66" spans="3:4">
      <c r="C66" s="1"/>
      <c r="D66" s="1"/>
    </row>
    <row r="67" spans="3:4">
      <c r="C67" s="1"/>
      <c r="D67" s="1"/>
    </row>
    <row r="68" spans="3:4">
      <c r="C68" s="1"/>
      <c r="D68" s="1"/>
    </row>
    <row r="69" spans="3:4">
      <c r="C69" s="1"/>
      <c r="D69" s="1"/>
    </row>
    <row r="70" spans="3:4">
      <c r="C70" s="1"/>
      <c r="D70" s="1"/>
    </row>
    <row r="71" spans="3:4">
      <c r="C71" s="1"/>
      <c r="D71" s="1"/>
    </row>
    <row r="72" spans="3:4">
      <c r="C72" s="1"/>
      <c r="D72" s="1"/>
    </row>
    <row r="73" spans="3:4">
      <c r="C73" s="1"/>
      <c r="D73" s="1"/>
    </row>
    <row r="74" spans="3:4">
      <c r="C74" s="1"/>
      <c r="D74" s="1"/>
    </row>
    <row r="75" spans="3:4">
      <c r="C75" s="1"/>
      <c r="D75" s="1"/>
    </row>
    <row r="76" spans="3:4">
      <c r="C76" s="1"/>
      <c r="D76" s="1"/>
    </row>
    <row r="77" spans="3:4">
      <c r="C77" s="1"/>
      <c r="D77" s="1"/>
    </row>
    <row r="78" spans="3:4">
      <c r="C78" s="1"/>
      <c r="D78" s="1"/>
    </row>
    <row r="79" spans="3:4">
      <c r="C79" s="1"/>
      <c r="D79" s="1"/>
    </row>
    <row r="80" spans="3:4">
      <c r="C80" s="1"/>
      <c r="D80" s="1"/>
    </row>
    <row r="81" spans="3:4">
      <c r="C81" s="1"/>
      <c r="D81" s="1"/>
    </row>
    <row r="82" spans="3:4">
      <c r="C82" s="1"/>
      <c r="D82" s="1"/>
    </row>
    <row r="83" spans="3:4">
      <c r="C83" s="1"/>
      <c r="D83" s="1"/>
    </row>
    <row r="84" spans="3:4">
      <c r="C84" s="1"/>
      <c r="D84" s="1"/>
    </row>
    <row r="85" spans="3:4">
      <c r="C85" s="1"/>
      <c r="D85" s="1"/>
    </row>
    <row r="86" spans="3:4">
      <c r="C86" s="1"/>
      <c r="D86" s="1"/>
    </row>
    <row r="87" spans="3:4">
      <c r="C87" s="1"/>
      <c r="D87" s="1"/>
    </row>
    <row r="88" spans="3:4">
      <c r="C88" s="1"/>
      <c r="D88" s="1"/>
    </row>
    <row r="89" spans="3:4">
      <c r="C89" s="1"/>
      <c r="D89" s="1"/>
    </row>
    <row r="90" spans="3:4">
      <c r="C90" s="1"/>
      <c r="D90" s="1"/>
    </row>
    <row r="91" spans="3:4">
      <c r="C91" s="1"/>
      <c r="D91" s="1"/>
    </row>
    <row r="92" spans="3:4">
      <c r="C92" s="1"/>
      <c r="D92" s="1"/>
    </row>
    <row r="93" spans="3:4">
      <c r="C93" s="1"/>
      <c r="D93" s="1"/>
    </row>
    <row r="94" spans="3:4">
      <c r="C94" s="1"/>
      <c r="D94" s="1"/>
    </row>
    <row r="95" spans="3:4">
      <c r="C95" s="1"/>
      <c r="D95" s="1"/>
    </row>
    <row r="96" spans="3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50:D50"/>
  </mergeCells>
  <phoneticPr fontId="3" type="noConversion"/>
  <dataValidations count="1">
    <dataValidation allowBlank="1" showInputMessage="1" showErrorMessage="1" sqref="N10:Q10 N9 N1:N7 N32:N1048576 C5:C29 O1:Q9 O11:Q1048576 C51:D1048576 E1:I30 D1:D29 R1:AF1048576 AJ1:XFD1048576 AG1:AI27 AG31:AI1048576 A1:B1048576 E32:I1048576 C32:D49 J1:M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W409"/>
  <sheetViews>
    <sheetView rightToLeft="1" workbookViewId="0">
      <selection activeCell="M10" sqref="M10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47" t="s">
        <v>160</v>
      </c>
      <c r="C1" s="68" t="s" vm="1">
        <v>240</v>
      </c>
    </row>
    <row r="2" spans="2:18">
      <c r="B2" s="47" t="s">
        <v>159</v>
      </c>
      <c r="C2" s="68" t="s">
        <v>241</v>
      </c>
    </row>
    <row r="3" spans="2:18">
      <c r="B3" s="47" t="s">
        <v>161</v>
      </c>
      <c r="C3" s="68" t="s">
        <v>242</v>
      </c>
    </row>
    <row r="4" spans="2:18">
      <c r="B4" s="47" t="s">
        <v>162</v>
      </c>
      <c r="C4" s="68">
        <v>12146</v>
      </c>
    </row>
    <row r="6" spans="2:18" ht="26.25" customHeight="1">
      <c r="B6" s="108" t="s">
        <v>203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10"/>
    </row>
    <row r="7" spans="2:18" s="3" customFormat="1" ht="78.75">
      <c r="B7" s="22" t="s">
        <v>97</v>
      </c>
      <c r="C7" s="30" t="s">
        <v>35</v>
      </c>
      <c r="D7" s="30" t="s">
        <v>50</v>
      </c>
      <c r="E7" s="30" t="s">
        <v>14</v>
      </c>
      <c r="F7" s="30" t="s">
        <v>51</v>
      </c>
      <c r="G7" s="30" t="s">
        <v>85</v>
      </c>
      <c r="H7" s="30" t="s">
        <v>17</v>
      </c>
      <c r="I7" s="30" t="s">
        <v>84</v>
      </c>
      <c r="J7" s="30" t="s">
        <v>16</v>
      </c>
      <c r="K7" s="30" t="s">
        <v>198</v>
      </c>
      <c r="L7" s="30" t="s">
        <v>216</v>
      </c>
      <c r="M7" s="30" t="s">
        <v>199</v>
      </c>
      <c r="N7" s="30" t="s">
        <v>46</v>
      </c>
      <c r="O7" s="30" t="s">
        <v>163</v>
      </c>
      <c r="P7" s="31" t="s">
        <v>165</v>
      </c>
      <c r="R7" s="1"/>
    </row>
    <row r="8" spans="2:18" s="3" customFormat="1" ht="17.25" customHeight="1">
      <c r="B8" s="15"/>
      <c r="C8" s="32"/>
      <c r="D8" s="32"/>
      <c r="E8" s="32"/>
      <c r="F8" s="32"/>
      <c r="G8" s="32" t="s">
        <v>21</v>
      </c>
      <c r="H8" s="32" t="s">
        <v>20</v>
      </c>
      <c r="I8" s="32"/>
      <c r="J8" s="32" t="s">
        <v>19</v>
      </c>
      <c r="K8" s="32" t="s">
        <v>19</v>
      </c>
      <c r="L8" s="32" t="s">
        <v>223</v>
      </c>
      <c r="M8" s="32" t="s">
        <v>219</v>
      </c>
      <c r="N8" s="32" t="s">
        <v>19</v>
      </c>
      <c r="O8" s="32" t="s">
        <v>19</v>
      </c>
      <c r="P8" s="33" t="s">
        <v>19</v>
      </c>
    </row>
    <row r="9" spans="2:18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19" t="s">
        <v>12</v>
      </c>
      <c r="P9" s="20" t="s">
        <v>13</v>
      </c>
      <c r="Q9" s="5"/>
    </row>
    <row r="10" spans="2:18" s="4" customFormat="1" ht="18" customHeight="1"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86">
        <v>0</v>
      </c>
      <c r="N10" s="91"/>
      <c r="O10" s="91"/>
      <c r="P10" s="91"/>
      <c r="Q10" s="5"/>
    </row>
    <row r="11" spans="2:18" ht="20.25" customHeight="1">
      <c r="B11" s="89" t="s">
        <v>231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</row>
    <row r="12" spans="2:18">
      <c r="B12" s="89" t="s">
        <v>93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</row>
    <row r="13" spans="2:18">
      <c r="B13" s="89" t="s">
        <v>222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</row>
    <row r="14" spans="2:18"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</row>
    <row r="15" spans="2:18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</row>
    <row r="16" spans="2:18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</row>
    <row r="17" spans="2:23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</row>
    <row r="18" spans="2:23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</row>
    <row r="19" spans="2:23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</row>
    <row r="20" spans="2:23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</row>
    <row r="21" spans="2:23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</row>
    <row r="22" spans="2:23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</row>
    <row r="23" spans="2:23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</row>
    <row r="24" spans="2:23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</row>
    <row r="25" spans="2:23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</row>
    <row r="26" spans="2:23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</row>
    <row r="27" spans="2:23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</row>
    <row r="28" spans="2:23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</row>
    <row r="29" spans="2:23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</row>
    <row r="30" spans="2:23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</row>
    <row r="31" spans="2:23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2"/>
      <c r="R31" s="2"/>
      <c r="S31" s="2"/>
      <c r="T31" s="2"/>
      <c r="U31" s="2"/>
      <c r="V31" s="2"/>
      <c r="W31" s="2"/>
    </row>
    <row r="32" spans="2:23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2"/>
      <c r="R32" s="2"/>
      <c r="S32" s="2"/>
      <c r="T32" s="2"/>
      <c r="U32" s="2"/>
      <c r="V32" s="2"/>
      <c r="W32" s="2"/>
    </row>
    <row r="33" spans="2:23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2"/>
      <c r="R33" s="2"/>
      <c r="S33" s="2"/>
      <c r="T33" s="2"/>
      <c r="U33" s="2"/>
      <c r="V33" s="2"/>
      <c r="W33" s="2"/>
    </row>
    <row r="34" spans="2:23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2"/>
      <c r="R34" s="2"/>
      <c r="S34" s="2"/>
      <c r="T34" s="2"/>
      <c r="U34" s="2"/>
      <c r="V34" s="2"/>
      <c r="W34" s="2"/>
    </row>
    <row r="35" spans="2:23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2"/>
      <c r="R35" s="2"/>
      <c r="S35" s="2"/>
      <c r="T35" s="2"/>
      <c r="U35" s="2"/>
      <c r="V35" s="2"/>
      <c r="W35" s="2"/>
    </row>
    <row r="36" spans="2:23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2"/>
      <c r="R36" s="2"/>
      <c r="S36" s="2"/>
      <c r="T36" s="2"/>
      <c r="U36" s="2"/>
      <c r="V36" s="2"/>
      <c r="W36" s="2"/>
    </row>
    <row r="37" spans="2:23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2"/>
      <c r="R37" s="2"/>
      <c r="S37" s="2"/>
      <c r="T37" s="2"/>
      <c r="U37" s="2"/>
      <c r="V37" s="2"/>
      <c r="W37" s="2"/>
    </row>
    <row r="38" spans="2:23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2"/>
      <c r="R38" s="2"/>
      <c r="S38" s="2"/>
      <c r="T38" s="2"/>
      <c r="U38" s="2"/>
      <c r="V38" s="2"/>
      <c r="W38" s="2"/>
    </row>
    <row r="39" spans="2:23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2"/>
      <c r="R39" s="2"/>
      <c r="S39" s="2"/>
      <c r="T39" s="2"/>
      <c r="U39" s="2"/>
      <c r="V39" s="2"/>
      <c r="W39" s="2"/>
    </row>
    <row r="40" spans="2:23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2"/>
      <c r="R40" s="2"/>
      <c r="S40" s="2"/>
      <c r="T40" s="2"/>
      <c r="U40" s="2"/>
      <c r="V40" s="2"/>
      <c r="W40" s="2"/>
    </row>
    <row r="41" spans="2:23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2"/>
      <c r="R41" s="2"/>
      <c r="S41" s="2"/>
      <c r="T41" s="2"/>
      <c r="U41" s="2"/>
      <c r="V41" s="2"/>
      <c r="W41" s="2"/>
    </row>
    <row r="42" spans="2:23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2"/>
      <c r="R42" s="2"/>
      <c r="S42" s="2"/>
      <c r="T42" s="2"/>
      <c r="U42" s="2"/>
      <c r="V42" s="2"/>
      <c r="W42" s="2"/>
    </row>
    <row r="43" spans="2:23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</row>
    <row r="44" spans="2:23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</row>
    <row r="45" spans="2:23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</row>
    <row r="46" spans="2:23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</row>
    <row r="47" spans="2:23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</row>
    <row r="48" spans="2:23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</row>
    <row r="49" spans="2:16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</row>
    <row r="50" spans="2:16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</row>
    <row r="51" spans="2:16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</row>
    <row r="52" spans="2:16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</row>
    <row r="53" spans="2:16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</row>
    <row r="54" spans="2:16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</row>
    <row r="55" spans="2:16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</row>
    <row r="56" spans="2:16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</row>
    <row r="57" spans="2:16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</row>
    <row r="58" spans="2:16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</row>
    <row r="59" spans="2:16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</row>
    <row r="60" spans="2:16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</row>
    <row r="61" spans="2:16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</row>
    <row r="62" spans="2:16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</row>
    <row r="63" spans="2:16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</row>
    <row r="64" spans="2:16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</row>
    <row r="65" spans="2:16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</row>
    <row r="66" spans="2:16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</row>
    <row r="67" spans="2:16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</row>
    <row r="68" spans="2:16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</row>
    <row r="69" spans="2:16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</row>
    <row r="70" spans="2:16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</row>
    <row r="71" spans="2:16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</row>
    <row r="72" spans="2:16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</row>
    <row r="73" spans="2:16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</row>
    <row r="74" spans="2:16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</row>
    <row r="75" spans="2:16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</row>
    <row r="76" spans="2:16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</row>
    <row r="77" spans="2:16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</row>
    <row r="78" spans="2:16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</row>
    <row r="79" spans="2:16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</row>
    <row r="80" spans="2:16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</row>
    <row r="81" spans="2:16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</row>
    <row r="82" spans="2:16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</row>
    <row r="83" spans="2:16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</row>
    <row r="84" spans="2:16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</row>
    <row r="85" spans="2:16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</row>
    <row r="86" spans="2:16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</row>
    <row r="87" spans="2:16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</row>
    <row r="88" spans="2:16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</row>
    <row r="89" spans="2:16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</row>
    <row r="90" spans="2:16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</row>
    <row r="91" spans="2:16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</row>
    <row r="92" spans="2:16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</row>
    <row r="93" spans="2:16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</row>
    <row r="94" spans="2:16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</row>
    <row r="95" spans="2:16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</row>
    <row r="96" spans="2:16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</row>
    <row r="97" spans="2:16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</row>
    <row r="98" spans="2:16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</row>
    <row r="99" spans="2:16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</row>
    <row r="100" spans="2:16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</row>
    <row r="101" spans="2:16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</row>
    <row r="102" spans="2:16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</row>
    <row r="103" spans="2:16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</row>
    <row r="104" spans="2:16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</row>
    <row r="105" spans="2:16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</row>
    <row r="106" spans="2:16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</row>
    <row r="107" spans="2:16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</row>
    <row r="108" spans="2:16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</row>
    <row r="109" spans="2:16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2"/>
      <c r="D397" s="1"/>
    </row>
    <row r="398" spans="2:4">
      <c r="B398" s="42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AH31:XFD33 B1:B23 Q1:XFD30 Q34:XFD1048576 Q31:AF33 D1:L23 N1:P23 M1:M9 M11:M23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O713"/>
  <sheetViews>
    <sheetView rightToLeft="1" workbookViewId="0">
      <selection activeCell="Q11" sqref="Q11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1" width="7.5703125" style="1" customWidth="1"/>
    <col min="22" max="22" width="6.7109375" style="1" customWidth="1"/>
    <col min="23" max="23" width="7.7109375" style="1" customWidth="1"/>
    <col min="24" max="24" width="7.140625" style="1" customWidth="1"/>
    <col min="25" max="25" width="6" style="1" customWidth="1"/>
    <col min="26" max="26" width="7.85546875" style="1" customWidth="1"/>
    <col min="27" max="27" width="8.140625" style="1" customWidth="1"/>
    <col min="28" max="28" width="6.28515625" style="1" customWidth="1"/>
    <col min="29" max="29" width="8" style="1" customWidth="1"/>
    <col min="30" max="30" width="8.7109375" style="1" customWidth="1"/>
    <col min="31" max="31" width="10" style="1" customWidth="1"/>
    <col min="32" max="32" width="9.5703125" style="1" customWidth="1"/>
    <col min="33" max="33" width="6.140625" style="1" customWidth="1"/>
    <col min="34" max="35" width="5.7109375" style="1" customWidth="1"/>
    <col min="36" max="36" width="6.85546875" style="1" customWidth="1"/>
    <col min="37" max="37" width="6.42578125" style="1" customWidth="1"/>
    <col min="38" max="38" width="6.7109375" style="1" customWidth="1"/>
    <col min="39" max="39" width="7.28515625" style="1" customWidth="1"/>
    <col min="40" max="51" width="5.7109375" style="1" customWidth="1"/>
    <col min="52" max="16384" width="9.140625" style="1"/>
  </cols>
  <sheetData>
    <row r="1" spans="2:67">
      <c r="B1" s="47" t="s">
        <v>160</v>
      </c>
      <c r="C1" s="68" t="s" vm="1">
        <v>240</v>
      </c>
    </row>
    <row r="2" spans="2:67">
      <c r="B2" s="47" t="s">
        <v>159</v>
      </c>
      <c r="C2" s="68" t="s">
        <v>241</v>
      </c>
    </row>
    <row r="3" spans="2:67">
      <c r="B3" s="47" t="s">
        <v>161</v>
      </c>
      <c r="C3" s="68" t="s">
        <v>242</v>
      </c>
    </row>
    <row r="4" spans="2:67">
      <c r="B4" s="47" t="s">
        <v>162</v>
      </c>
      <c r="C4" s="68">
        <v>12146</v>
      </c>
    </row>
    <row r="6" spans="2:67" ht="26.25" customHeight="1">
      <c r="B6" s="114" t="s">
        <v>190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9"/>
      <c r="BO6" s="3"/>
    </row>
    <row r="7" spans="2:67" ht="26.25" customHeight="1">
      <c r="B7" s="114" t="s">
        <v>71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9"/>
      <c r="AZ7" s="42"/>
      <c r="BJ7" s="3"/>
      <c r="BO7" s="3"/>
    </row>
    <row r="8" spans="2:67" s="3" customFormat="1" ht="78.75">
      <c r="B8" s="37" t="s">
        <v>96</v>
      </c>
      <c r="C8" s="13" t="s">
        <v>35</v>
      </c>
      <c r="D8" s="13" t="s">
        <v>100</v>
      </c>
      <c r="E8" s="13" t="s">
        <v>206</v>
      </c>
      <c r="F8" s="13" t="s">
        <v>98</v>
      </c>
      <c r="G8" s="13" t="s">
        <v>50</v>
      </c>
      <c r="H8" s="13" t="s">
        <v>14</v>
      </c>
      <c r="I8" s="13" t="s">
        <v>51</v>
      </c>
      <c r="J8" s="13" t="s">
        <v>85</v>
      </c>
      <c r="K8" s="13" t="s">
        <v>17</v>
      </c>
      <c r="L8" s="13" t="s">
        <v>84</v>
      </c>
      <c r="M8" s="13" t="s">
        <v>16</v>
      </c>
      <c r="N8" s="13" t="s">
        <v>18</v>
      </c>
      <c r="O8" s="13" t="s">
        <v>216</v>
      </c>
      <c r="P8" s="13" t="s">
        <v>215</v>
      </c>
      <c r="Q8" s="13" t="s">
        <v>47</v>
      </c>
      <c r="R8" s="13" t="s">
        <v>46</v>
      </c>
      <c r="S8" s="13" t="s">
        <v>163</v>
      </c>
      <c r="T8" s="38" t="s">
        <v>165</v>
      </c>
      <c r="V8" s="1"/>
      <c r="AZ8" s="42"/>
      <c r="BJ8" s="1"/>
      <c r="BK8" s="1"/>
      <c r="BL8" s="1"/>
      <c r="BO8" s="4"/>
    </row>
    <row r="9" spans="2:67" s="3" customFormat="1" ht="20.25" customHeight="1">
      <c r="B9" s="39"/>
      <c r="C9" s="16"/>
      <c r="D9" s="16"/>
      <c r="E9" s="16"/>
      <c r="F9" s="16"/>
      <c r="G9" s="16"/>
      <c r="H9" s="16"/>
      <c r="I9" s="16"/>
      <c r="J9" s="16" t="s">
        <v>21</v>
      </c>
      <c r="K9" s="16" t="s">
        <v>20</v>
      </c>
      <c r="L9" s="16"/>
      <c r="M9" s="16" t="s">
        <v>19</v>
      </c>
      <c r="N9" s="16" t="s">
        <v>19</v>
      </c>
      <c r="O9" s="16" t="s">
        <v>223</v>
      </c>
      <c r="P9" s="16"/>
      <c r="Q9" s="16" t="s">
        <v>219</v>
      </c>
      <c r="R9" s="16" t="s">
        <v>19</v>
      </c>
      <c r="S9" s="16" t="s">
        <v>19</v>
      </c>
      <c r="T9" s="62" t="s">
        <v>19</v>
      </c>
      <c r="BJ9" s="1"/>
      <c r="BL9" s="1"/>
      <c r="BO9" s="4"/>
    </row>
    <row r="10" spans="2:67" s="4" customFormat="1" ht="18" customHeight="1">
      <c r="B10" s="40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19" t="s">
        <v>94</v>
      </c>
      <c r="R10" s="19" t="s">
        <v>95</v>
      </c>
      <c r="S10" s="44" t="s">
        <v>166</v>
      </c>
      <c r="T10" s="61" t="s">
        <v>207</v>
      </c>
      <c r="U10" s="5"/>
      <c r="BJ10" s="1"/>
      <c r="BK10" s="3"/>
      <c r="BL10" s="1"/>
      <c r="BO10" s="1"/>
    </row>
    <row r="11" spans="2:67" s="4" customFormat="1" ht="18" customHeight="1"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86">
        <v>0</v>
      </c>
      <c r="R11" s="91"/>
      <c r="S11" s="91"/>
      <c r="T11" s="91"/>
      <c r="U11" s="5"/>
      <c r="BJ11" s="1"/>
      <c r="BK11" s="3"/>
      <c r="BL11" s="1"/>
      <c r="BO11" s="1"/>
    </row>
    <row r="12" spans="2:67" ht="20.25">
      <c r="B12" s="89" t="s">
        <v>231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BK12" s="4"/>
    </row>
    <row r="13" spans="2:67">
      <c r="B13" s="89" t="s">
        <v>93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</row>
    <row r="14" spans="2:67">
      <c r="B14" s="89" t="s">
        <v>214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</row>
    <row r="15" spans="2:67">
      <c r="B15" s="89" t="s">
        <v>222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</row>
    <row r="16" spans="2:67" ht="20.25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BJ16" s="4"/>
    </row>
    <row r="17" spans="2:20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</row>
    <row r="18" spans="2:20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</row>
    <row r="19" spans="2:20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</row>
    <row r="20" spans="2:20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</row>
    <row r="21" spans="2:20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</row>
    <row r="22" spans="2:20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</row>
    <row r="23" spans="2:20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</row>
    <row r="24" spans="2:20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</row>
    <row r="25" spans="2:20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</row>
    <row r="26" spans="2:20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</row>
    <row r="27" spans="2:20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</row>
    <row r="28" spans="2:20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</row>
    <row r="29" spans="2:20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</row>
    <row r="30" spans="2:20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</row>
    <row r="31" spans="2:20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</row>
    <row r="32" spans="2:20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</row>
    <row r="33" spans="2:20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</row>
    <row r="34" spans="2:20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</row>
    <row r="35" spans="2:20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</row>
    <row r="36" spans="2:20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</row>
    <row r="37" spans="2:20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</row>
    <row r="38" spans="2:20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</row>
    <row r="39" spans="2:20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</row>
    <row r="40" spans="2:20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</row>
    <row r="41" spans="2:20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</row>
    <row r="42" spans="2:20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</row>
    <row r="43" spans="2:20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</row>
    <row r="44" spans="2:20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</row>
    <row r="45" spans="2:20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</row>
    <row r="46" spans="2:20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</row>
    <row r="47" spans="2:20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</row>
    <row r="48" spans="2:20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</row>
    <row r="49" spans="2:20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</row>
    <row r="50" spans="2:20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</row>
    <row r="51" spans="2:20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</row>
    <row r="52" spans="2:20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</row>
    <row r="53" spans="2:20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</row>
    <row r="54" spans="2:20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</row>
    <row r="55" spans="2:20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</row>
    <row r="56" spans="2:20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</row>
    <row r="57" spans="2:20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</row>
    <row r="58" spans="2:20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</row>
    <row r="59" spans="2:20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</row>
    <row r="60" spans="2:20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</row>
    <row r="61" spans="2:20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</row>
    <row r="62" spans="2:20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</row>
    <row r="63" spans="2:20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</row>
    <row r="64" spans="2:20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</row>
    <row r="65" spans="2:20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</row>
    <row r="66" spans="2:20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</row>
    <row r="67" spans="2:20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</row>
    <row r="68" spans="2:20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</row>
    <row r="69" spans="2:20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</row>
    <row r="70" spans="2:20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</row>
    <row r="71" spans="2:20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</row>
    <row r="72" spans="2:20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</row>
    <row r="73" spans="2:20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</row>
    <row r="74" spans="2:20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</row>
    <row r="75" spans="2:20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</row>
    <row r="76" spans="2:20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</row>
    <row r="77" spans="2:20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</row>
    <row r="78" spans="2:20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</row>
    <row r="79" spans="2:20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</row>
    <row r="80" spans="2:20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</row>
    <row r="81" spans="2:20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</row>
    <row r="82" spans="2:20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</row>
    <row r="83" spans="2:20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</row>
    <row r="84" spans="2:20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</row>
    <row r="85" spans="2:20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</row>
    <row r="86" spans="2:20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</row>
    <row r="87" spans="2:20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</row>
    <row r="88" spans="2:20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</row>
    <row r="89" spans="2:20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</row>
    <row r="90" spans="2:20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</row>
    <row r="91" spans="2:20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</row>
    <row r="92" spans="2:20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</row>
    <row r="93" spans="2:20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</row>
    <row r="94" spans="2:20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</row>
    <row r="95" spans="2:20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</row>
    <row r="96" spans="2:20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</row>
    <row r="97" spans="2:20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</row>
    <row r="98" spans="2:20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</row>
    <row r="99" spans="2:20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</row>
    <row r="100" spans="2:20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</row>
    <row r="101" spans="2:20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</row>
    <row r="102" spans="2:20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</row>
    <row r="103" spans="2:20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</row>
    <row r="104" spans="2:20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</row>
    <row r="105" spans="2:20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</row>
    <row r="106" spans="2:20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</row>
    <row r="107" spans="2:20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</row>
    <row r="108" spans="2:20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</row>
    <row r="109" spans="2:20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</row>
    <row r="110" spans="2:20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2"/>
      <c r="C697" s="1"/>
      <c r="D697" s="1"/>
      <c r="E697" s="1"/>
      <c r="F697" s="1"/>
      <c r="G697" s="1"/>
    </row>
    <row r="698" spans="2:7">
      <c r="B698" s="42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6">
    <dataValidation type="list" allowBlank="1" showInputMessage="1" showErrorMessage="1" sqref="E205:E712">
      <formula1>$AL$6:$AL$8</formula1>
    </dataValidation>
    <dataValidation allowBlank="1" showInputMessage="1" showErrorMessage="1" sqref="A1 B31:B33 B14:B15"/>
    <dataValidation type="list" allowBlank="1" showInputMessage="1" showErrorMessage="1" sqref="I12:I32 I34:I487">
      <formula1>$BN$6:$BN$9</formula1>
    </dataValidation>
    <dataValidation type="list" allowBlank="1" showInputMessage="1" showErrorMessage="1" sqref="E12:E32 E34:E204">
      <formula1>$BJ$6:$BJ$22</formula1>
    </dataValidation>
    <dataValidation type="list" allowBlank="1" showInputMessage="1" showErrorMessage="1" sqref="L12:L487">
      <formula1>$BO$6:$BO$19</formula1>
    </dataValidation>
    <dataValidation type="list" allowBlank="1" showInputMessage="1" showErrorMessage="1" sqref="G12:G32 G34:G705">
      <formula1>$BL$6:$BL$28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30"/>
  <sheetViews>
    <sheetView rightToLeft="1" workbookViewId="0">
      <selection activeCell="R11" sqref="R11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4" width="5.42578125" style="2" bestFit="1" customWidth="1"/>
    <col min="5" max="5" width="4.5703125" style="2" bestFit="1" customWidth="1"/>
    <col min="6" max="6" width="5.7109375" style="2" bestFit="1" customWidth="1"/>
    <col min="7" max="7" width="8.5703125" style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.28515625" style="1" bestFit="1" customWidth="1"/>
    <col min="18" max="18" width="6.8554687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22" width="7.5703125" style="1" customWidth="1"/>
    <col min="23" max="23" width="6.7109375" style="1" customWidth="1"/>
    <col min="24" max="24" width="7.7109375" style="1" customWidth="1"/>
    <col min="25" max="25" width="7.140625" style="1" customWidth="1"/>
    <col min="26" max="26" width="6" style="1" customWidth="1"/>
    <col min="27" max="27" width="7.85546875" style="1" customWidth="1"/>
    <col min="28" max="28" width="8.140625" style="1" customWidth="1"/>
    <col min="29" max="29" width="6.28515625" style="1" customWidth="1"/>
    <col min="30" max="30" width="8" style="1" customWidth="1"/>
    <col min="31" max="31" width="8.7109375" style="1" customWidth="1"/>
    <col min="32" max="32" width="10" style="1" customWidth="1"/>
    <col min="33" max="33" width="9.5703125" style="1" customWidth="1"/>
    <col min="34" max="34" width="6.140625" style="1" customWidth="1"/>
    <col min="35" max="36" width="5.7109375" style="1" customWidth="1"/>
    <col min="37" max="37" width="6.85546875" style="1" customWidth="1"/>
    <col min="38" max="38" width="6.42578125" style="1" customWidth="1"/>
    <col min="39" max="39" width="6.7109375" style="1" customWidth="1"/>
    <col min="40" max="40" width="7.28515625" style="1" customWidth="1"/>
    <col min="41" max="52" width="5.7109375" style="1" customWidth="1"/>
    <col min="53" max="16384" width="9.140625" style="1"/>
  </cols>
  <sheetData>
    <row r="1" spans="2:66">
      <c r="B1" s="47" t="s">
        <v>160</v>
      </c>
      <c r="C1" s="68" t="s" vm="1">
        <v>240</v>
      </c>
    </row>
    <row r="2" spans="2:66">
      <c r="B2" s="47" t="s">
        <v>159</v>
      </c>
      <c r="C2" s="68" t="s">
        <v>241</v>
      </c>
    </row>
    <row r="3" spans="2:66">
      <c r="B3" s="47" t="s">
        <v>161</v>
      </c>
      <c r="C3" s="68" t="s">
        <v>242</v>
      </c>
    </row>
    <row r="4" spans="2:66">
      <c r="B4" s="47" t="s">
        <v>162</v>
      </c>
      <c r="C4" s="68">
        <v>12146</v>
      </c>
    </row>
    <row r="6" spans="2:66" ht="26.25" customHeight="1">
      <c r="B6" s="108" t="s">
        <v>190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10"/>
    </row>
    <row r="7" spans="2:66" ht="26.25" customHeight="1">
      <c r="B7" s="108" t="s">
        <v>72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10"/>
      <c r="BN7" s="3"/>
    </row>
    <row r="8" spans="2:66" s="3" customFormat="1" ht="78.75">
      <c r="B8" s="22" t="s">
        <v>96</v>
      </c>
      <c r="C8" s="30" t="s">
        <v>35</v>
      </c>
      <c r="D8" s="30" t="s">
        <v>100</v>
      </c>
      <c r="E8" s="30" t="s">
        <v>206</v>
      </c>
      <c r="F8" s="30" t="s">
        <v>98</v>
      </c>
      <c r="G8" s="30" t="s">
        <v>50</v>
      </c>
      <c r="H8" s="30" t="s">
        <v>14</v>
      </c>
      <c r="I8" s="30" t="s">
        <v>51</v>
      </c>
      <c r="J8" s="30" t="s">
        <v>85</v>
      </c>
      <c r="K8" s="30" t="s">
        <v>17</v>
      </c>
      <c r="L8" s="30" t="s">
        <v>84</v>
      </c>
      <c r="M8" s="30" t="s">
        <v>16</v>
      </c>
      <c r="N8" s="30" t="s">
        <v>18</v>
      </c>
      <c r="O8" s="13" t="s">
        <v>216</v>
      </c>
      <c r="P8" s="30" t="s">
        <v>215</v>
      </c>
      <c r="Q8" s="30" t="s">
        <v>230</v>
      </c>
      <c r="R8" s="30" t="s">
        <v>47</v>
      </c>
      <c r="S8" s="13" t="s">
        <v>46</v>
      </c>
      <c r="T8" s="30" t="s">
        <v>163</v>
      </c>
      <c r="U8" s="14" t="s">
        <v>165</v>
      </c>
      <c r="V8" s="1"/>
      <c r="W8" s="1"/>
      <c r="BJ8" s="1"/>
      <c r="BK8" s="1"/>
    </row>
    <row r="9" spans="2:66" s="3" customFormat="1" ht="25.5">
      <c r="B9" s="15"/>
      <c r="C9" s="16"/>
      <c r="D9" s="16"/>
      <c r="E9" s="16"/>
      <c r="F9" s="16"/>
      <c r="G9" s="16"/>
      <c r="H9" s="32"/>
      <c r="I9" s="32"/>
      <c r="J9" s="32" t="s">
        <v>21</v>
      </c>
      <c r="K9" s="32" t="s">
        <v>20</v>
      </c>
      <c r="L9" s="32"/>
      <c r="M9" s="32" t="s">
        <v>19</v>
      </c>
      <c r="N9" s="32" t="s">
        <v>19</v>
      </c>
      <c r="O9" s="32" t="s">
        <v>223</v>
      </c>
      <c r="P9" s="32"/>
      <c r="Q9" s="16" t="s">
        <v>219</v>
      </c>
      <c r="R9" s="32" t="s">
        <v>219</v>
      </c>
      <c r="S9" s="16" t="s">
        <v>19</v>
      </c>
      <c r="T9" s="32" t="s">
        <v>219</v>
      </c>
      <c r="U9" s="17" t="s">
        <v>19</v>
      </c>
      <c r="BI9" s="1"/>
      <c r="BJ9" s="1"/>
      <c r="BK9" s="1"/>
      <c r="BN9" s="4"/>
    </row>
    <row r="10" spans="2:66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34" t="s">
        <v>13</v>
      </c>
      <c r="Q10" s="41" t="s">
        <v>94</v>
      </c>
      <c r="R10" s="19" t="s">
        <v>95</v>
      </c>
      <c r="S10" s="19" t="s">
        <v>166</v>
      </c>
      <c r="T10" s="19" t="s">
        <v>207</v>
      </c>
      <c r="U10" s="20" t="s">
        <v>225</v>
      </c>
      <c r="V10" s="5"/>
      <c r="BI10" s="1"/>
      <c r="BJ10" s="3"/>
      <c r="BK10" s="1"/>
    </row>
    <row r="11" spans="2:66" s="4" customFormat="1" ht="18" customHeight="1"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86">
        <v>0</v>
      </c>
      <c r="S11" s="91"/>
      <c r="T11" s="91"/>
      <c r="U11" s="91"/>
      <c r="V11" s="5"/>
      <c r="BI11" s="1"/>
      <c r="BJ11" s="3"/>
      <c r="BK11" s="1"/>
      <c r="BN11" s="1"/>
    </row>
    <row r="12" spans="2:66">
      <c r="B12" s="89" t="s">
        <v>231</v>
      </c>
      <c r="C12" s="90"/>
      <c r="D12" s="90"/>
      <c r="E12" s="90"/>
      <c r="F12" s="90"/>
      <c r="G12" s="90"/>
      <c r="H12" s="90"/>
      <c r="I12" s="90"/>
      <c r="J12" s="90"/>
      <c r="K12" s="90"/>
      <c r="L12" s="91"/>
      <c r="M12" s="91"/>
      <c r="N12" s="91"/>
      <c r="O12" s="91"/>
      <c r="P12" s="91"/>
      <c r="Q12" s="91"/>
      <c r="R12" s="91"/>
      <c r="S12" s="91"/>
      <c r="T12" s="91"/>
      <c r="U12" s="91"/>
      <c r="BJ12" s="3"/>
    </row>
    <row r="13" spans="2:66" ht="20.25">
      <c r="B13" s="89" t="s">
        <v>93</v>
      </c>
      <c r="C13" s="90"/>
      <c r="D13" s="90"/>
      <c r="E13" s="90"/>
      <c r="F13" s="90"/>
      <c r="G13" s="90"/>
      <c r="H13" s="90"/>
      <c r="I13" s="90"/>
      <c r="J13" s="90"/>
      <c r="K13" s="90"/>
      <c r="L13" s="91"/>
      <c r="M13" s="91"/>
      <c r="N13" s="91"/>
      <c r="O13" s="91"/>
      <c r="P13" s="91"/>
      <c r="Q13" s="91"/>
      <c r="R13" s="91"/>
      <c r="S13" s="91"/>
      <c r="T13" s="91"/>
      <c r="U13" s="91"/>
      <c r="BJ13" s="4"/>
    </row>
    <row r="14" spans="2:66">
      <c r="B14" s="89" t="s">
        <v>214</v>
      </c>
      <c r="C14" s="90"/>
      <c r="D14" s="90"/>
      <c r="E14" s="90"/>
      <c r="F14" s="90"/>
      <c r="G14" s="90"/>
      <c r="H14" s="90"/>
      <c r="I14" s="90"/>
      <c r="J14" s="90"/>
      <c r="K14" s="90"/>
      <c r="L14" s="91"/>
      <c r="M14" s="91"/>
      <c r="N14" s="91"/>
      <c r="O14" s="91"/>
      <c r="P14" s="91"/>
      <c r="Q14" s="91"/>
      <c r="R14" s="91"/>
      <c r="S14" s="91"/>
      <c r="T14" s="91"/>
      <c r="U14" s="91"/>
    </row>
    <row r="15" spans="2:66">
      <c r="B15" s="89" t="s">
        <v>222</v>
      </c>
      <c r="C15" s="90"/>
      <c r="D15" s="90"/>
      <c r="E15" s="90"/>
      <c r="F15" s="90"/>
      <c r="G15" s="90"/>
      <c r="H15" s="90"/>
      <c r="I15" s="90"/>
      <c r="J15" s="90"/>
      <c r="K15" s="90"/>
      <c r="L15" s="91"/>
      <c r="M15" s="91"/>
      <c r="N15" s="91"/>
      <c r="O15" s="91"/>
      <c r="P15" s="91"/>
      <c r="Q15" s="91"/>
      <c r="R15" s="91"/>
      <c r="S15" s="91"/>
      <c r="T15" s="91"/>
      <c r="U15" s="91"/>
    </row>
    <row r="16" spans="2:66">
      <c r="B16" s="117" t="s">
        <v>227</v>
      </c>
      <c r="C16" s="117"/>
      <c r="D16" s="117"/>
      <c r="E16" s="117"/>
      <c r="F16" s="117"/>
      <c r="G16" s="117"/>
      <c r="H16" s="117"/>
      <c r="I16" s="117"/>
      <c r="J16" s="117"/>
      <c r="K16" s="117"/>
      <c r="L16" s="91"/>
      <c r="M16" s="91"/>
      <c r="N16" s="91"/>
      <c r="O16" s="91"/>
      <c r="P16" s="91"/>
      <c r="Q16" s="91"/>
      <c r="R16" s="91"/>
      <c r="S16" s="91"/>
      <c r="T16" s="91"/>
      <c r="U16" s="91"/>
    </row>
    <row r="17" spans="2:61" ht="20.25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BI17" s="4"/>
    </row>
    <row r="18" spans="2:61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</row>
    <row r="19" spans="2:61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BI19" s="3"/>
    </row>
    <row r="20" spans="2:61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</row>
    <row r="21" spans="2:61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</row>
    <row r="22" spans="2:61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spans="2:61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</row>
    <row r="24" spans="2:61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</row>
    <row r="25" spans="2:61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</row>
    <row r="26" spans="2:61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</row>
    <row r="27" spans="2:61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</row>
    <row r="28" spans="2:61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</row>
    <row r="29" spans="2:61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</row>
    <row r="30" spans="2:61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</row>
    <row r="31" spans="2:61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</row>
    <row r="32" spans="2:61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</row>
    <row r="33" spans="2:21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</row>
    <row r="34" spans="2:21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</row>
    <row r="35" spans="2:21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</row>
    <row r="36" spans="2:21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</row>
    <row r="37" spans="2:21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</row>
    <row r="38" spans="2:21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</row>
    <row r="39" spans="2:21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</row>
    <row r="40" spans="2:21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</row>
    <row r="41" spans="2:21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</row>
    <row r="42" spans="2:21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</row>
    <row r="43" spans="2:21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</row>
    <row r="44" spans="2:21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</row>
    <row r="45" spans="2:21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</row>
    <row r="46" spans="2:21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</row>
    <row r="47" spans="2:21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</row>
    <row r="48" spans="2:21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</row>
    <row r="49" spans="2:21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</row>
    <row r="50" spans="2:21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</row>
    <row r="51" spans="2:21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</row>
    <row r="52" spans="2:21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</row>
    <row r="53" spans="2:21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</row>
    <row r="54" spans="2:21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</row>
    <row r="55" spans="2:21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</row>
    <row r="56" spans="2:21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</row>
    <row r="57" spans="2:21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</row>
    <row r="58" spans="2:21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</row>
    <row r="59" spans="2:21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</row>
    <row r="60" spans="2:21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</row>
    <row r="61" spans="2:21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</row>
    <row r="62" spans="2:21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</row>
    <row r="63" spans="2:21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</row>
    <row r="64" spans="2:21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</row>
    <row r="65" spans="2:21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</row>
    <row r="66" spans="2:21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</row>
    <row r="67" spans="2:21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</row>
    <row r="68" spans="2:21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</row>
    <row r="69" spans="2:21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</row>
    <row r="70" spans="2:21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</row>
    <row r="71" spans="2:21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</row>
    <row r="72" spans="2:21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</row>
    <row r="73" spans="2:21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</row>
    <row r="74" spans="2:21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</row>
    <row r="75" spans="2:21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</row>
    <row r="76" spans="2:21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</row>
    <row r="77" spans="2:21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</row>
    <row r="78" spans="2:21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</row>
    <row r="79" spans="2:21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</row>
    <row r="80" spans="2:21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</row>
    <row r="81" spans="2:21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</row>
    <row r="82" spans="2:21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</row>
    <row r="83" spans="2:21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</row>
    <row r="84" spans="2:21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</row>
    <row r="85" spans="2:21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</row>
    <row r="86" spans="2:21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</row>
    <row r="87" spans="2:21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</row>
    <row r="88" spans="2:21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</row>
    <row r="89" spans="2:21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</row>
    <row r="90" spans="2:21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</row>
    <row r="91" spans="2:21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</row>
    <row r="92" spans="2:21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</row>
    <row r="93" spans="2:21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</row>
    <row r="94" spans="2:21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</row>
    <row r="95" spans="2:21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</row>
    <row r="96" spans="2:21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</row>
    <row r="97" spans="2:21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</row>
    <row r="98" spans="2:21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</row>
    <row r="99" spans="2:21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</row>
    <row r="100" spans="2:21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</row>
    <row r="101" spans="2:21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</row>
    <row r="102" spans="2:21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</row>
    <row r="103" spans="2:21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</row>
    <row r="104" spans="2:21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</row>
    <row r="105" spans="2:21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</row>
    <row r="106" spans="2:21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</row>
    <row r="107" spans="2:21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</row>
    <row r="108" spans="2:21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</row>
    <row r="109" spans="2:21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</row>
    <row r="110" spans="2:21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</row>
    <row r="111" spans="2:21">
      <c r="C111" s="1"/>
      <c r="D111" s="1"/>
      <c r="E111" s="1"/>
      <c r="F111" s="1"/>
    </row>
    <row r="112" spans="2:21">
      <c r="C112" s="1"/>
      <c r="D112" s="1"/>
      <c r="E112" s="1"/>
      <c r="F112" s="1"/>
    </row>
    <row r="113" spans="3:6">
      <c r="C113" s="1"/>
      <c r="D113" s="1"/>
      <c r="E113" s="1"/>
      <c r="F113" s="1"/>
    </row>
    <row r="114" spans="3:6">
      <c r="C114" s="1"/>
      <c r="D114" s="1"/>
      <c r="E114" s="1"/>
      <c r="F114" s="1"/>
    </row>
    <row r="115" spans="3:6">
      <c r="C115" s="1"/>
      <c r="D115" s="1"/>
      <c r="E115" s="1"/>
      <c r="F115" s="1"/>
    </row>
    <row r="116" spans="3:6">
      <c r="C116" s="1"/>
      <c r="D116" s="1"/>
      <c r="E116" s="1"/>
      <c r="F116" s="1"/>
    </row>
    <row r="117" spans="3:6">
      <c r="C117" s="1"/>
      <c r="D117" s="1"/>
      <c r="E117" s="1"/>
      <c r="F117" s="1"/>
    </row>
    <row r="118" spans="3:6">
      <c r="C118" s="1"/>
      <c r="D118" s="1"/>
      <c r="E118" s="1"/>
      <c r="F118" s="1"/>
    </row>
    <row r="119" spans="3:6">
      <c r="C119" s="1"/>
      <c r="D119" s="1"/>
      <c r="E119" s="1"/>
      <c r="F119" s="1"/>
    </row>
    <row r="120" spans="3:6">
      <c r="C120" s="1"/>
      <c r="D120" s="1"/>
      <c r="E120" s="1"/>
      <c r="F120" s="1"/>
    </row>
    <row r="121" spans="3:6">
      <c r="C121" s="1"/>
      <c r="D121" s="1"/>
      <c r="E121" s="1"/>
      <c r="F121" s="1"/>
    </row>
    <row r="122" spans="3:6">
      <c r="C122" s="1"/>
      <c r="D122" s="1"/>
      <c r="E122" s="1"/>
      <c r="F122" s="1"/>
    </row>
    <row r="123" spans="3:6">
      <c r="C123" s="1"/>
      <c r="D123" s="1"/>
      <c r="E123" s="1"/>
      <c r="F123" s="1"/>
    </row>
    <row r="124" spans="3:6">
      <c r="C124" s="1"/>
      <c r="D124" s="1"/>
      <c r="E124" s="1"/>
      <c r="F124" s="1"/>
    </row>
    <row r="125" spans="3:6">
      <c r="C125" s="1"/>
      <c r="D125" s="1"/>
      <c r="E125" s="1"/>
      <c r="F125" s="1"/>
    </row>
    <row r="126" spans="3:6">
      <c r="C126" s="1"/>
      <c r="D126" s="1"/>
      <c r="E126" s="1"/>
      <c r="F126" s="1"/>
    </row>
    <row r="127" spans="3:6">
      <c r="C127" s="1"/>
      <c r="D127" s="1"/>
      <c r="E127" s="1"/>
      <c r="F127" s="1"/>
    </row>
    <row r="128" spans="3:6">
      <c r="C128" s="1"/>
      <c r="D128" s="1"/>
      <c r="E128" s="1"/>
      <c r="F128" s="1"/>
    </row>
    <row r="129" spans="3:6">
      <c r="C129" s="1"/>
      <c r="D129" s="1"/>
      <c r="E129" s="1"/>
      <c r="F129" s="1"/>
    </row>
    <row r="130" spans="3:6">
      <c r="C130" s="1"/>
      <c r="D130" s="1"/>
      <c r="E130" s="1"/>
      <c r="F130" s="1"/>
    </row>
    <row r="131" spans="3:6">
      <c r="C131" s="1"/>
      <c r="D131" s="1"/>
      <c r="E131" s="1"/>
      <c r="F131" s="1"/>
    </row>
    <row r="132" spans="3:6">
      <c r="C132" s="1"/>
      <c r="D132" s="1"/>
      <c r="E132" s="1"/>
      <c r="F132" s="1"/>
    </row>
    <row r="133" spans="3:6">
      <c r="C133" s="1"/>
      <c r="D133" s="1"/>
      <c r="E133" s="1"/>
      <c r="F133" s="1"/>
    </row>
    <row r="134" spans="3:6">
      <c r="C134" s="1"/>
      <c r="D134" s="1"/>
      <c r="E134" s="1"/>
      <c r="F134" s="1"/>
    </row>
    <row r="135" spans="3:6">
      <c r="C135" s="1"/>
      <c r="D135" s="1"/>
      <c r="E135" s="1"/>
      <c r="F135" s="1"/>
    </row>
    <row r="136" spans="3:6">
      <c r="C136" s="1"/>
      <c r="D136" s="1"/>
      <c r="E136" s="1"/>
      <c r="F136" s="1"/>
    </row>
    <row r="137" spans="3:6">
      <c r="C137" s="1"/>
      <c r="D137" s="1"/>
      <c r="E137" s="1"/>
      <c r="F137" s="1"/>
    </row>
    <row r="138" spans="3:6">
      <c r="C138" s="1"/>
      <c r="D138" s="1"/>
      <c r="E138" s="1"/>
      <c r="F138" s="1"/>
    </row>
    <row r="139" spans="3:6">
      <c r="C139" s="1"/>
      <c r="D139" s="1"/>
      <c r="E139" s="1"/>
      <c r="F139" s="1"/>
    </row>
    <row r="140" spans="3:6">
      <c r="C140" s="1"/>
      <c r="D140" s="1"/>
      <c r="E140" s="1"/>
      <c r="F140" s="1"/>
    </row>
    <row r="141" spans="3:6">
      <c r="C141" s="1"/>
      <c r="D141" s="1"/>
      <c r="E141" s="1"/>
      <c r="F141" s="1"/>
    </row>
    <row r="142" spans="3:6">
      <c r="C142" s="1"/>
      <c r="D142" s="1"/>
      <c r="E142" s="1"/>
      <c r="F142" s="1"/>
    </row>
    <row r="143" spans="3:6">
      <c r="C143" s="1"/>
      <c r="D143" s="1"/>
      <c r="E143" s="1"/>
      <c r="F143" s="1"/>
    </row>
    <row r="144" spans="3:6">
      <c r="C144" s="1"/>
      <c r="D144" s="1"/>
      <c r="E144" s="1"/>
      <c r="F144" s="1"/>
    </row>
    <row r="145" spans="3:6">
      <c r="C145" s="1"/>
      <c r="D145" s="1"/>
      <c r="E145" s="1"/>
      <c r="F145" s="1"/>
    </row>
    <row r="146" spans="3:6">
      <c r="C146" s="1"/>
      <c r="D146" s="1"/>
      <c r="E146" s="1"/>
      <c r="F146" s="1"/>
    </row>
    <row r="147" spans="3:6">
      <c r="C147" s="1"/>
      <c r="D147" s="1"/>
      <c r="E147" s="1"/>
      <c r="F147" s="1"/>
    </row>
    <row r="148" spans="3:6">
      <c r="C148" s="1"/>
      <c r="D148" s="1"/>
      <c r="E148" s="1"/>
      <c r="F148" s="1"/>
    </row>
    <row r="149" spans="3:6">
      <c r="C149" s="1"/>
      <c r="D149" s="1"/>
      <c r="E149" s="1"/>
      <c r="F149" s="1"/>
    </row>
    <row r="150" spans="3:6">
      <c r="C150" s="1"/>
      <c r="D150" s="1"/>
      <c r="E150" s="1"/>
      <c r="F150" s="1"/>
    </row>
    <row r="151" spans="3:6">
      <c r="C151" s="1"/>
      <c r="D151" s="1"/>
      <c r="E151" s="1"/>
      <c r="F151" s="1"/>
    </row>
    <row r="152" spans="3:6">
      <c r="C152" s="1"/>
      <c r="D152" s="1"/>
      <c r="E152" s="1"/>
      <c r="F152" s="1"/>
    </row>
    <row r="153" spans="3:6">
      <c r="C153" s="1"/>
      <c r="D153" s="1"/>
      <c r="E153" s="1"/>
      <c r="F153" s="1"/>
    </row>
    <row r="154" spans="3:6">
      <c r="C154" s="1"/>
      <c r="D154" s="1"/>
      <c r="E154" s="1"/>
      <c r="F154" s="1"/>
    </row>
    <row r="155" spans="3:6">
      <c r="C155" s="1"/>
      <c r="D155" s="1"/>
      <c r="E155" s="1"/>
      <c r="F155" s="1"/>
    </row>
    <row r="156" spans="3:6">
      <c r="C156" s="1"/>
      <c r="D156" s="1"/>
      <c r="E156" s="1"/>
      <c r="F156" s="1"/>
    </row>
    <row r="157" spans="3:6">
      <c r="C157" s="1"/>
      <c r="D157" s="1"/>
      <c r="E157" s="1"/>
      <c r="F157" s="1"/>
    </row>
    <row r="158" spans="3:6">
      <c r="C158" s="1"/>
      <c r="D158" s="1"/>
      <c r="E158" s="1"/>
      <c r="F158" s="1"/>
    </row>
    <row r="159" spans="3:6">
      <c r="C159" s="1"/>
      <c r="D159" s="1"/>
      <c r="E159" s="1"/>
      <c r="F159" s="1"/>
    </row>
    <row r="160" spans="3:6">
      <c r="C160" s="1"/>
      <c r="D160" s="1"/>
      <c r="E160" s="1"/>
      <c r="F160" s="1"/>
    </row>
    <row r="161" spans="3:6">
      <c r="C161" s="1"/>
      <c r="D161" s="1"/>
      <c r="E161" s="1"/>
      <c r="F161" s="1"/>
    </row>
    <row r="162" spans="3:6">
      <c r="C162" s="1"/>
      <c r="D162" s="1"/>
      <c r="E162" s="1"/>
      <c r="F162" s="1"/>
    </row>
    <row r="163" spans="3:6">
      <c r="C163" s="1"/>
      <c r="D163" s="1"/>
      <c r="E163" s="1"/>
      <c r="F163" s="1"/>
    </row>
    <row r="164" spans="3:6">
      <c r="C164" s="1"/>
      <c r="D164" s="1"/>
      <c r="E164" s="1"/>
      <c r="F164" s="1"/>
    </row>
    <row r="165" spans="3:6">
      <c r="C165" s="1"/>
      <c r="D165" s="1"/>
      <c r="E165" s="1"/>
      <c r="F165" s="1"/>
    </row>
    <row r="166" spans="3:6">
      <c r="C166" s="1"/>
      <c r="D166" s="1"/>
      <c r="E166" s="1"/>
      <c r="F166" s="1"/>
    </row>
    <row r="167" spans="3:6">
      <c r="C167" s="1"/>
      <c r="D167" s="1"/>
      <c r="E167" s="1"/>
      <c r="F167" s="1"/>
    </row>
    <row r="168" spans="3:6">
      <c r="C168" s="1"/>
      <c r="D168" s="1"/>
      <c r="E168" s="1"/>
      <c r="F168" s="1"/>
    </row>
    <row r="169" spans="3:6">
      <c r="C169" s="1"/>
      <c r="D169" s="1"/>
      <c r="E169" s="1"/>
      <c r="F169" s="1"/>
    </row>
    <row r="170" spans="3:6">
      <c r="C170" s="1"/>
      <c r="D170" s="1"/>
      <c r="E170" s="1"/>
      <c r="F170" s="1"/>
    </row>
    <row r="171" spans="3:6">
      <c r="C171" s="1"/>
      <c r="D171" s="1"/>
      <c r="E171" s="1"/>
      <c r="F171" s="1"/>
    </row>
    <row r="172" spans="3:6">
      <c r="C172" s="1"/>
      <c r="D172" s="1"/>
      <c r="E172" s="1"/>
      <c r="F172" s="1"/>
    </row>
    <row r="173" spans="3:6">
      <c r="C173" s="1"/>
      <c r="D173" s="1"/>
      <c r="E173" s="1"/>
      <c r="F173" s="1"/>
    </row>
    <row r="174" spans="3:6">
      <c r="C174" s="1"/>
      <c r="D174" s="1"/>
      <c r="E174" s="1"/>
      <c r="F174" s="1"/>
    </row>
    <row r="175" spans="3:6">
      <c r="C175" s="1"/>
      <c r="D175" s="1"/>
      <c r="E175" s="1"/>
      <c r="F175" s="1"/>
    </row>
    <row r="176" spans="3:6">
      <c r="C176" s="1"/>
      <c r="D176" s="1"/>
      <c r="E176" s="1"/>
      <c r="F176" s="1"/>
    </row>
    <row r="177" spans="3:6">
      <c r="C177" s="1"/>
      <c r="D177" s="1"/>
      <c r="E177" s="1"/>
      <c r="F177" s="1"/>
    </row>
    <row r="178" spans="3:6">
      <c r="C178" s="1"/>
      <c r="D178" s="1"/>
      <c r="E178" s="1"/>
      <c r="F178" s="1"/>
    </row>
    <row r="179" spans="3:6">
      <c r="C179" s="1"/>
      <c r="D179" s="1"/>
      <c r="E179" s="1"/>
      <c r="F179" s="1"/>
    </row>
    <row r="180" spans="3:6">
      <c r="C180" s="1"/>
      <c r="D180" s="1"/>
      <c r="E180" s="1"/>
      <c r="F180" s="1"/>
    </row>
    <row r="181" spans="3:6">
      <c r="C181" s="1"/>
      <c r="D181" s="1"/>
      <c r="E181" s="1"/>
      <c r="F181" s="1"/>
    </row>
    <row r="182" spans="3:6">
      <c r="C182" s="1"/>
      <c r="D182" s="1"/>
      <c r="E182" s="1"/>
      <c r="F182" s="1"/>
    </row>
    <row r="183" spans="3:6">
      <c r="C183" s="1"/>
      <c r="D183" s="1"/>
      <c r="E183" s="1"/>
      <c r="F183" s="1"/>
    </row>
    <row r="184" spans="3:6">
      <c r="C184" s="1"/>
      <c r="D184" s="1"/>
      <c r="E184" s="1"/>
      <c r="F184" s="1"/>
    </row>
    <row r="185" spans="3:6">
      <c r="C185" s="1"/>
      <c r="D185" s="1"/>
      <c r="E185" s="1"/>
      <c r="F185" s="1"/>
    </row>
    <row r="186" spans="3:6">
      <c r="C186" s="1"/>
      <c r="D186" s="1"/>
      <c r="E186" s="1"/>
      <c r="F186" s="1"/>
    </row>
    <row r="187" spans="3:6">
      <c r="C187" s="1"/>
      <c r="D187" s="1"/>
      <c r="E187" s="1"/>
      <c r="F187" s="1"/>
    </row>
    <row r="188" spans="3:6">
      <c r="C188" s="1"/>
      <c r="D188" s="1"/>
      <c r="E188" s="1"/>
      <c r="F188" s="1"/>
    </row>
    <row r="189" spans="3:6">
      <c r="C189" s="1"/>
      <c r="D189" s="1"/>
      <c r="E189" s="1"/>
      <c r="F189" s="1"/>
    </row>
    <row r="190" spans="3:6">
      <c r="C190" s="1"/>
      <c r="D190" s="1"/>
      <c r="E190" s="1"/>
      <c r="F190" s="1"/>
    </row>
    <row r="191" spans="3:6">
      <c r="C191" s="1"/>
      <c r="D191" s="1"/>
      <c r="E191" s="1"/>
      <c r="F191" s="1"/>
    </row>
    <row r="192" spans="3:6">
      <c r="C192" s="1"/>
      <c r="D192" s="1"/>
      <c r="E192" s="1"/>
      <c r="F192" s="1"/>
    </row>
    <row r="193" spans="3:6">
      <c r="C193" s="1"/>
      <c r="D193" s="1"/>
      <c r="E193" s="1"/>
      <c r="F193" s="1"/>
    </row>
    <row r="194" spans="3:6">
      <c r="C194" s="1"/>
      <c r="D194" s="1"/>
      <c r="E194" s="1"/>
      <c r="F194" s="1"/>
    </row>
    <row r="195" spans="3:6">
      <c r="C195" s="1"/>
      <c r="D195" s="1"/>
      <c r="E195" s="1"/>
      <c r="F195" s="1"/>
    </row>
    <row r="196" spans="3:6">
      <c r="C196" s="1"/>
      <c r="D196" s="1"/>
      <c r="E196" s="1"/>
      <c r="F196" s="1"/>
    </row>
    <row r="197" spans="3:6">
      <c r="C197" s="1"/>
      <c r="D197" s="1"/>
      <c r="E197" s="1"/>
      <c r="F197" s="1"/>
    </row>
    <row r="198" spans="3:6">
      <c r="C198" s="1"/>
      <c r="D198" s="1"/>
      <c r="E198" s="1"/>
      <c r="F198" s="1"/>
    </row>
    <row r="199" spans="3:6">
      <c r="C199" s="1"/>
      <c r="D199" s="1"/>
      <c r="E199" s="1"/>
      <c r="F199" s="1"/>
    </row>
    <row r="200" spans="3:6">
      <c r="C200" s="1"/>
      <c r="D200" s="1"/>
      <c r="E200" s="1"/>
      <c r="F200" s="1"/>
    </row>
    <row r="201" spans="3:6">
      <c r="C201" s="1"/>
      <c r="D201" s="1"/>
      <c r="E201" s="1"/>
      <c r="F201" s="1"/>
    </row>
    <row r="202" spans="3:6">
      <c r="C202" s="1"/>
      <c r="D202" s="1"/>
      <c r="E202" s="1"/>
      <c r="F202" s="1"/>
    </row>
    <row r="203" spans="3:6">
      <c r="C203" s="1"/>
      <c r="D203" s="1"/>
      <c r="E203" s="1"/>
      <c r="F203" s="1"/>
    </row>
    <row r="204" spans="3:6">
      <c r="C204" s="1"/>
      <c r="D204" s="1"/>
      <c r="E204" s="1"/>
      <c r="F204" s="1"/>
    </row>
    <row r="205" spans="3:6">
      <c r="C205" s="1"/>
      <c r="D205" s="1"/>
      <c r="E205" s="1"/>
      <c r="F205" s="1"/>
    </row>
    <row r="206" spans="3:6">
      <c r="C206" s="1"/>
      <c r="D206" s="1"/>
      <c r="E206" s="1"/>
      <c r="F206" s="1"/>
    </row>
    <row r="207" spans="3:6">
      <c r="C207" s="1"/>
      <c r="D207" s="1"/>
      <c r="E207" s="1"/>
      <c r="F207" s="1"/>
    </row>
    <row r="208" spans="3:6">
      <c r="C208" s="1"/>
      <c r="D208" s="1"/>
      <c r="E208" s="1"/>
      <c r="F208" s="1"/>
    </row>
    <row r="209" spans="3:6">
      <c r="C209" s="1"/>
      <c r="D209" s="1"/>
      <c r="E209" s="1"/>
      <c r="F209" s="1"/>
    </row>
    <row r="210" spans="3:6">
      <c r="C210" s="1"/>
      <c r="D210" s="1"/>
      <c r="E210" s="1"/>
      <c r="F210" s="1"/>
    </row>
    <row r="211" spans="3:6">
      <c r="C211" s="1"/>
      <c r="D211" s="1"/>
      <c r="E211" s="1"/>
      <c r="F211" s="1"/>
    </row>
    <row r="212" spans="3:6">
      <c r="C212" s="1"/>
      <c r="D212" s="1"/>
      <c r="E212" s="1"/>
      <c r="F212" s="1"/>
    </row>
    <row r="213" spans="3:6">
      <c r="C213" s="1"/>
      <c r="D213" s="1"/>
      <c r="E213" s="1"/>
      <c r="F213" s="1"/>
    </row>
    <row r="214" spans="3:6">
      <c r="C214" s="1"/>
      <c r="D214" s="1"/>
      <c r="E214" s="1"/>
      <c r="F214" s="1"/>
    </row>
    <row r="215" spans="3:6">
      <c r="C215" s="1"/>
      <c r="D215" s="1"/>
      <c r="E215" s="1"/>
      <c r="F215" s="1"/>
    </row>
    <row r="216" spans="3:6">
      <c r="C216" s="1"/>
      <c r="D216" s="1"/>
      <c r="E216" s="1"/>
      <c r="F216" s="1"/>
    </row>
    <row r="217" spans="3:6">
      <c r="C217" s="1"/>
      <c r="D217" s="1"/>
      <c r="E217" s="1"/>
      <c r="F217" s="1"/>
    </row>
    <row r="218" spans="3:6">
      <c r="C218" s="1"/>
      <c r="D218" s="1"/>
      <c r="E218" s="1"/>
      <c r="F218" s="1"/>
    </row>
    <row r="219" spans="3:6">
      <c r="C219" s="1"/>
      <c r="D219" s="1"/>
      <c r="E219" s="1"/>
      <c r="F219" s="1"/>
    </row>
    <row r="220" spans="3:6">
      <c r="C220" s="1"/>
      <c r="D220" s="1"/>
      <c r="E220" s="1"/>
      <c r="F220" s="1"/>
    </row>
    <row r="221" spans="3:6">
      <c r="C221" s="1"/>
      <c r="D221" s="1"/>
      <c r="E221" s="1"/>
      <c r="F221" s="1"/>
    </row>
    <row r="222" spans="3:6">
      <c r="C222" s="1"/>
      <c r="D222" s="1"/>
      <c r="E222" s="1"/>
      <c r="F222" s="1"/>
    </row>
    <row r="223" spans="3:6">
      <c r="C223" s="1"/>
      <c r="D223" s="1"/>
      <c r="E223" s="1"/>
      <c r="F223" s="1"/>
    </row>
    <row r="224" spans="3:6">
      <c r="C224" s="1"/>
      <c r="D224" s="1"/>
      <c r="E224" s="1"/>
      <c r="F224" s="1"/>
    </row>
    <row r="225" spans="3:6">
      <c r="C225" s="1"/>
      <c r="D225" s="1"/>
      <c r="E225" s="1"/>
      <c r="F225" s="1"/>
    </row>
    <row r="226" spans="3:6">
      <c r="C226" s="1"/>
      <c r="D226" s="1"/>
      <c r="E226" s="1"/>
      <c r="F226" s="1"/>
    </row>
    <row r="227" spans="3:6">
      <c r="C227" s="1"/>
      <c r="D227" s="1"/>
      <c r="E227" s="1"/>
      <c r="F227" s="1"/>
    </row>
    <row r="228" spans="3:6">
      <c r="C228" s="1"/>
      <c r="D228" s="1"/>
      <c r="E228" s="1"/>
      <c r="F228" s="1"/>
    </row>
    <row r="229" spans="3:6">
      <c r="C229" s="1"/>
      <c r="D229" s="1"/>
      <c r="E229" s="1"/>
      <c r="F229" s="1"/>
    </row>
    <row r="230" spans="3:6">
      <c r="C230" s="1"/>
      <c r="D230" s="1"/>
      <c r="E230" s="1"/>
      <c r="F230" s="1"/>
    </row>
    <row r="231" spans="3:6">
      <c r="C231" s="1"/>
      <c r="D231" s="1"/>
      <c r="E231" s="1"/>
      <c r="F231" s="1"/>
    </row>
    <row r="232" spans="3:6">
      <c r="C232" s="1"/>
      <c r="D232" s="1"/>
      <c r="E232" s="1"/>
      <c r="F232" s="1"/>
    </row>
    <row r="233" spans="3:6">
      <c r="C233" s="1"/>
      <c r="D233" s="1"/>
      <c r="E233" s="1"/>
      <c r="F233" s="1"/>
    </row>
    <row r="234" spans="3:6">
      <c r="C234" s="1"/>
      <c r="D234" s="1"/>
      <c r="E234" s="1"/>
      <c r="F234" s="1"/>
    </row>
    <row r="235" spans="3:6">
      <c r="C235" s="1"/>
      <c r="D235" s="1"/>
      <c r="E235" s="1"/>
      <c r="F235" s="1"/>
    </row>
    <row r="236" spans="3:6">
      <c r="C236" s="1"/>
      <c r="D236" s="1"/>
      <c r="E236" s="1"/>
      <c r="F236" s="1"/>
    </row>
    <row r="237" spans="3:6">
      <c r="C237" s="1"/>
      <c r="D237" s="1"/>
      <c r="E237" s="1"/>
      <c r="F237" s="1"/>
    </row>
    <row r="238" spans="3:6">
      <c r="C238" s="1"/>
      <c r="D238" s="1"/>
      <c r="E238" s="1"/>
      <c r="F238" s="1"/>
    </row>
    <row r="239" spans="3:6">
      <c r="C239" s="1"/>
      <c r="D239" s="1"/>
      <c r="E239" s="1"/>
      <c r="F239" s="1"/>
    </row>
    <row r="240" spans="3:6">
      <c r="C240" s="1"/>
      <c r="D240" s="1"/>
      <c r="E240" s="1"/>
      <c r="F240" s="1"/>
    </row>
    <row r="241" spans="3:6">
      <c r="C241" s="1"/>
      <c r="D241" s="1"/>
      <c r="E241" s="1"/>
      <c r="F241" s="1"/>
    </row>
    <row r="242" spans="3:6">
      <c r="C242" s="1"/>
      <c r="D242" s="1"/>
      <c r="E242" s="1"/>
      <c r="F242" s="1"/>
    </row>
    <row r="243" spans="3:6">
      <c r="C243" s="1"/>
      <c r="D243" s="1"/>
      <c r="E243" s="1"/>
      <c r="F243" s="1"/>
    </row>
    <row r="244" spans="3:6">
      <c r="C244" s="1"/>
      <c r="D244" s="1"/>
      <c r="E244" s="1"/>
      <c r="F244" s="1"/>
    </row>
    <row r="245" spans="3:6">
      <c r="C245" s="1"/>
      <c r="D245" s="1"/>
      <c r="E245" s="1"/>
      <c r="F245" s="1"/>
    </row>
    <row r="246" spans="3:6">
      <c r="C246" s="1"/>
      <c r="D246" s="1"/>
      <c r="E246" s="1"/>
      <c r="F246" s="1"/>
    </row>
    <row r="247" spans="3:6">
      <c r="C247" s="1"/>
      <c r="D247" s="1"/>
      <c r="E247" s="1"/>
      <c r="F247" s="1"/>
    </row>
    <row r="248" spans="3:6">
      <c r="C248" s="1"/>
      <c r="D248" s="1"/>
      <c r="E248" s="1"/>
      <c r="F248" s="1"/>
    </row>
    <row r="249" spans="3:6">
      <c r="C249" s="1"/>
      <c r="D249" s="1"/>
      <c r="E249" s="1"/>
      <c r="F249" s="1"/>
    </row>
    <row r="250" spans="3:6">
      <c r="C250" s="1"/>
      <c r="D250" s="1"/>
      <c r="E250" s="1"/>
      <c r="F250" s="1"/>
    </row>
    <row r="251" spans="3:6">
      <c r="C251" s="1"/>
      <c r="D251" s="1"/>
      <c r="E251" s="1"/>
      <c r="F251" s="1"/>
    </row>
    <row r="252" spans="3:6">
      <c r="C252" s="1"/>
      <c r="D252" s="1"/>
      <c r="E252" s="1"/>
      <c r="F252" s="1"/>
    </row>
    <row r="253" spans="3:6">
      <c r="C253" s="1"/>
      <c r="D253" s="1"/>
      <c r="E253" s="1"/>
      <c r="F253" s="1"/>
    </row>
    <row r="254" spans="3:6">
      <c r="C254" s="1"/>
      <c r="D254" s="1"/>
      <c r="E254" s="1"/>
      <c r="F254" s="1"/>
    </row>
    <row r="255" spans="3:6">
      <c r="C255" s="1"/>
      <c r="D255" s="1"/>
      <c r="E255" s="1"/>
      <c r="F255" s="1"/>
    </row>
    <row r="256" spans="3:6">
      <c r="C256" s="1"/>
      <c r="D256" s="1"/>
      <c r="E256" s="1"/>
      <c r="F256" s="1"/>
    </row>
    <row r="257" spans="3:6">
      <c r="C257" s="1"/>
      <c r="D257" s="1"/>
      <c r="E257" s="1"/>
      <c r="F257" s="1"/>
    </row>
    <row r="258" spans="3:6">
      <c r="C258" s="1"/>
      <c r="D258" s="1"/>
      <c r="E258" s="1"/>
      <c r="F258" s="1"/>
    </row>
    <row r="259" spans="3:6">
      <c r="C259" s="1"/>
      <c r="D259" s="1"/>
      <c r="E259" s="1"/>
      <c r="F259" s="1"/>
    </row>
    <row r="260" spans="3:6">
      <c r="C260" s="1"/>
      <c r="D260" s="1"/>
      <c r="E260" s="1"/>
      <c r="F260" s="1"/>
    </row>
    <row r="261" spans="3:6">
      <c r="C261" s="1"/>
      <c r="D261" s="1"/>
      <c r="E261" s="1"/>
      <c r="F261" s="1"/>
    </row>
    <row r="262" spans="3:6">
      <c r="C262" s="1"/>
      <c r="D262" s="1"/>
      <c r="E262" s="1"/>
      <c r="F262" s="1"/>
    </row>
    <row r="263" spans="3:6">
      <c r="C263" s="1"/>
      <c r="D263" s="1"/>
      <c r="E263" s="1"/>
      <c r="F263" s="1"/>
    </row>
    <row r="264" spans="3:6">
      <c r="C264" s="1"/>
      <c r="D264" s="1"/>
      <c r="E264" s="1"/>
      <c r="F264" s="1"/>
    </row>
    <row r="265" spans="3:6">
      <c r="C265" s="1"/>
      <c r="D265" s="1"/>
      <c r="E265" s="1"/>
      <c r="F265" s="1"/>
    </row>
    <row r="266" spans="3:6">
      <c r="C266" s="1"/>
      <c r="D266" s="1"/>
      <c r="E266" s="1"/>
      <c r="F266" s="1"/>
    </row>
    <row r="267" spans="3:6">
      <c r="C267" s="1"/>
      <c r="D267" s="1"/>
      <c r="E267" s="1"/>
      <c r="F267" s="1"/>
    </row>
    <row r="268" spans="3:6">
      <c r="C268" s="1"/>
      <c r="D268" s="1"/>
      <c r="E268" s="1"/>
      <c r="F268" s="1"/>
    </row>
    <row r="269" spans="3:6">
      <c r="C269" s="1"/>
      <c r="D269" s="1"/>
      <c r="E269" s="1"/>
      <c r="F269" s="1"/>
    </row>
    <row r="270" spans="3:6">
      <c r="C270" s="1"/>
      <c r="D270" s="1"/>
      <c r="E270" s="1"/>
      <c r="F270" s="1"/>
    </row>
    <row r="271" spans="3:6">
      <c r="C271" s="1"/>
      <c r="D271" s="1"/>
      <c r="E271" s="1"/>
      <c r="F271" s="1"/>
    </row>
    <row r="272" spans="3:6">
      <c r="C272" s="1"/>
      <c r="D272" s="1"/>
      <c r="E272" s="1"/>
      <c r="F272" s="1"/>
    </row>
    <row r="273" spans="3:6">
      <c r="C273" s="1"/>
      <c r="D273" s="1"/>
      <c r="E273" s="1"/>
      <c r="F273" s="1"/>
    </row>
    <row r="274" spans="3:6">
      <c r="C274" s="1"/>
      <c r="D274" s="1"/>
      <c r="E274" s="1"/>
      <c r="F274" s="1"/>
    </row>
    <row r="275" spans="3:6">
      <c r="C275" s="1"/>
      <c r="D275" s="1"/>
      <c r="E275" s="1"/>
      <c r="F275" s="1"/>
    </row>
    <row r="276" spans="3:6">
      <c r="C276" s="1"/>
      <c r="D276" s="1"/>
      <c r="E276" s="1"/>
      <c r="F276" s="1"/>
    </row>
    <row r="277" spans="3:6">
      <c r="C277" s="1"/>
      <c r="D277" s="1"/>
      <c r="E277" s="1"/>
      <c r="F277" s="1"/>
    </row>
    <row r="278" spans="3:6">
      <c r="C278" s="1"/>
      <c r="D278" s="1"/>
      <c r="E278" s="1"/>
      <c r="F278" s="1"/>
    </row>
    <row r="279" spans="3:6">
      <c r="C279" s="1"/>
      <c r="D279" s="1"/>
      <c r="E279" s="1"/>
      <c r="F279" s="1"/>
    </row>
    <row r="280" spans="3:6">
      <c r="C280" s="1"/>
      <c r="D280" s="1"/>
      <c r="E280" s="1"/>
      <c r="F280" s="1"/>
    </row>
    <row r="281" spans="3:6">
      <c r="C281" s="1"/>
      <c r="D281" s="1"/>
      <c r="E281" s="1"/>
      <c r="F281" s="1"/>
    </row>
    <row r="282" spans="3:6">
      <c r="C282" s="1"/>
      <c r="D282" s="1"/>
      <c r="E282" s="1"/>
      <c r="F282" s="1"/>
    </row>
    <row r="283" spans="3:6">
      <c r="C283" s="1"/>
      <c r="D283" s="1"/>
      <c r="E283" s="1"/>
      <c r="F283" s="1"/>
    </row>
    <row r="284" spans="3:6">
      <c r="C284" s="1"/>
      <c r="D284" s="1"/>
      <c r="E284" s="1"/>
      <c r="F284" s="1"/>
    </row>
    <row r="285" spans="3:6">
      <c r="C285" s="1"/>
      <c r="D285" s="1"/>
      <c r="E285" s="1"/>
      <c r="F285" s="1"/>
    </row>
    <row r="286" spans="3:6">
      <c r="C286" s="1"/>
      <c r="D286" s="1"/>
      <c r="E286" s="1"/>
      <c r="F286" s="1"/>
    </row>
    <row r="287" spans="3:6">
      <c r="C287" s="1"/>
      <c r="D287" s="1"/>
      <c r="E287" s="1"/>
      <c r="F287" s="1"/>
    </row>
    <row r="288" spans="3:6">
      <c r="C288" s="1"/>
      <c r="D288" s="1"/>
      <c r="E288" s="1"/>
      <c r="F288" s="1"/>
    </row>
    <row r="289" spans="3:6">
      <c r="C289" s="1"/>
      <c r="D289" s="1"/>
      <c r="E289" s="1"/>
      <c r="F289" s="1"/>
    </row>
    <row r="290" spans="3:6">
      <c r="C290" s="1"/>
      <c r="D290" s="1"/>
      <c r="E290" s="1"/>
      <c r="F290" s="1"/>
    </row>
    <row r="291" spans="3:6">
      <c r="C291" s="1"/>
      <c r="D291" s="1"/>
      <c r="E291" s="1"/>
      <c r="F291" s="1"/>
    </row>
    <row r="292" spans="3:6">
      <c r="C292" s="1"/>
      <c r="D292" s="1"/>
      <c r="E292" s="1"/>
      <c r="F292" s="1"/>
    </row>
    <row r="293" spans="3:6">
      <c r="C293" s="1"/>
      <c r="D293" s="1"/>
      <c r="E293" s="1"/>
      <c r="F293" s="1"/>
    </row>
    <row r="294" spans="3:6">
      <c r="C294" s="1"/>
      <c r="D294" s="1"/>
      <c r="E294" s="1"/>
      <c r="F294" s="1"/>
    </row>
    <row r="295" spans="3:6">
      <c r="C295" s="1"/>
      <c r="D295" s="1"/>
      <c r="E295" s="1"/>
      <c r="F295" s="1"/>
    </row>
    <row r="296" spans="3:6">
      <c r="C296" s="1"/>
      <c r="D296" s="1"/>
      <c r="E296" s="1"/>
      <c r="F296" s="1"/>
    </row>
    <row r="297" spans="3:6">
      <c r="C297" s="1"/>
      <c r="D297" s="1"/>
      <c r="E297" s="1"/>
      <c r="F297" s="1"/>
    </row>
    <row r="298" spans="3:6">
      <c r="C298" s="1"/>
      <c r="D298" s="1"/>
      <c r="E298" s="1"/>
      <c r="F298" s="1"/>
    </row>
    <row r="299" spans="3:6">
      <c r="C299" s="1"/>
      <c r="D299" s="1"/>
      <c r="E299" s="1"/>
      <c r="F299" s="1"/>
    </row>
    <row r="300" spans="3:6">
      <c r="C300" s="1"/>
      <c r="D300" s="1"/>
      <c r="E300" s="1"/>
      <c r="F300" s="1"/>
    </row>
    <row r="301" spans="3:6">
      <c r="C301" s="1"/>
      <c r="D301" s="1"/>
      <c r="E301" s="1"/>
      <c r="F301" s="1"/>
    </row>
    <row r="302" spans="3:6">
      <c r="C302" s="1"/>
      <c r="D302" s="1"/>
      <c r="E302" s="1"/>
      <c r="F302" s="1"/>
    </row>
    <row r="303" spans="3:6">
      <c r="C303" s="1"/>
      <c r="D303" s="1"/>
      <c r="E303" s="1"/>
      <c r="F303" s="1"/>
    </row>
    <row r="304" spans="3:6">
      <c r="C304" s="1"/>
      <c r="D304" s="1"/>
      <c r="E304" s="1"/>
      <c r="F304" s="1"/>
    </row>
    <row r="305" spans="3:6">
      <c r="C305" s="1"/>
      <c r="D305" s="1"/>
      <c r="E305" s="1"/>
      <c r="F305" s="1"/>
    </row>
    <row r="306" spans="3:6">
      <c r="C306" s="1"/>
      <c r="D306" s="1"/>
      <c r="E306" s="1"/>
      <c r="F306" s="1"/>
    </row>
    <row r="307" spans="3:6">
      <c r="C307" s="1"/>
      <c r="D307" s="1"/>
      <c r="E307" s="1"/>
      <c r="F307" s="1"/>
    </row>
    <row r="308" spans="3:6">
      <c r="C308" s="1"/>
      <c r="D308" s="1"/>
      <c r="E308" s="1"/>
      <c r="F308" s="1"/>
    </row>
    <row r="309" spans="3:6">
      <c r="C309" s="1"/>
      <c r="D309" s="1"/>
      <c r="E309" s="1"/>
      <c r="F309" s="1"/>
    </row>
    <row r="310" spans="3:6">
      <c r="C310" s="1"/>
      <c r="D310" s="1"/>
      <c r="E310" s="1"/>
      <c r="F310" s="1"/>
    </row>
    <row r="311" spans="3:6">
      <c r="C311" s="1"/>
      <c r="D311" s="1"/>
      <c r="E311" s="1"/>
      <c r="F311" s="1"/>
    </row>
    <row r="312" spans="3:6">
      <c r="C312" s="1"/>
      <c r="D312" s="1"/>
      <c r="E312" s="1"/>
      <c r="F312" s="1"/>
    </row>
    <row r="313" spans="3:6">
      <c r="C313" s="1"/>
      <c r="D313" s="1"/>
      <c r="E313" s="1"/>
      <c r="F313" s="1"/>
    </row>
    <row r="314" spans="3:6">
      <c r="C314" s="1"/>
      <c r="D314" s="1"/>
      <c r="E314" s="1"/>
      <c r="F314" s="1"/>
    </row>
    <row r="315" spans="3:6">
      <c r="C315" s="1"/>
      <c r="D315" s="1"/>
      <c r="E315" s="1"/>
      <c r="F315" s="1"/>
    </row>
    <row r="316" spans="3:6">
      <c r="C316" s="1"/>
      <c r="D316" s="1"/>
      <c r="E316" s="1"/>
      <c r="F316" s="1"/>
    </row>
    <row r="317" spans="3:6">
      <c r="C317" s="1"/>
      <c r="D317" s="1"/>
      <c r="E317" s="1"/>
      <c r="F317" s="1"/>
    </row>
    <row r="318" spans="3:6">
      <c r="C318" s="1"/>
      <c r="D318" s="1"/>
      <c r="E318" s="1"/>
      <c r="F318" s="1"/>
    </row>
    <row r="319" spans="3:6">
      <c r="C319" s="1"/>
      <c r="D319" s="1"/>
      <c r="E319" s="1"/>
      <c r="F319" s="1"/>
    </row>
    <row r="320" spans="3:6">
      <c r="C320" s="1"/>
      <c r="D320" s="1"/>
      <c r="E320" s="1"/>
      <c r="F320" s="1"/>
    </row>
    <row r="321" spans="3:6">
      <c r="C321" s="1"/>
      <c r="D321" s="1"/>
      <c r="E321" s="1"/>
      <c r="F321" s="1"/>
    </row>
    <row r="322" spans="3:6">
      <c r="C322" s="1"/>
      <c r="D322" s="1"/>
      <c r="E322" s="1"/>
      <c r="F322" s="1"/>
    </row>
    <row r="323" spans="3:6">
      <c r="C323" s="1"/>
      <c r="D323" s="1"/>
      <c r="E323" s="1"/>
      <c r="F323" s="1"/>
    </row>
    <row r="324" spans="3:6">
      <c r="C324" s="1"/>
      <c r="D324" s="1"/>
      <c r="E324" s="1"/>
      <c r="F324" s="1"/>
    </row>
    <row r="325" spans="3:6">
      <c r="C325" s="1"/>
      <c r="D325" s="1"/>
      <c r="E325" s="1"/>
      <c r="F325" s="1"/>
    </row>
    <row r="326" spans="3:6">
      <c r="C326" s="1"/>
      <c r="D326" s="1"/>
      <c r="E326" s="1"/>
      <c r="F326" s="1"/>
    </row>
    <row r="327" spans="3:6">
      <c r="C327" s="1"/>
      <c r="D327" s="1"/>
      <c r="E327" s="1"/>
      <c r="F327" s="1"/>
    </row>
    <row r="328" spans="3:6">
      <c r="C328" s="1"/>
      <c r="D328" s="1"/>
      <c r="E328" s="1"/>
      <c r="F328" s="1"/>
    </row>
    <row r="329" spans="3:6">
      <c r="C329" s="1"/>
      <c r="D329" s="1"/>
      <c r="E329" s="1"/>
      <c r="F329" s="1"/>
    </row>
    <row r="330" spans="3:6">
      <c r="C330" s="1"/>
      <c r="D330" s="1"/>
      <c r="E330" s="1"/>
      <c r="F330" s="1"/>
    </row>
    <row r="331" spans="3:6">
      <c r="C331" s="1"/>
      <c r="D331" s="1"/>
      <c r="E331" s="1"/>
      <c r="F331" s="1"/>
    </row>
    <row r="332" spans="3:6">
      <c r="C332" s="1"/>
      <c r="D332" s="1"/>
      <c r="E332" s="1"/>
      <c r="F332" s="1"/>
    </row>
    <row r="333" spans="3:6">
      <c r="C333" s="1"/>
      <c r="D333" s="1"/>
      <c r="E333" s="1"/>
      <c r="F333" s="1"/>
    </row>
    <row r="334" spans="3:6">
      <c r="C334" s="1"/>
      <c r="D334" s="1"/>
      <c r="E334" s="1"/>
      <c r="F334" s="1"/>
    </row>
    <row r="335" spans="3:6">
      <c r="C335" s="1"/>
      <c r="D335" s="1"/>
      <c r="E335" s="1"/>
      <c r="F335" s="1"/>
    </row>
    <row r="336" spans="3:6">
      <c r="C336" s="1"/>
      <c r="D336" s="1"/>
      <c r="E336" s="1"/>
      <c r="F336" s="1"/>
    </row>
    <row r="337" spans="3:6">
      <c r="C337" s="1"/>
      <c r="D337" s="1"/>
      <c r="E337" s="1"/>
      <c r="F337" s="1"/>
    </row>
    <row r="338" spans="3:6">
      <c r="C338" s="1"/>
      <c r="D338" s="1"/>
      <c r="E338" s="1"/>
      <c r="F338" s="1"/>
    </row>
    <row r="339" spans="3:6">
      <c r="C339" s="1"/>
      <c r="D339" s="1"/>
      <c r="E339" s="1"/>
      <c r="F339" s="1"/>
    </row>
    <row r="340" spans="3:6">
      <c r="C340" s="1"/>
      <c r="D340" s="1"/>
      <c r="E340" s="1"/>
      <c r="F340" s="1"/>
    </row>
    <row r="341" spans="3:6">
      <c r="C341" s="1"/>
      <c r="D341" s="1"/>
      <c r="E341" s="1"/>
      <c r="F341" s="1"/>
    </row>
    <row r="342" spans="3:6">
      <c r="C342" s="1"/>
      <c r="D342" s="1"/>
      <c r="E342" s="1"/>
      <c r="F342" s="1"/>
    </row>
    <row r="343" spans="3:6">
      <c r="C343" s="1"/>
      <c r="D343" s="1"/>
      <c r="E343" s="1"/>
      <c r="F343" s="1"/>
    </row>
    <row r="344" spans="3:6">
      <c r="C344" s="1"/>
      <c r="D344" s="1"/>
      <c r="E344" s="1"/>
      <c r="F344" s="1"/>
    </row>
    <row r="345" spans="3:6">
      <c r="C345" s="1"/>
      <c r="D345" s="1"/>
      <c r="E345" s="1"/>
      <c r="F345" s="1"/>
    </row>
    <row r="346" spans="3:6">
      <c r="C346" s="1"/>
      <c r="D346" s="1"/>
      <c r="E346" s="1"/>
      <c r="F346" s="1"/>
    </row>
    <row r="347" spans="3:6">
      <c r="C347" s="1"/>
      <c r="D347" s="1"/>
      <c r="E347" s="1"/>
      <c r="F347" s="1"/>
    </row>
    <row r="348" spans="3:6">
      <c r="C348" s="1"/>
      <c r="D348" s="1"/>
      <c r="E348" s="1"/>
      <c r="F348" s="1"/>
    </row>
    <row r="349" spans="3:6">
      <c r="C349" s="1"/>
      <c r="D349" s="1"/>
      <c r="E349" s="1"/>
      <c r="F349" s="1"/>
    </row>
    <row r="350" spans="3:6">
      <c r="C350" s="1"/>
      <c r="D350" s="1"/>
      <c r="E350" s="1"/>
      <c r="F350" s="1"/>
    </row>
    <row r="351" spans="3:6">
      <c r="C351" s="1"/>
      <c r="D351" s="1"/>
      <c r="E351" s="1"/>
      <c r="F351" s="1"/>
    </row>
    <row r="352" spans="3:6">
      <c r="C352" s="1"/>
      <c r="D352" s="1"/>
      <c r="E352" s="1"/>
      <c r="F352" s="1"/>
    </row>
    <row r="353" spans="3:6">
      <c r="C353" s="1"/>
      <c r="D353" s="1"/>
      <c r="E353" s="1"/>
      <c r="F353" s="1"/>
    </row>
    <row r="354" spans="3:6">
      <c r="C354" s="1"/>
      <c r="D354" s="1"/>
      <c r="E354" s="1"/>
      <c r="F354" s="1"/>
    </row>
    <row r="355" spans="3:6">
      <c r="C355" s="1"/>
      <c r="D355" s="1"/>
      <c r="E355" s="1"/>
      <c r="F355" s="1"/>
    </row>
    <row r="356" spans="3:6">
      <c r="C356" s="1"/>
      <c r="D356" s="1"/>
      <c r="E356" s="1"/>
      <c r="F356" s="1"/>
    </row>
    <row r="357" spans="3:6">
      <c r="C357" s="1"/>
      <c r="D357" s="1"/>
      <c r="E357" s="1"/>
      <c r="F357" s="1"/>
    </row>
    <row r="358" spans="3:6">
      <c r="C358" s="1"/>
      <c r="D358" s="1"/>
      <c r="E358" s="1"/>
      <c r="F358" s="1"/>
    </row>
    <row r="359" spans="3:6">
      <c r="C359" s="1"/>
      <c r="D359" s="1"/>
      <c r="E359" s="1"/>
      <c r="F359" s="1"/>
    </row>
    <row r="360" spans="3:6">
      <c r="C360" s="1"/>
      <c r="D360" s="1"/>
      <c r="E360" s="1"/>
      <c r="F360" s="1"/>
    </row>
    <row r="361" spans="3:6">
      <c r="C361" s="1"/>
      <c r="D361" s="1"/>
      <c r="E361" s="1"/>
      <c r="F361" s="1"/>
    </row>
    <row r="362" spans="3:6">
      <c r="C362" s="1"/>
      <c r="D362" s="1"/>
      <c r="E362" s="1"/>
      <c r="F362" s="1"/>
    </row>
    <row r="363" spans="3:6">
      <c r="C363" s="1"/>
      <c r="D363" s="1"/>
      <c r="E363" s="1"/>
      <c r="F363" s="1"/>
    </row>
    <row r="364" spans="3:6">
      <c r="C364" s="1"/>
      <c r="D364" s="1"/>
      <c r="E364" s="1"/>
      <c r="F364" s="1"/>
    </row>
    <row r="365" spans="3:6">
      <c r="C365" s="1"/>
      <c r="D365" s="1"/>
      <c r="E365" s="1"/>
      <c r="F365" s="1"/>
    </row>
    <row r="366" spans="3:6">
      <c r="C366" s="1"/>
      <c r="D366" s="1"/>
      <c r="E366" s="1"/>
      <c r="F366" s="1"/>
    </row>
    <row r="367" spans="3:6">
      <c r="C367" s="1"/>
      <c r="D367" s="1"/>
      <c r="E367" s="1"/>
      <c r="F367" s="1"/>
    </row>
    <row r="368" spans="3:6">
      <c r="C368" s="1"/>
      <c r="D368" s="1"/>
      <c r="E368" s="1"/>
      <c r="F368" s="1"/>
    </row>
    <row r="369" spans="3:6">
      <c r="C369" s="1"/>
      <c r="D369" s="1"/>
      <c r="E369" s="1"/>
      <c r="F369" s="1"/>
    </row>
    <row r="370" spans="3:6">
      <c r="C370" s="1"/>
      <c r="D370" s="1"/>
      <c r="E370" s="1"/>
      <c r="F370" s="1"/>
    </row>
    <row r="371" spans="3:6">
      <c r="C371" s="1"/>
      <c r="D371" s="1"/>
      <c r="E371" s="1"/>
      <c r="F371" s="1"/>
    </row>
    <row r="372" spans="3:6">
      <c r="C372" s="1"/>
      <c r="D372" s="1"/>
      <c r="E372" s="1"/>
      <c r="F372" s="1"/>
    </row>
    <row r="373" spans="3:6">
      <c r="C373" s="1"/>
      <c r="D373" s="1"/>
      <c r="E373" s="1"/>
      <c r="F373" s="1"/>
    </row>
    <row r="374" spans="3:6">
      <c r="C374" s="1"/>
      <c r="D374" s="1"/>
      <c r="E374" s="1"/>
      <c r="F374" s="1"/>
    </row>
    <row r="375" spans="3:6">
      <c r="C375" s="1"/>
      <c r="D375" s="1"/>
      <c r="E375" s="1"/>
      <c r="F375" s="1"/>
    </row>
    <row r="376" spans="3:6">
      <c r="C376" s="1"/>
      <c r="D376" s="1"/>
      <c r="E376" s="1"/>
      <c r="F376" s="1"/>
    </row>
    <row r="377" spans="3:6">
      <c r="C377" s="1"/>
      <c r="D377" s="1"/>
      <c r="E377" s="1"/>
      <c r="F377" s="1"/>
    </row>
    <row r="378" spans="3:6">
      <c r="C378" s="1"/>
      <c r="D378" s="1"/>
      <c r="E378" s="1"/>
      <c r="F378" s="1"/>
    </row>
    <row r="379" spans="3:6">
      <c r="C379" s="1"/>
      <c r="D379" s="1"/>
      <c r="E379" s="1"/>
      <c r="F379" s="1"/>
    </row>
    <row r="380" spans="3:6">
      <c r="C380" s="1"/>
      <c r="D380" s="1"/>
      <c r="E380" s="1"/>
      <c r="F380" s="1"/>
    </row>
    <row r="381" spans="3:6">
      <c r="C381" s="1"/>
      <c r="D381" s="1"/>
      <c r="E381" s="1"/>
      <c r="F381" s="1"/>
    </row>
    <row r="382" spans="3:6">
      <c r="C382" s="1"/>
      <c r="D382" s="1"/>
      <c r="E382" s="1"/>
      <c r="F382" s="1"/>
    </row>
    <row r="383" spans="3:6">
      <c r="C383" s="1"/>
      <c r="D383" s="1"/>
      <c r="E383" s="1"/>
      <c r="F383" s="1"/>
    </row>
    <row r="384" spans="3:6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2"/>
      <c r="C796" s="1"/>
      <c r="D796" s="1"/>
      <c r="E796" s="1"/>
      <c r="F796" s="1"/>
    </row>
    <row r="797" spans="2:6">
      <c r="B797" s="42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sheetProtection sheet="1" objects="1" scenarios="1"/>
  <mergeCells count="3">
    <mergeCell ref="B6:U6"/>
    <mergeCell ref="B7:U7"/>
    <mergeCell ref="B16:K16"/>
  </mergeCells>
  <phoneticPr fontId="3" type="noConversion"/>
  <conditionalFormatting sqref="B17:B110">
    <cfRule type="cellIs" dxfId="8" priority="2" operator="equal">
      <formula>"NR3"</formula>
    </cfRule>
  </conditionalFormatting>
  <conditionalFormatting sqref="B17:B110">
    <cfRule type="containsText" dxfId="7" priority="1" operator="containsText" text="הפרשה ">
      <formula>NOT(ISERROR(SEARCH("הפרשה ",B17)))</formula>
    </cfRule>
  </conditionalFormatting>
  <dataValidations count="6">
    <dataValidation type="list" allowBlank="1" showInputMessage="1" showErrorMessage="1" sqref="G556:G828">
      <formula1>$BK$7:$BK$24</formula1>
    </dataValidation>
    <dataValidation allowBlank="1" showInputMessage="1" showErrorMessage="1" sqref="H2 B34 Q9 B36 B14 B16"/>
    <dataValidation type="list" allowBlank="1" showInputMessage="1" showErrorMessage="1" sqref="I12:I15 I37:I828 I17:I35">
      <formula1>$BM$7:$BM$10</formula1>
    </dataValidation>
    <dataValidation type="list" allowBlank="1" showInputMessage="1" showErrorMessage="1" sqref="E12:E15 E37:E822 E17:E35">
      <formula1>$BI$7:$BI$24</formula1>
    </dataValidation>
    <dataValidation type="list" allowBlank="1" showInputMessage="1" showErrorMessage="1" sqref="L12:L828">
      <formula1>$BN$7:$BN$20</formula1>
    </dataValidation>
    <dataValidation type="list" allowBlank="1" showInputMessage="1" showErrorMessage="1" sqref="G12:G15 G37:G555 G17:G35">
      <formula1>$BK$7:$BK$29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62"/>
  <sheetViews>
    <sheetView rightToLeft="1" topLeftCell="A139" workbookViewId="0">
      <selection activeCell="C158" sqref="C158"/>
    </sheetView>
  </sheetViews>
  <sheetFormatPr defaultColWidth="9.140625" defaultRowHeight="18"/>
  <cols>
    <col min="1" max="1" width="6.28515625" style="1" customWidth="1"/>
    <col min="2" max="2" width="43" style="2" bestFit="1" customWidth="1"/>
    <col min="3" max="3" width="63.28515625" style="2" bestFit="1" customWidth="1"/>
    <col min="4" max="4" width="9.7109375" style="2" bestFit="1" customWidth="1"/>
    <col min="5" max="5" width="8" style="2" bestFit="1" customWidth="1"/>
    <col min="6" max="6" width="12" style="2" bestFit="1" customWidth="1"/>
    <col min="7" max="7" width="44.7109375" style="2" bestFit="1" customWidth="1"/>
    <col min="8" max="8" width="12.28515625" style="1" bestFit="1" customWidth="1"/>
    <col min="9" max="9" width="7" style="1" bestFit="1" customWidth="1"/>
    <col min="10" max="10" width="10.710937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" width="7.7109375" style="1" customWidth="1"/>
    <col min="17" max="17" width="7.140625" style="1" customWidth="1"/>
    <col min="18" max="18" width="6" style="1" customWidth="1"/>
    <col min="19" max="19" width="7.85546875" style="1" customWidth="1"/>
    <col min="20" max="20" width="8.140625" style="1" customWidth="1"/>
    <col min="21" max="21" width="6.28515625" style="1" customWidth="1"/>
    <col min="22" max="22" width="8" style="1" customWidth="1"/>
    <col min="23" max="23" width="8.7109375" style="1" customWidth="1"/>
    <col min="24" max="24" width="10" style="1" customWidth="1"/>
    <col min="25" max="25" width="9.5703125" style="1" customWidth="1"/>
    <col min="26" max="26" width="6.140625" style="1" customWidth="1"/>
    <col min="27" max="28" width="5.7109375" style="1" customWidth="1"/>
    <col min="29" max="29" width="6.85546875" style="1" customWidth="1"/>
    <col min="30" max="30" width="6.42578125" style="1" customWidth="1"/>
    <col min="31" max="31" width="6.7109375" style="1" customWidth="1"/>
    <col min="32" max="32" width="7.28515625" style="1" customWidth="1"/>
    <col min="33" max="44" width="5.7109375" style="1" customWidth="1"/>
    <col min="45" max="16384" width="9.140625" style="1"/>
  </cols>
  <sheetData>
    <row r="1" spans="2:62">
      <c r="B1" s="47" t="s">
        <v>160</v>
      </c>
      <c r="C1" s="68" t="s" vm="1">
        <v>240</v>
      </c>
    </row>
    <row r="2" spans="2:62">
      <c r="B2" s="47" t="s">
        <v>159</v>
      </c>
      <c r="C2" s="68" t="s">
        <v>241</v>
      </c>
    </row>
    <row r="3" spans="2:62">
      <c r="B3" s="47" t="s">
        <v>161</v>
      </c>
      <c r="C3" s="68" t="s">
        <v>242</v>
      </c>
    </row>
    <row r="4" spans="2:62">
      <c r="B4" s="47" t="s">
        <v>162</v>
      </c>
      <c r="C4" s="68">
        <v>12146</v>
      </c>
    </row>
    <row r="6" spans="2:62" ht="26.25" customHeight="1">
      <c r="B6" s="108" t="s">
        <v>190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0"/>
      <c r="BJ6" s="3"/>
    </row>
    <row r="7" spans="2:62" ht="26.25" customHeight="1">
      <c r="B7" s="108" t="s">
        <v>73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  <c r="BF7" s="3"/>
      <c r="BJ7" s="3"/>
    </row>
    <row r="8" spans="2:62" s="3" customFormat="1" ht="78.75">
      <c r="B8" s="22" t="s">
        <v>96</v>
      </c>
      <c r="C8" s="30" t="s">
        <v>35</v>
      </c>
      <c r="D8" s="30" t="s">
        <v>100</v>
      </c>
      <c r="E8" s="30" t="s">
        <v>206</v>
      </c>
      <c r="F8" s="30" t="s">
        <v>98</v>
      </c>
      <c r="G8" s="30" t="s">
        <v>50</v>
      </c>
      <c r="H8" s="30" t="s">
        <v>84</v>
      </c>
      <c r="I8" s="13" t="s">
        <v>216</v>
      </c>
      <c r="J8" s="13" t="s">
        <v>215</v>
      </c>
      <c r="K8" s="30" t="s">
        <v>230</v>
      </c>
      <c r="L8" s="13" t="s">
        <v>47</v>
      </c>
      <c r="M8" s="13" t="s">
        <v>46</v>
      </c>
      <c r="N8" s="13" t="s">
        <v>163</v>
      </c>
      <c r="O8" s="14" t="s">
        <v>165</v>
      </c>
      <c r="BF8" s="1"/>
      <c r="BG8" s="1"/>
      <c r="BH8" s="1"/>
      <c r="BJ8" s="4"/>
    </row>
    <row r="9" spans="2:62" s="3" customFormat="1" ht="24" customHeight="1">
      <c r="B9" s="15"/>
      <c r="C9" s="16"/>
      <c r="D9" s="16"/>
      <c r="E9" s="16"/>
      <c r="F9" s="16"/>
      <c r="G9" s="16"/>
      <c r="H9" s="16"/>
      <c r="I9" s="16" t="s">
        <v>223</v>
      </c>
      <c r="J9" s="16"/>
      <c r="K9" s="16" t="s">
        <v>219</v>
      </c>
      <c r="L9" s="16" t="s">
        <v>219</v>
      </c>
      <c r="M9" s="16" t="s">
        <v>19</v>
      </c>
      <c r="N9" s="16" t="s">
        <v>19</v>
      </c>
      <c r="O9" s="17" t="s">
        <v>19</v>
      </c>
      <c r="BF9" s="1"/>
      <c r="BH9" s="1"/>
      <c r="BJ9" s="4"/>
    </row>
    <row r="10" spans="2:62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20" t="s">
        <v>12</v>
      </c>
      <c r="BF10" s="1"/>
      <c r="BG10" s="3"/>
      <c r="BH10" s="1"/>
      <c r="BJ10" s="1"/>
    </row>
    <row r="11" spans="2:62" s="4" customFormat="1" ht="18" customHeight="1">
      <c r="B11" s="69" t="s">
        <v>29</v>
      </c>
      <c r="C11" s="70"/>
      <c r="D11" s="70"/>
      <c r="E11" s="70"/>
      <c r="F11" s="70"/>
      <c r="G11" s="70"/>
      <c r="H11" s="70"/>
      <c r="I11" s="78"/>
      <c r="J11" s="80"/>
      <c r="K11" s="78">
        <v>1.3950899999999998E-4</v>
      </c>
      <c r="L11" s="78">
        <f>L12+L131</f>
        <v>7.0544137000000007E-2</v>
      </c>
      <c r="M11" s="70"/>
      <c r="N11" s="79">
        <f t="shared" ref="N11:N42" si="0">L11/$L$11</f>
        <v>1</v>
      </c>
      <c r="O11" s="79">
        <f>L11/'סכום נכסי הקרן'!$C$42</f>
        <v>1.2689411923677409E-5</v>
      </c>
      <c r="BF11" s="1"/>
      <c r="BG11" s="3"/>
      <c r="BH11" s="1"/>
      <c r="BJ11" s="1"/>
    </row>
    <row r="12" spans="2:62" ht="20.25">
      <c r="B12" s="71" t="s">
        <v>212</v>
      </c>
      <c r="C12" s="72"/>
      <c r="D12" s="72"/>
      <c r="E12" s="72"/>
      <c r="F12" s="72"/>
      <c r="G12" s="72"/>
      <c r="H12" s="72"/>
      <c r="I12" s="81"/>
      <c r="J12" s="83"/>
      <c r="K12" s="81">
        <v>1.3545699999999999E-4</v>
      </c>
      <c r="L12" s="81">
        <f>L13+L44+L87</f>
        <v>5.5112986000000003E-2</v>
      </c>
      <c r="M12" s="72"/>
      <c r="N12" s="82">
        <f t="shared" si="0"/>
        <v>0.78125537208003548</v>
      </c>
      <c r="O12" s="82">
        <f>L12/'סכום נכסי הקרן'!$C$42</f>
        <v>9.9136712339094328E-6</v>
      </c>
      <c r="BG12" s="4"/>
    </row>
    <row r="13" spans="2:62">
      <c r="B13" s="92" t="s">
        <v>298</v>
      </c>
      <c r="C13" s="72"/>
      <c r="D13" s="72"/>
      <c r="E13" s="72"/>
      <c r="F13" s="72"/>
      <c r="G13" s="72"/>
      <c r="H13" s="72"/>
      <c r="I13" s="81"/>
      <c r="J13" s="83"/>
      <c r="K13" s="81">
        <v>1.02E-6</v>
      </c>
      <c r="L13" s="81">
        <f>SUM(L14:L42)</f>
        <v>3.3579014000000004E-2</v>
      </c>
      <c r="M13" s="72"/>
      <c r="N13" s="82">
        <f t="shared" si="0"/>
        <v>0.47600006787240168</v>
      </c>
      <c r="O13" s="82">
        <f>L13/'סכום נכסי הקרן'!$C$42</f>
        <v>6.0401609369313093E-6</v>
      </c>
    </row>
    <row r="14" spans="2:62">
      <c r="B14" s="77" t="s">
        <v>299</v>
      </c>
      <c r="C14" s="74" t="s">
        <v>300</v>
      </c>
      <c r="D14" s="87" t="s">
        <v>101</v>
      </c>
      <c r="E14" s="87" t="s">
        <v>301</v>
      </c>
      <c r="F14" s="74" t="s">
        <v>302</v>
      </c>
      <c r="G14" s="87" t="s">
        <v>171</v>
      </c>
      <c r="H14" s="87" t="s">
        <v>145</v>
      </c>
      <c r="I14" s="84">
        <v>6.3540000000000011E-3</v>
      </c>
      <c r="J14" s="86">
        <v>22090</v>
      </c>
      <c r="K14" s="74"/>
      <c r="L14" s="84">
        <v>1.4036230000000001E-3</v>
      </c>
      <c r="M14" s="85">
        <v>1.2450104062413702E-10</v>
      </c>
      <c r="N14" s="85">
        <f t="shared" si="0"/>
        <v>1.9897089392418254E-2</v>
      </c>
      <c r="O14" s="85">
        <f>L14/'סכום נכסי הקרן'!$C$42</f>
        <v>2.5248236338262748E-7</v>
      </c>
    </row>
    <row r="15" spans="2:62">
      <c r="B15" s="77" t="s">
        <v>303</v>
      </c>
      <c r="C15" s="74" t="s">
        <v>304</v>
      </c>
      <c r="D15" s="87" t="s">
        <v>101</v>
      </c>
      <c r="E15" s="87" t="s">
        <v>301</v>
      </c>
      <c r="F15" s="74" t="s">
        <v>305</v>
      </c>
      <c r="G15" s="87" t="s">
        <v>306</v>
      </c>
      <c r="H15" s="87" t="s">
        <v>145</v>
      </c>
      <c r="I15" s="84">
        <v>0.17873900000000004</v>
      </c>
      <c r="J15" s="86">
        <v>1026</v>
      </c>
      <c r="K15" s="74"/>
      <c r="L15" s="84">
        <v>1.8338659999999998E-3</v>
      </c>
      <c r="M15" s="85">
        <v>1.3957974300264324E-10</v>
      </c>
      <c r="N15" s="85">
        <f t="shared" si="0"/>
        <v>2.5996008711538985E-2</v>
      </c>
      <c r="O15" s="85">
        <f>L15/'סכום נכסי הקרן'!$C$42</f>
        <v>3.2987406291222457E-7</v>
      </c>
    </row>
    <row r="16" spans="2:62" ht="20.25">
      <c r="B16" s="77" t="s">
        <v>307</v>
      </c>
      <c r="C16" s="74" t="s">
        <v>308</v>
      </c>
      <c r="D16" s="87" t="s">
        <v>101</v>
      </c>
      <c r="E16" s="87" t="s">
        <v>301</v>
      </c>
      <c r="F16" s="74">
        <v>1760</v>
      </c>
      <c r="G16" s="87" t="s">
        <v>309</v>
      </c>
      <c r="H16" s="87" t="s">
        <v>145</v>
      </c>
      <c r="I16" s="84">
        <v>3.9399999999999998E-4</v>
      </c>
      <c r="J16" s="86">
        <v>42220</v>
      </c>
      <c r="K16" s="84">
        <v>1.02E-6</v>
      </c>
      <c r="L16" s="84">
        <v>1.6732300000000001E-4</v>
      </c>
      <c r="M16" s="85">
        <v>3.6887152379899617E-12</v>
      </c>
      <c r="N16" s="85">
        <f t="shared" si="0"/>
        <v>2.3718909482158667E-3</v>
      </c>
      <c r="O16" s="85">
        <f>L16/'סכום נכסי הקרן'!$C$42</f>
        <v>3.0097901279952933E-8</v>
      </c>
      <c r="BF16" s="4"/>
    </row>
    <row r="17" spans="2:15">
      <c r="B17" s="77" t="s">
        <v>310</v>
      </c>
      <c r="C17" s="74" t="s">
        <v>311</v>
      </c>
      <c r="D17" s="87" t="s">
        <v>101</v>
      </c>
      <c r="E17" s="87" t="s">
        <v>301</v>
      </c>
      <c r="F17" s="74" t="s">
        <v>312</v>
      </c>
      <c r="G17" s="87" t="s">
        <v>313</v>
      </c>
      <c r="H17" s="87" t="s">
        <v>145</v>
      </c>
      <c r="I17" s="84">
        <v>1.5239000000000001E-2</v>
      </c>
      <c r="J17" s="86">
        <v>3713</v>
      </c>
      <c r="K17" s="74"/>
      <c r="L17" s="84">
        <v>5.6581800000000005E-4</v>
      </c>
      <c r="M17" s="85">
        <v>1.1950341441855786E-10</v>
      </c>
      <c r="N17" s="85">
        <f t="shared" si="0"/>
        <v>8.0207657795856226E-3</v>
      </c>
      <c r="O17" s="85">
        <f>L17/'סכום נכסי הקרן'!$C$42</f>
        <v>1.0177880092049753E-7</v>
      </c>
    </row>
    <row r="18" spans="2:15">
      <c r="B18" s="77" t="s">
        <v>314</v>
      </c>
      <c r="C18" s="74" t="s">
        <v>315</v>
      </c>
      <c r="D18" s="87" t="s">
        <v>101</v>
      </c>
      <c r="E18" s="87" t="s">
        <v>301</v>
      </c>
      <c r="F18" s="74" t="s">
        <v>316</v>
      </c>
      <c r="G18" s="87" t="s">
        <v>317</v>
      </c>
      <c r="H18" s="87" t="s">
        <v>145</v>
      </c>
      <c r="I18" s="84">
        <v>4.3429999999999996E-3</v>
      </c>
      <c r="J18" s="86">
        <v>47400</v>
      </c>
      <c r="K18" s="74"/>
      <c r="L18" s="84">
        <v>2.0585260000000002E-3</v>
      </c>
      <c r="M18" s="85">
        <v>9.8261631152127235E-11</v>
      </c>
      <c r="N18" s="85">
        <f t="shared" si="0"/>
        <v>2.9180681592291646E-2</v>
      </c>
      <c r="O18" s="85">
        <f>L18/'סכום נכסי הקרן'!$C$42</f>
        <v>3.702856889382595E-7</v>
      </c>
    </row>
    <row r="19" spans="2:15">
      <c r="B19" s="77" t="s">
        <v>318</v>
      </c>
      <c r="C19" s="74" t="s">
        <v>319</v>
      </c>
      <c r="D19" s="87" t="s">
        <v>101</v>
      </c>
      <c r="E19" s="87" t="s">
        <v>301</v>
      </c>
      <c r="F19" s="74" t="s">
        <v>320</v>
      </c>
      <c r="G19" s="87" t="s">
        <v>321</v>
      </c>
      <c r="H19" s="87" t="s">
        <v>145</v>
      </c>
      <c r="I19" s="84">
        <v>1.1180000000000001E-3</v>
      </c>
      <c r="J19" s="86">
        <v>147300</v>
      </c>
      <c r="K19" s="74"/>
      <c r="L19" s="84">
        <v>1.647487E-3</v>
      </c>
      <c r="M19" s="85">
        <v>2.9758712209030732E-10</v>
      </c>
      <c r="N19" s="85">
        <f t="shared" si="0"/>
        <v>2.3353989006910665E-2</v>
      </c>
      <c r="O19" s="85">
        <f>L19/'סכום נכסי הקרן'!$C$42</f>
        <v>2.9634838656972331E-7</v>
      </c>
    </row>
    <row r="20" spans="2:15">
      <c r="B20" s="77" t="s">
        <v>322</v>
      </c>
      <c r="C20" s="74" t="s">
        <v>323</v>
      </c>
      <c r="D20" s="87" t="s">
        <v>101</v>
      </c>
      <c r="E20" s="87" t="s">
        <v>301</v>
      </c>
      <c r="F20" s="74" t="s">
        <v>324</v>
      </c>
      <c r="G20" s="87" t="s">
        <v>313</v>
      </c>
      <c r="H20" s="87" t="s">
        <v>145</v>
      </c>
      <c r="I20" s="84">
        <v>3.6727999999999997E-2</v>
      </c>
      <c r="J20" s="86">
        <v>1569</v>
      </c>
      <c r="K20" s="74"/>
      <c r="L20" s="84">
        <v>5.7626299999999993E-4</v>
      </c>
      <c r="M20" s="85">
        <v>9.6275106988491206E-11</v>
      </c>
      <c r="N20" s="85">
        <f t="shared" si="0"/>
        <v>8.1688291119076262E-3</v>
      </c>
      <c r="O20" s="85">
        <f>L20/'סכום נכסי הקרן'!$C$42</f>
        <v>1.0365763753512377E-7</v>
      </c>
    </row>
    <row r="21" spans="2:15">
      <c r="B21" s="77" t="s">
        <v>325</v>
      </c>
      <c r="C21" s="74" t="s">
        <v>326</v>
      </c>
      <c r="D21" s="87" t="s">
        <v>101</v>
      </c>
      <c r="E21" s="87" t="s">
        <v>301</v>
      </c>
      <c r="F21" s="74" t="s">
        <v>327</v>
      </c>
      <c r="G21" s="87" t="s">
        <v>127</v>
      </c>
      <c r="H21" s="87" t="s">
        <v>145</v>
      </c>
      <c r="I21" s="84">
        <v>3.5930000000000003E-3</v>
      </c>
      <c r="J21" s="86">
        <v>2644</v>
      </c>
      <c r="K21" s="74"/>
      <c r="L21" s="84">
        <v>9.5007999999999996E-5</v>
      </c>
      <c r="M21" s="85">
        <v>2.0289186581833134E-11</v>
      </c>
      <c r="N21" s="85">
        <f t="shared" si="0"/>
        <v>1.3467880399472458E-3</v>
      </c>
      <c r="O21" s="85">
        <f>L21/'סכום נכסי הקרן'!$C$42</f>
        <v>1.7089948212772707E-8</v>
      </c>
    </row>
    <row r="22" spans="2:15">
      <c r="B22" s="77" t="s">
        <v>328</v>
      </c>
      <c r="C22" s="74" t="s">
        <v>329</v>
      </c>
      <c r="D22" s="87" t="s">
        <v>101</v>
      </c>
      <c r="E22" s="87" t="s">
        <v>301</v>
      </c>
      <c r="F22" s="74" t="s">
        <v>330</v>
      </c>
      <c r="G22" s="87" t="s">
        <v>172</v>
      </c>
      <c r="H22" s="87" t="s">
        <v>145</v>
      </c>
      <c r="I22" s="84">
        <v>0.37618499999999999</v>
      </c>
      <c r="J22" s="86">
        <v>314</v>
      </c>
      <c r="K22" s="74"/>
      <c r="L22" s="84">
        <v>1.18122E-3</v>
      </c>
      <c r="M22" s="85">
        <v>1.3602854384330651E-10</v>
      </c>
      <c r="N22" s="85">
        <f t="shared" si="0"/>
        <v>1.6744410665906932E-2</v>
      </c>
      <c r="O22" s="85">
        <f>L22/'סכום נכסי הקרן'!$C$42</f>
        <v>2.1247672435891061E-7</v>
      </c>
    </row>
    <row r="23" spans="2:15">
      <c r="B23" s="77" t="s">
        <v>331</v>
      </c>
      <c r="C23" s="74" t="s">
        <v>332</v>
      </c>
      <c r="D23" s="87" t="s">
        <v>101</v>
      </c>
      <c r="E23" s="87" t="s">
        <v>301</v>
      </c>
      <c r="F23" s="74" t="s">
        <v>333</v>
      </c>
      <c r="G23" s="87" t="s">
        <v>334</v>
      </c>
      <c r="H23" s="87" t="s">
        <v>145</v>
      </c>
      <c r="I23" s="84">
        <v>9.162E-3</v>
      </c>
      <c r="J23" s="86">
        <v>7310</v>
      </c>
      <c r="K23" s="74"/>
      <c r="L23" s="84">
        <v>6.697710000000001E-4</v>
      </c>
      <c r="M23" s="85">
        <v>9.1318612052781E-11</v>
      </c>
      <c r="N23" s="85">
        <f t="shared" si="0"/>
        <v>9.4943538681322315E-3</v>
      </c>
      <c r="O23" s="85">
        <f>L23/'סכום נכסי הקרן'!$C$42</f>
        <v>1.2047776718188987E-7</v>
      </c>
    </row>
    <row r="24" spans="2:15">
      <c r="B24" s="77" t="s">
        <v>335</v>
      </c>
      <c r="C24" s="74" t="s">
        <v>336</v>
      </c>
      <c r="D24" s="87" t="s">
        <v>101</v>
      </c>
      <c r="E24" s="87" t="s">
        <v>301</v>
      </c>
      <c r="F24" s="74" t="s">
        <v>337</v>
      </c>
      <c r="G24" s="87" t="s">
        <v>338</v>
      </c>
      <c r="H24" s="87" t="s">
        <v>145</v>
      </c>
      <c r="I24" s="84">
        <v>0.36973200000000001</v>
      </c>
      <c r="J24" s="86">
        <v>63.9</v>
      </c>
      <c r="K24" s="74"/>
      <c r="L24" s="84">
        <v>2.3625900000000003E-4</v>
      </c>
      <c r="M24" s="85">
        <v>1.1533533483451527E-10</v>
      </c>
      <c r="N24" s="85">
        <f t="shared" si="0"/>
        <v>3.3490947660186135E-3</v>
      </c>
      <c r="O24" s="85">
        <f>L24/'סכום נכסי הקרן'!$C$42</f>
        <v>4.2498043057442193E-8</v>
      </c>
    </row>
    <row r="25" spans="2:15">
      <c r="B25" s="77" t="s">
        <v>339</v>
      </c>
      <c r="C25" s="74" t="s">
        <v>340</v>
      </c>
      <c r="D25" s="87" t="s">
        <v>101</v>
      </c>
      <c r="E25" s="87" t="s">
        <v>301</v>
      </c>
      <c r="F25" s="74" t="s">
        <v>341</v>
      </c>
      <c r="G25" s="87" t="s">
        <v>334</v>
      </c>
      <c r="H25" s="87" t="s">
        <v>145</v>
      </c>
      <c r="I25" s="84">
        <v>0.13771900000000001</v>
      </c>
      <c r="J25" s="86">
        <v>1050</v>
      </c>
      <c r="K25" s="74"/>
      <c r="L25" s="84">
        <v>1.446045E-3</v>
      </c>
      <c r="M25" s="85">
        <v>1.1831356486047452E-10</v>
      </c>
      <c r="N25" s="85">
        <f t="shared" si="0"/>
        <v>2.049844340713956E-2</v>
      </c>
      <c r="O25" s="85">
        <f>L25/'סכום נכסי הקרן'!$C$42</f>
        <v>2.6011319218738328E-7</v>
      </c>
    </row>
    <row r="26" spans="2:15">
      <c r="B26" s="77" t="s">
        <v>342</v>
      </c>
      <c r="C26" s="74" t="s">
        <v>343</v>
      </c>
      <c r="D26" s="87" t="s">
        <v>101</v>
      </c>
      <c r="E26" s="87" t="s">
        <v>301</v>
      </c>
      <c r="F26" s="74" t="s">
        <v>344</v>
      </c>
      <c r="G26" s="87" t="s">
        <v>127</v>
      </c>
      <c r="H26" s="87" t="s">
        <v>145</v>
      </c>
      <c r="I26" s="84">
        <v>0.19278600000000001</v>
      </c>
      <c r="J26" s="86">
        <v>252</v>
      </c>
      <c r="K26" s="74"/>
      <c r="L26" s="84">
        <v>4.8582000000000003E-4</v>
      </c>
      <c r="M26" s="85">
        <v>1.6423887132964843E-10</v>
      </c>
      <c r="N26" s="85">
        <f t="shared" si="0"/>
        <v>6.8867523320896252E-3</v>
      </c>
      <c r="O26" s="85">
        <f>L26/'סכום נכסי הקרן'!$C$42</f>
        <v>8.7388837158231294E-8</v>
      </c>
    </row>
    <row r="27" spans="2:15">
      <c r="B27" s="77" t="s">
        <v>345</v>
      </c>
      <c r="C27" s="74" t="s">
        <v>346</v>
      </c>
      <c r="D27" s="87" t="s">
        <v>101</v>
      </c>
      <c r="E27" s="87" t="s">
        <v>301</v>
      </c>
      <c r="F27" s="74" t="s">
        <v>347</v>
      </c>
      <c r="G27" s="87" t="s">
        <v>348</v>
      </c>
      <c r="H27" s="87" t="s">
        <v>145</v>
      </c>
      <c r="I27" s="84">
        <v>3.2112000000000002E-2</v>
      </c>
      <c r="J27" s="86">
        <v>1280</v>
      </c>
      <c r="K27" s="74"/>
      <c r="L27" s="84">
        <v>4.1103400000000001E-4</v>
      </c>
      <c r="M27" s="85">
        <v>1.2536245245341467E-10</v>
      </c>
      <c r="N27" s="85">
        <f t="shared" si="0"/>
        <v>5.82662170776857E-3</v>
      </c>
      <c r="O27" s="85">
        <f>L27/'סכום נכסי הקרן'!$C$42</f>
        <v>7.393640297331612E-8</v>
      </c>
    </row>
    <row r="28" spans="2:15">
      <c r="B28" s="77" t="s">
        <v>349</v>
      </c>
      <c r="C28" s="74" t="s">
        <v>350</v>
      </c>
      <c r="D28" s="87" t="s">
        <v>101</v>
      </c>
      <c r="E28" s="87" t="s">
        <v>301</v>
      </c>
      <c r="F28" s="74" t="s">
        <v>351</v>
      </c>
      <c r="G28" s="87" t="s">
        <v>348</v>
      </c>
      <c r="H28" s="87" t="s">
        <v>145</v>
      </c>
      <c r="I28" s="84">
        <v>2.4209999999999999E-2</v>
      </c>
      <c r="J28" s="86">
        <v>1870</v>
      </c>
      <c r="K28" s="74"/>
      <c r="L28" s="84">
        <v>4.5271899999999992E-4</v>
      </c>
      <c r="M28" s="85">
        <v>1.1293095702157041E-10</v>
      </c>
      <c r="N28" s="85">
        <f t="shared" si="0"/>
        <v>6.4175283624208187E-3</v>
      </c>
      <c r="O28" s="85">
        <f>L28/'סכום נכסי הקרן'!$C$42</f>
        <v>8.1434660922640695E-8</v>
      </c>
    </row>
    <row r="29" spans="2:15">
      <c r="B29" s="77" t="s">
        <v>352</v>
      </c>
      <c r="C29" s="74" t="s">
        <v>353</v>
      </c>
      <c r="D29" s="87" t="s">
        <v>101</v>
      </c>
      <c r="E29" s="87" t="s">
        <v>301</v>
      </c>
      <c r="F29" s="74" t="s">
        <v>354</v>
      </c>
      <c r="G29" s="87" t="s">
        <v>355</v>
      </c>
      <c r="H29" s="87" t="s">
        <v>145</v>
      </c>
      <c r="I29" s="84">
        <v>7.6829999999999997E-3</v>
      </c>
      <c r="J29" s="86">
        <v>6606</v>
      </c>
      <c r="K29" s="74"/>
      <c r="L29" s="84">
        <v>5.0752000000000002E-4</v>
      </c>
      <c r="M29" s="85">
        <v>7.1907953775923811E-11</v>
      </c>
      <c r="N29" s="85">
        <f t="shared" si="0"/>
        <v>7.19436116994386E-3</v>
      </c>
      <c r="O29" s="85">
        <f>L29/'סכום נכסי הקרן'!$C$42</f>
        <v>9.1292212413127372E-8</v>
      </c>
    </row>
    <row r="30" spans="2:15">
      <c r="B30" s="77" t="s">
        <v>356</v>
      </c>
      <c r="C30" s="74" t="s">
        <v>357</v>
      </c>
      <c r="D30" s="87" t="s">
        <v>101</v>
      </c>
      <c r="E30" s="87" t="s">
        <v>301</v>
      </c>
      <c r="F30" s="74" t="s">
        <v>358</v>
      </c>
      <c r="G30" s="87" t="s">
        <v>359</v>
      </c>
      <c r="H30" s="87" t="s">
        <v>145</v>
      </c>
      <c r="I30" s="84">
        <v>1.3587E-2</v>
      </c>
      <c r="J30" s="86">
        <v>4166</v>
      </c>
      <c r="K30" s="74"/>
      <c r="L30" s="84">
        <v>5.6601700000000004E-4</v>
      </c>
      <c r="M30" s="85">
        <v>1.2402275407414177E-11</v>
      </c>
      <c r="N30" s="85">
        <f t="shared" si="0"/>
        <v>8.0235867085594933E-3</v>
      </c>
      <c r="O30" s="85">
        <f>L30/'סכום נכסי הקרן'!$C$42</f>
        <v>1.0181459685025442E-7</v>
      </c>
    </row>
    <row r="31" spans="2:15">
      <c r="B31" s="77" t="s">
        <v>360</v>
      </c>
      <c r="C31" s="74" t="s">
        <v>361</v>
      </c>
      <c r="D31" s="87" t="s">
        <v>101</v>
      </c>
      <c r="E31" s="87" t="s">
        <v>301</v>
      </c>
      <c r="F31" s="74" t="s">
        <v>362</v>
      </c>
      <c r="G31" s="87" t="s">
        <v>334</v>
      </c>
      <c r="H31" s="87" t="s">
        <v>145</v>
      </c>
      <c r="I31" s="84">
        <v>0.19898800000000003</v>
      </c>
      <c r="J31" s="86">
        <v>1731</v>
      </c>
      <c r="K31" s="74"/>
      <c r="L31" s="84">
        <v>3.444482E-3</v>
      </c>
      <c r="M31" s="85">
        <v>1.3695956157787113E-10</v>
      </c>
      <c r="N31" s="85">
        <f t="shared" si="0"/>
        <v>4.8827332029024603E-2</v>
      </c>
      <c r="O31" s="85">
        <f>L31/'סכום נכסי הקרן'!$C$42</f>
        <v>6.195901292504607E-7</v>
      </c>
    </row>
    <row r="32" spans="2:15">
      <c r="B32" s="77" t="s">
        <v>363</v>
      </c>
      <c r="C32" s="74" t="s">
        <v>364</v>
      </c>
      <c r="D32" s="87" t="s">
        <v>101</v>
      </c>
      <c r="E32" s="87" t="s">
        <v>301</v>
      </c>
      <c r="F32" s="74" t="s">
        <v>365</v>
      </c>
      <c r="G32" s="87" t="s">
        <v>313</v>
      </c>
      <c r="H32" s="87" t="s">
        <v>145</v>
      </c>
      <c r="I32" s="84">
        <v>9.1630000000000003E-2</v>
      </c>
      <c r="J32" s="86">
        <v>624</v>
      </c>
      <c r="K32" s="74"/>
      <c r="L32" s="84">
        <v>5.7176899999999997E-4</v>
      </c>
      <c r="M32" s="85">
        <v>1.1271563908395781E-10</v>
      </c>
      <c r="N32" s="85">
        <f t="shared" si="0"/>
        <v>8.1051243138745878E-3</v>
      </c>
      <c r="O32" s="85">
        <f>L32/'סכום נכסי הקרן'!$C$42</f>
        <v>1.0284926111136787E-7</v>
      </c>
    </row>
    <row r="33" spans="2:15">
      <c r="B33" s="77" t="s">
        <v>366</v>
      </c>
      <c r="C33" s="74" t="s">
        <v>367</v>
      </c>
      <c r="D33" s="87" t="s">
        <v>101</v>
      </c>
      <c r="E33" s="87" t="s">
        <v>301</v>
      </c>
      <c r="F33" s="74" t="s">
        <v>368</v>
      </c>
      <c r="G33" s="87" t="s">
        <v>334</v>
      </c>
      <c r="H33" s="87" t="s">
        <v>145</v>
      </c>
      <c r="I33" s="84">
        <v>3.2342000000000003E-2</v>
      </c>
      <c r="J33" s="86">
        <v>6462</v>
      </c>
      <c r="K33" s="74"/>
      <c r="L33" s="84">
        <v>2.089966E-3</v>
      </c>
      <c r="M33" s="85">
        <v>1.3758115994173131E-10</v>
      </c>
      <c r="N33" s="85">
        <f t="shared" si="0"/>
        <v>2.9626360019118239E-2</v>
      </c>
      <c r="O33" s="85">
        <f>L33/'סכום נכסי הקרן'!$C$42</f>
        <v>3.7594108608175868E-7</v>
      </c>
    </row>
    <row r="34" spans="2:15">
      <c r="B34" s="77" t="s">
        <v>369</v>
      </c>
      <c r="C34" s="74" t="s">
        <v>370</v>
      </c>
      <c r="D34" s="87" t="s">
        <v>101</v>
      </c>
      <c r="E34" s="87" t="s">
        <v>301</v>
      </c>
      <c r="F34" s="74" t="s">
        <v>371</v>
      </c>
      <c r="G34" s="87" t="s">
        <v>313</v>
      </c>
      <c r="H34" s="87" t="s">
        <v>145</v>
      </c>
      <c r="I34" s="84">
        <v>7.8169999999999993E-3</v>
      </c>
      <c r="J34" s="86">
        <v>12950</v>
      </c>
      <c r="K34" s="74"/>
      <c r="L34" s="84">
        <v>1.0122739999999999E-3</v>
      </c>
      <c r="M34" s="85">
        <v>1.6478170755671582E-10</v>
      </c>
      <c r="N34" s="85">
        <f t="shared" si="0"/>
        <v>1.4349512844703165E-2</v>
      </c>
      <c r="O34" s="85">
        <f>L34/'סכום נכסי הקרן'!$C$42</f>
        <v>1.8208687939053848E-7</v>
      </c>
    </row>
    <row r="35" spans="2:15">
      <c r="B35" s="77" t="s">
        <v>372</v>
      </c>
      <c r="C35" s="74" t="s">
        <v>373</v>
      </c>
      <c r="D35" s="87" t="s">
        <v>101</v>
      </c>
      <c r="E35" s="87" t="s">
        <v>301</v>
      </c>
      <c r="F35" s="74" t="s">
        <v>374</v>
      </c>
      <c r="G35" s="87" t="s">
        <v>173</v>
      </c>
      <c r="H35" s="87" t="s">
        <v>145</v>
      </c>
      <c r="I35" s="84">
        <v>1.5499999999999999E-3</v>
      </c>
      <c r="J35" s="86">
        <v>64490</v>
      </c>
      <c r="K35" s="74"/>
      <c r="L35" s="84">
        <v>9.9961699999999995E-4</v>
      </c>
      <c r="M35" s="85">
        <v>2.4840451781469859E-11</v>
      </c>
      <c r="N35" s="85">
        <f t="shared" si="0"/>
        <v>1.4170093256651504E-2</v>
      </c>
      <c r="O35" s="85">
        <f>L35/'סכום נכסי הקרן'!$C$42</f>
        <v>1.7981015033057444E-7</v>
      </c>
    </row>
    <row r="36" spans="2:15">
      <c r="B36" s="77" t="s">
        <v>375</v>
      </c>
      <c r="C36" s="74" t="s">
        <v>376</v>
      </c>
      <c r="D36" s="87" t="s">
        <v>101</v>
      </c>
      <c r="E36" s="87" t="s">
        <v>301</v>
      </c>
      <c r="F36" s="74" t="s">
        <v>377</v>
      </c>
      <c r="G36" s="87" t="s">
        <v>334</v>
      </c>
      <c r="H36" s="87" t="s">
        <v>145</v>
      </c>
      <c r="I36" s="84">
        <v>0.18320900000000001</v>
      </c>
      <c r="J36" s="86">
        <v>2058</v>
      </c>
      <c r="K36" s="74"/>
      <c r="L36" s="84">
        <v>3.7704380000000001E-3</v>
      </c>
      <c r="M36" s="85">
        <v>1.3714294495109408E-10</v>
      </c>
      <c r="N36" s="85">
        <f t="shared" si="0"/>
        <v>5.3447928635089827E-2</v>
      </c>
      <c r="O36" s="85">
        <f>L36/'סכום נכסי הקרן'!$C$42</f>
        <v>6.7822278291796801E-7</v>
      </c>
    </row>
    <row r="37" spans="2:15">
      <c r="B37" s="77" t="s">
        <v>378</v>
      </c>
      <c r="C37" s="74" t="s">
        <v>379</v>
      </c>
      <c r="D37" s="87" t="s">
        <v>101</v>
      </c>
      <c r="E37" s="87" t="s">
        <v>301</v>
      </c>
      <c r="F37" s="74" t="s">
        <v>380</v>
      </c>
      <c r="G37" s="87" t="s">
        <v>359</v>
      </c>
      <c r="H37" s="87" t="s">
        <v>145</v>
      </c>
      <c r="I37" s="84">
        <v>4.829E-3</v>
      </c>
      <c r="J37" s="86">
        <v>19000</v>
      </c>
      <c r="K37" s="74"/>
      <c r="L37" s="84">
        <v>9.1752000000000001E-4</v>
      </c>
      <c r="M37" s="85">
        <v>3.5474901492501611E-11</v>
      </c>
      <c r="N37" s="85">
        <f t="shared" si="0"/>
        <v>1.3006325387466289E-2</v>
      </c>
      <c r="O37" s="85">
        <f>L37/'סכום נכסי הקרן'!$C$42</f>
        <v>1.6504262045494291E-7</v>
      </c>
    </row>
    <row r="38" spans="2:15">
      <c r="B38" s="77" t="s">
        <v>381</v>
      </c>
      <c r="C38" s="74" t="s">
        <v>382</v>
      </c>
      <c r="D38" s="87" t="s">
        <v>101</v>
      </c>
      <c r="E38" s="87" t="s">
        <v>301</v>
      </c>
      <c r="F38" s="74" t="s">
        <v>383</v>
      </c>
      <c r="G38" s="87" t="s">
        <v>313</v>
      </c>
      <c r="H38" s="87" t="s">
        <v>145</v>
      </c>
      <c r="I38" s="84">
        <v>1.4492E-2</v>
      </c>
      <c r="J38" s="86">
        <v>15670</v>
      </c>
      <c r="K38" s="74"/>
      <c r="L38" s="84">
        <v>2.2708499999999996E-3</v>
      </c>
      <c r="M38" s="85">
        <v>1.1949921812614802E-10</v>
      </c>
      <c r="N38" s="85">
        <f t="shared" si="0"/>
        <v>3.2190485227709273E-2</v>
      </c>
      <c r="O38" s="85">
        <f>L38/'סכום נכסי הקרן'!$C$42</f>
        <v>4.0847832707745559E-7</v>
      </c>
    </row>
    <row r="39" spans="2:15">
      <c r="B39" s="77" t="s">
        <v>384</v>
      </c>
      <c r="C39" s="74" t="s">
        <v>385</v>
      </c>
      <c r="D39" s="87" t="s">
        <v>101</v>
      </c>
      <c r="E39" s="87" t="s">
        <v>301</v>
      </c>
      <c r="F39" s="74" t="s">
        <v>386</v>
      </c>
      <c r="G39" s="87" t="s">
        <v>132</v>
      </c>
      <c r="H39" s="87" t="s">
        <v>145</v>
      </c>
      <c r="I39" s="84">
        <v>5.0445999999999998E-2</v>
      </c>
      <c r="J39" s="86">
        <v>2259</v>
      </c>
      <c r="K39" s="74"/>
      <c r="L39" s="84">
        <v>1.139578E-3</v>
      </c>
      <c r="M39" s="85">
        <v>2.117498135530425E-10</v>
      </c>
      <c r="N39" s="85">
        <f t="shared" si="0"/>
        <v>1.61541135587214E-2</v>
      </c>
      <c r="O39" s="85">
        <f>L39/'סכום נכסי הקרן'!$C$42</f>
        <v>2.0498620120847823E-7</v>
      </c>
    </row>
    <row r="40" spans="2:15">
      <c r="B40" s="77" t="s">
        <v>387</v>
      </c>
      <c r="C40" s="74" t="s">
        <v>388</v>
      </c>
      <c r="D40" s="87" t="s">
        <v>101</v>
      </c>
      <c r="E40" s="87" t="s">
        <v>301</v>
      </c>
      <c r="F40" s="74" t="s">
        <v>389</v>
      </c>
      <c r="G40" s="87" t="s">
        <v>309</v>
      </c>
      <c r="H40" s="87" t="s">
        <v>145</v>
      </c>
      <c r="I40" s="84">
        <v>1.6670999999999998E-2</v>
      </c>
      <c r="J40" s="86">
        <v>9593</v>
      </c>
      <c r="K40" s="74"/>
      <c r="L40" s="84">
        <v>1.599245E-3</v>
      </c>
      <c r="M40" s="85">
        <v>1.4383531221710273E-10</v>
      </c>
      <c r="N40" s="85">
        <f t="shared" si="0"/>
        <v>2.2670133451345501E-2</v>
      </c>
      <c r="O40" s="85">
        <f>L40/'סכום נכסי הקרן'!$C$42</f>
        <v>2.8767066172886168E-7</v>
      </c>
    </row>
    <row r="41" spans="2:15">
      <c r="B41" s="77" t="s">
        <v>390</v>
      </c>
      <c r="C41" s="74" t="s">
        <v>391</v>
      </c>
      <c r="D41" s="87" t="s">
        <v>101</v>
      </c>
      <c r="E41" s="87" t="s">
        <v>301</v>
      </c>
      <c r="F41" s="74" t="s">
        <v>392</v>
      </c>
      <c r="G41" s="87" t="s">
        <v>393</v>
      </c>
      <c r="H41" s="87" t="s">
        <v>145</v>
      </c>
      <c r="I41" s="84">
        <v>1.4634000000000001E-2</v>
      </c>
      <c r="J41" s="86">
        <v>1230</v>
      </c>
      <c r="K41" s="74"/>
      <c r="L41" s="84">
        <v>1.7999999999999998E-4</v>
      </c>
      <c r="M41" s="85">
        <v>3.6017620280583268E-11</v>
      </c>
      <c r="N41" s="85">
        <f t="shared" si="0"/>
        <v>2.5515940467171635E-3</v>
      </c>
      <c r="O41" s="85">
        <f>L41/'סכום נכסי הקרן'!$C$42</f>
        <v>3.2378227920797066E-8</v>
      </c>
    </row>
    <row r="42" spans="2:15">
      <c r="B42" s="77" t="s">
        <v>394</v>
      </c>
      <c r="C42" s="74" t="s">
        <v>395</v>
      </c>
      <c r="D42" s="87" t="s">
        <v>101</v>
      </c>
      <c r="E42" s="87" t="s">
        <v>301</v>
      </c>
      <c r="F42" s="74" t="s">
        <v>396</v>
      </c>
      <c r="G42" s="87" t="s">
        <v>397</v>
      </c>
      <c r="H42" s="87" t="s">
        <v>145</v>
      </c>
      <c r="I42" s="84">
        <v>6.0873999999999998E-2</v>
      </c>
      <c r="J42" s="86">
        <v>2101</v>
      </c>
      <c r="K42" s="74"/>
      <c r="L42" s="84">
        <v>1.2789559999999999E-3</v>
      </c>
      <c r="M42" s="85">
        <v>1.7086258841277255E-10</v>
      </c>
      <c r="N42" s="85">
        <f t="shared" si="0"/>
        <v>1.8129869531184423E-2</v>
      </c>
      <c r="O42" s="85">
        <f>L42/'סכום נכסי הקרן'!$C$42</f>
        <v>2.3005738260372738E-7</v>
      </c>
    </row>
    <row r="43" spans="2:15">
      <c r="B43" s="73"/>
      <c r="C43" s="74"/>
      <c r="D43" s="74"/>
      <c r="E43" s="74"/>
      <c r="F43" s="74"/>
      <c r="G43" s="74"/>
      <c r="H43" s="74"/>
      <c r="I43" s="84"/>
      <c r="J43" s="86"/>
      <c r="K43" s="74"/>
      <c r="L43" s="74"/>
      <c r="M43" s="74"/>
      <c r="N43" s="85"/>
      <c r="O43" s="74"/>
    </row>
    <row r="44" spans="2:15">
      <c r="B44" s="92" t="s">
        <v>398</v>
      </c>
      <c r="C44" s="72"/>
      <c r="D44" s="72"/>
      <c r="E44" s="72"/>
      <c r="F44" s="72"/>
      <c r="G44" s="72"/>
      <c r="H44" s="72"/>
      <c r="I44" s="81"/>
      <c r="J44" s="83"/>
      <c r="K44" s="81">
        <v>1.34437E-4</v>
      </c>
      <c r="L44" s="81">
        <f>SUM(L45:L85)</f>
        <v>1.7844645999999999E-2</v>
      </c>
      <c r="M44" s="72"/>
      <c r="N44" s="82">
        <f t="shared" ref="N44:N85" si="1">L44/$L$11</f>
        <v>0.25295718055208466</v>
      </c>
      <c r="O44" s="82">
        <f>L44/'סכום נכסי הקרן'!$C$42</f>
        <v>3.2098778630774423E-6</v>
      </c>
    </row>
    <row r="45" spans="2:15">
      <c r="B45" s="77" t="s">
        <v>399</v>
      </c>
      <c r="C45" s="74" t="s">
        <v>400</v>
      </c>
      <c r="D45" s="87" t="s">
        <v>101</v>
      </c>
      <c r="E45" s="87" t="s">
        <v>301</v>
      </c>
      <c r="F45" s="74" t="s">
        <v>401</v>
      </c>
      <c r="G45" s="87" t="s">
        <v>338</v>
      </c>
      <c r="H45" s="87" t="s">
        <v>145</v>
      </c>
      <c r="I45" s="84">
        <v>3.7052000000000002E-2</v>
      </c>
      <c r="J45" s="86">
        <v>2818</v>
      </c>
      <c r="K45" s="74"/>
      <c r="L45" s="84">
        <v>1.044117E-3</v>
      </c>
      <c r="M45" s="85">
        <v>2.5845501448940584E-10</v>
      </c>
      <c r="N45" s="85">
        <f t="shared" si="1"/>
        <v>1.4800904007089914E-2</v>
      </c>
      <c r="O45" s="85">
        <f>L45/'סכום נכסי הקרן'!$C$42</f>
        <v>1.878147677887715E-7</v>
      </c>
    </row>
    <row r="46" spans="2:15">
      <c r="B46" s="77" t="s">
        <v>402</v>
      </c>
      <c r="C46" s="74" t="s">
        <v>403</v>
      </c>
      <c r="D46" s="87" t="s">
        <v>101</v>
      </c>
      <c r="E46" s="87" t="s">
        <v>301</v>
      </c>
      <c r="F46" s="74" t="s">
        <v>404</v>
      </c>
      <c r="G46" s="87" t="s">
        <v>393</v>
      </c>
      <c r="H46" s="87" t="s">
        <v>145</v>
      </c>
      <c r="I46" s="84">
        <v>3.1182000000000001E-2</v>
      </c>
      <c r="J46" s="86">
        <v>626</v>
      </c>
      <c r="K46" s="74"/>
      <c r="L46" s="84">
        <v>1.9519900000000001E-4</v>
      </c>
      <c r="M46" s="85">
        <v>1.479640866268562E-10</v>
      </c>
      <c r="N46" s="85">
        <f t="shared" si="1"/>
        <v>2.7670478129174646E-3</v>
      </c>
      <c r="O46" s="85">
        <f>L46/'סכום נכסי הקרן'!$C$42</f>
        <v>3.5112209510620373E-8</v>
      </c>
    </row>
    <row r="47" spans="2:15">
      <c r="B47" s="77" t="s">
        <v>405</v>
      </c>
      <c r="C47" s="74" t="s">
        <v>406</v>
      </c>
      <c r="D47" s="87" t="s">
        <v>101</v>
      </c>
      <c r="E47" s="87" t="s">
        <v>301</v>
      </c>
      <c r="F47" s="74" t="s">
        <v>407</v>
      </c>
      <c r="G47" s="87" t="s">
        <v>348</v>
      </c>
      <c r="H47" s="87" t="s">
        <v>145</v>
      </c>
      <c r="I47" s="84">
        <v>1.983E-3</v>
      </c>
      <c r="J47" s="86">
        <v>8049</v>
      </c>
      <c r="K47" s="74"/>
      <c r="L47" s="84">
        <v>1.5962399999999997E-4</v>
      </c>
      <c r="M47" s="85">
        <v>1.3512856941639109E-10</v>
      </c>
      <c r="N47" s="85">
        <f t="shared" si="1"/>
        <v>2.2627536006287804E-3</v>
      </c>
      <c r="O47" s="85">
        <f>L47/'סכום נכסי הקרן'!$C$42</f>
        <v>2.8713012520162835E-8</v>
      </c>
    </row>
    <row r="48" spans="2:15">
      <c r="B48" s="77" t="s">
        <v>408</v>
      </c>
      <c r="C48" s="74" t="s">
        <v>409</v>
      </c>
      <c r="D48" s="87" t="s">
        <v>101</v>
      </c>
      <c r="E48" s="87" t="s">
        <v>301</v>
      </c>
      <c r="F48" s="74" t="s">
        <v>410</v>
      </c>
      <c r="G48" s="87" t="s">
        <v>397</v>
      </c>
      <c r="H48" s="87" t="s">
        <v>145</v>
      </c>
      <c r="I48" s="84">
        <v>3.3231999999999998E-2</v>
      </c>
      <c r="J48" s="86">
        <v>1135</v>
      </c>
      <c r="K48" s="74"/>
      <c r="L48" s="84">
        <v>3.7718199999999999E-4</v>
      </c>
      <c r="M48" s="85">
        <v>3.0539946474222358E-10</v>
      </c>
      <c r="N48" s="85">
        <f t="shared" si="1"/>
        <v>5.3467519207159621E-3</v>
      </c>
      <c r="O48" s="85">
        <f>L48/'סכום נכסי הקרן'!$C$42</f>
        <v>6.7847137575678219E-8</v>
      </c>
    </row>
    <row r="49" spans="2:15">
      <c r="B49" s="77" t="s">
        <v>411</v>
      </c>
      <c r="C49" s="74" t="s">
        <v>412</v>
      </c>
      <c r="D49" s="87" t="s">
        <v>101</v>
      </c>
      <c r="E49" s="87" t="s">
        <v>301</v>
      </c>
      <c r="F49" s="74" t="s">
        <v>413</v>
      </c>
      <c r="G49" s="87" t="s">
        <v>173</v>
      </c>
      <c r="H49" s="87" t="s">
        <v>145</v>
      </c>
      <c r="I49" s="84">
        <v>4.2499999999999998E-4</v>
      </c>
      <c r="J49" s="86">
        <v>3652</v>
      </c>
      <c r="K49" s="74"/>
      <c r="L49" s="84">
        <v>1.5520999999999999E-5</v>
      </c>
      <c r="M49" s="85">
        <v>1.2311443721580842E-11</v>
      </c>
      <c r="N49" s="85">
        <f t="shared" si="1"/>
        <v>2.200182844394283E-4</v>
      </c>
      <c r="O49" s="85">
        <f>L49/'סכום נכסי הקרן'!$C$42</f>
        <v>2.791902641992729E-9</v>
      </c>
    </row>
    <row r="50" spans="2:15">
      <c r="B50" s="77" t="s">
        <v>414</v>
      </c>
      <c r="C50" s="74" t="s">
        <v>415</v>
      </c>
      <c r="D50" s="87" t="s">
        <v>101</v>
      </c>
      <c r="E50" s="87" t="s">
        <v>301</v>
      </c>
      <c r="F50" s="74" t="s">
        <v>416</v>
      </c>
      <c r="G50" s="87" t="s">
        <v>171</v>
      </c>
      <c r="H50" s="87" t="s">
        <v>145</v>
      </c>
      <c r="I50" s="84">
        <v>0.22404099999999999</v>
      </c>
      <c r="J50" s="86">
        <v>525</v>
      </c>
      <c r="K50" s="74"/>
      <c r="L50" s="84">
        <v>1.176213E-3</v>
      </c>
      <c r="M50" s="85">
        <v>2.8983743228891767E-10</v>
      </c>
      <c r="N50" s="85">
        <f t="shared" si="1"/>
        <v>1.6673433824840749E-2</v>
      </c>
      <c r="O50" s="85">
        <f>L50/'סכום נכסי הקרן'!$C$42</f>
        <v>2.1157606998558043E-7</v>
      </c>
    </row>
    <row r="51" spans="2:15">
      <c r="B51" s="77" t="s">
        <v>417</v>
      </c>
      <c r="C51" s="74" t="s">
        <v>418</v>
      </c>
      <c r="D51" s="87" t="s">
        <v>101</v>
      </c>
      <c r="E51" s="87" t="s">
        <v>301</v>
      </c>
      <c r="F51" s="74" t="s">
        <v>419</v>
      </c>
      <c r="G51" s="87" t="s">
        <v>171</v>
      </c>
      <c r="H51" s="87" t="s">
        <v>145</v>
      </c>
      <c r="I51" s="84">
        <v>0.10099</v>
      </c>
      <c r="J51" s="86">
        <v>1294</v>
      </c>
      <c r="K51" s="74"/>
      <c r="L51" s="84">
        <v>1.3068070000000001E-3</v>
      </c>
      <c r="M51" s="85">
        <v>2.1341709556691165E-10</v>
      </c>
      <c r="N51" s="85">
        <f t="shared" si="1"/>
        <v>1.852467200782398E-2</v>
      </c>
      <c r="O51" s="85">
        <f>L51/'סכום נכסי הקרן'!$C$42</f>
        <v>2.3506719385829476E-7</v>
      </c>
    </row>
    <row r="52" spans="2:15">
      <c r="B52" s="77" t="s">
        <v>420</v>
      </c>
      <c r="C52" s="74" t="s">
        <v>421</v>
      </c>
      <c r="D52" s="87" t="s">
        <v>101</v>
      </c>
      <c r="E52" s="87" t="s">
        <v>301</v>
      </c>
      <c r="F52" s="74" t="s">
        <v>422</v>
      </c>
      <c r="G52" s="87" t="s">
        <v>321</v>
      </c>
      <c r="H52" s="87" t="s">
        <v>145</v>
      </c>
      <c r="I52" s="84">
        <v>1.8990000000000001E-3</v>
      </c>
      <c r="J52" s="86">
        <v>6299</v>
      </c>
      <c r="K52" s="74"/>
      <c r="L52" s="84">
        <v>1.19641E-4</v>
      </c>
      <c r="M52" s="85">
        <v>5.2269358565239966E-11</v>
      </c>
      <c r="N52" s="85">
        <f t="shared" si="1"/>
        <v>1.6959736852404897E-3</v>
      </c>
      <c r="O52" s="85">
        <f>L52/'סכום נכסי הקרן'!$C$42</f>
        <v>2.1520908703733788E-8</v>
      </c>
    </row>
    <row r="53" spans="2:15">
      <c r="B53" s="77" t="s">
        <v>423</v>
      </c>
      <c r="C53" s="74" t="s">
        <v>424</v>
      </c>
      <c r="D53" s="87" t="s">
        <v>101</v>
      </c>
      <c r="E53" s="87" t="s">
        <v>301</v>
      </c>
      <c r="F53" s="74" t="s">
        <v>425</v>
      </c>
      <c r="G53" s="87" t="s">
        <v>426</v>
      </c>
      <c r="H53" s="87" t="s">
        <v>145</v>
      </c>
      <c r="I53" s="84">
        <v>6.6020000000000002E-3</v>
      </c>
      <c r="J53" s="86">
        <v>5699</v>
      </c>
      <c r="K53" s="74"/>
      <c r="L53" s="84">
        <v>3.7622900000000006E-4</v>
      </c>
      <c r="M53" s="85">
        <v>2.6695534397531686E-10</v>
      </c>
      <c r="N53" s="85">
        <f t="shared" si="1"/>
        <v>5.3332426477908437E-3</v>
      </c>
      <c r="O53" s="85">
        <f>L53/'סכום נכסי הקרן'!$C$42</f>
        <v>6.7675712846742009E-8</v>
      </c>
    </row>
    <row r="54" spans="2:15">
      <c r="B54" s="77" t="s">
        <v>427</v>
      </c>
      <c r="C54" s="74" t="s">
        <v>428</v>
      </c>
      <c r="D54" s="87" t="s">
        <v>101</v>
      </c>
      <c r="E54" s="87" t="s">
        <v>301</v>
      </c>
      <c r="F54" s="74" t="s">
        <v>429</v>
      </c>
      <c r="G54" s="87" t="s">
        <v>313</v>
      </c>
      <c r="H54" s="87" t="s">
        <v>145</v>
      </c>
      <c r="I54" s="84">
        <v>1.0139999999999999E-3</v>
      </c>
      <c r="J54" s="86">
        <v>179690</v>
      </c>
      <c r="K54" s="74"/>
      <c r="L54" s="84">
        <v>1.8213560000000001E-3</v>
      </c>
      <c r="M54" s="85">
        <v>4.7455136410117206E-10</v>
      </c>
      <c r="N54" s="85">
        <f t="shared" si="1"/>
        <v>2.5818672925292146E-2</v>
      </c>
      <c r="O54" s="85">
        <f>L54/'סכום נכסי הקרן'!$C$42</f>
        <v>3.2762377607172924E-7</v>
      </c>
    </row>
    <row r="55" spans="2:15">
      <c r="B55" s="77" t="s">
        <v>430</v>
      </c>
      <c r="C55" s="74" t="s">
        <v>431</v>
      </c>
      <c r="D55" s="87" t="s">
        <v>101</v>
      </c>
      <c r="E55" s="87" t="s">
        <v>301</v>
      </c>
      <c r="F55" s="74" t="s">
        <v>432</v>
      </c>
      <c r="G55" s="87" t="s">
        <v>393</v>
      </c>
      <c r="H55" s="87" t="s">
        <v>145</v>
      </c>
      <c r="I55" s="84">
        <v>2.294E-3</v>
      </c>
      <c r="J55" s="86">
        <v>9053</v>
      </c>
      <c r="K55" s="74"/>
      <c r="L55" s="84">
        <v>2.0769099999999997E-4</v>
      </c>
      <c r="M55" s="85">
        <v>1.2262218399945135E-10</v>
      </c>
      <c r="N55" s="85">
        <f t="shared" si="1"/>
        <v>2.9441284397596352E-3</v>
      </c>
      <c r="O55" s="85">
        <f>L55/'סכום נכסי הקרן'!$C$42</f>
        <v>3.7359258528323679E-8</v>
      </c>
    </row>
    <row r="56" spans="2:15">
      <c r="B56" s="77" t="s">
        <v>433</v>
      </c>
      <c r="C56" s="74" t="s">
        <v>434</v>
      </c>
      <c r="D56" s="87" t="s">
        <v>101</v>
      </c>
      <c r="E56" s="87" t="s">
        <v>301</v>
      </c>
      <c r="F56" s="74" t="s">
        <v>435</v>
      </c>
      <c r="G56" s="87" t="s">
        <v>137</v>
      </c>
      <c r="H56" s="87" t="s">
        <v>145</v>
      </c>
      <c r="I56" s="84">
        <v>2.3579999999999999E-3</v>
      </c>
      <c r="J56" s="86">
        <v>32310</v>
      </c>
      <c r="K56" s="74"/>
      <c r="L56" s="84">
        <v>7.6187400000000017E-4</v>
      </c>
      <c r="M56" s="85">
        <v>4.4285956562575886E-10</v>
      </c>
      <c r="N56" s="85">
        <f t="shared" si="1"/>
        <v>1.0799962015269959E-2</v>
      </c>
      <c r="O56" s="85">
        <f>L56/'סכום נכסי הקרן'!$C$42</f>
        <v>1.3704516677182972E-7</v>
      </c>
    </row>
    <row r="57" spans="2:15">
      <c r="B57" s="77" t="s">
        <v>436</v>
      </c>
      <c r="C57" s="74" t="s">
        <v>437</v>
      </c>
      <c r="D57" s="87" t="s">
        <v>101</v>
      </c>
      <c r="E57" s="87" t="s">
        <v>301</v>
      </c>
      <c r="F57" s="74" t="s">
        <v>438</v>
      </c>
      <c r="G57" s="87" t="s">
        <v>397</v>
      </c>
      <c r="H57" s="87" t="s">
        <v>145</v>
      </c>
      <c r="I57" s="84">
        <v>4.287E-3</v>
      </c>
      <c r="J57" s="86">
        <v>5480</v>
      </c>
      <c r="K57" s="74"/>
      <c r="L57" s="84">
        <v>2.3491400000000002E-4</v>
      </c>
      <c r="M57" s="85">
        <v>3.0521898839448762E-10</v>
      </c>
      <c r="N57" s="85">
        <f t="shared" si="1"/>
        <v>3.3300286882806435E-3</v>
      </c>
      <c r="O57" s="85">
        <f>L57/'סכום נכסי הקרן'!$C$42</f>
        <v>4.2256105743256239E-8</v>
      </c>
    </row>
    <row r="58" spans="2:15">
      <c r="B58" s="77" t="s">
        <v>439</v>
      </c>
      <c r="C58" s="74" t="s">
        <v>440</v>
      </c>
      <c r="D58" s="87" t="s">
        <v>101</v>
      </c>
      <c r="E58" s="87" t="s">
        <v>301</v>
      </c>
      <c r="F58" s="74" t="s">
        <v>441</v>
      </c>
      <c r="G58" s="87" t="s">
        <v>442</v>
      </c>
      <c r="H58" s="87" t="s">
        <v>145</v>
      </c>
      <c r="I58" s="84">
        <v>2.1299999999999999E-3</v>
      </c>
      <c r="J58" s="86">
        <v>24710</v>
      </c>
      <c r="K58" s="74"/>
      <c r="L58" s="84">
        <v>5.2638000000000001E-4</v>
      </c>
      <c r="M58" s="85">
        <v>3.1311051037013191E-10</v>
      </c>
      <c r="N58" s="85">
        <f t="shared" si="1"/>
        <v>7.4617115239498924E-3</v>
      </c>
      <c r="O58" s="85">
        <f>L58/'סכום נכסי הקרן'!$C$42</f>
        <v>9.4684731183050895E-8</v>
      </c>
    </row>
    <row r="59" spans="2:15">
      <c r="B59" s="77" t="s">
        <v>443</v>
      </c>
      <c r="C59" s="74" t="s">
        <v>444</v>
      </c>
      <c r="D59" s="87" t="s">
        <v>101</v>
      </c>
      <c r="E59" s="87" t="s">
        <v>301</v>
      </c>
      <c r="F59" s="74" t="s">
        <v>445</v>
      </c>
      <c r="G59" s="87" t="s">
        <v>442</v>
      </c>
      <c r="H59" s="87" t="s">
        <v>145</v>
      </c>
      <c r="I59" s="84">
        <v>6.1500000000000001E-3</v>
      </c>
      <c r="J59" s="86">
        <v>13930</v>
      </c>
      <c r="K59" s="74"/>
      <c r="L59" s="84">
        <v>8.5663199999999986E-4</v>
      </c>
      <c r="M59" s="85">
        <v>2.7305812714891753E-10</v>
      </c>
      <c r="N59" s="85">
        <f t="shared" si="1"/>
        <v>1.2143206174596761E-2</v>
      </c>
      <c r="O59" s="85">
        <f>L59/'סכום נכסי הקרן'!$C$42</f>
        <v>1.5409014522360126E-7</v>
      </c>
    </row>
    <row r="60" spans="2:15">
      <c r="B60" s="77" t="s">
        <v>446</v>
      </c>
      <c r="C60" s="74" t="s">
        <v>447</v>
      </c>
      <c r="D60" s="87" t="s">
        <v>101</v>
      </c>
      <c r="E60" s="87" t="s">
        <v>301</v>
      </c>
      <c r="F60" s="74" t="s">
        <v>448</v>
      </c>
      <c r="G60" s="87" t="s">
        <v>138</v>
      </c>
      <c r="H60" s="87" t="s">
        <v>145</v>
      </c>
      <c r="I60" s="84">
        <v>3.4995999999999999E-2</v>
      </c>
      <c r="J60" s="86">
        <v>786.2</v>
      </c>
      <c r="K60" s="74"/>
      <c r="L60" s="84">
        <v>2.7513799999999997E-4</v>
      </c>
      <c r="M60" s="85">
        <v>1.7498E-10</v>
      </c>
      <c r="N60" s="85">
        <f t="shared" si="1"/>
        <v>3.900224904587038E-3</v>
      </c>
      <c r="O60" s="85">
        <f>L60/'סכום נכסי הקרן'!$C$42</f>
        <v>4.9491560409290346E-8</v>
      </c>
    </row>
    <row r="61" spans="2:15">
      <c r="B61" s="77" t="s">
        <v>449</v>
      </c>
      <c r="C61" s="74" t="s">
        <v>450</v>
      </c>
      <c r="D61" s="87" t="s">
        <v>101</v>
      </c>
      <c r="E61" s="87" t="s">
        <v>301</v>
      </c>
      <c r="F61" s="74" t="s">
        <v>451</v>
      </c>
      <c r="G61" s="87" t="s">
        <v>127</v>
      </c>
      <c r="H61" s="87" t="s">
        <v>145</v>
      </c>
      <c r="I61" s="84">
        <v>2.4873599999999998</v>
      </c>
      <c r="J61" s="86">
        <v>29.9</v>
      </c>
      <c r="K61" s="84">
        <v>1.34437E-4</v>
      </c>
      <c r="L61" s="84">
        <v>8.7815699999999996E-4</v>
      </c>
      <c r="M61" s="85">
        <v>4.8010061313457131E-10</v>
      </c>
      <c r="N61" s="85">
        <f t="shared" si="1"/>
        <v>1.2448334296016689E-2</v>
      </c>
      <c r="O61" s="85">
        <f>L61/'סכום נכסי הקרן'!$C$42</f>
        <v>1.5796204164579659E-7</v>
      </c>
    </row>
    <row r="62" spans="2:15">
      <c r="B62" s="77" t="s">
        <v>452</v>
      </c>
      <c r="C62" s="74" t="s">
        <v>453</v>
      </c>
      <c r="D62" s="87" t="s">
        <v>101</v>
      </c>
      <c r="E62" s="87" t="s">
        <v>301</v>
      </c>
      <c r="F62" s="74" t="s">
        <v>454</v>
      </c>
      <c r="G62" s="87" t="s">
        <v>313</v>
      </c>
      <c r="H62" s="87" t="s">
        <v>145</v>
      </c>
      <c r="I62" s="84">
        <v>4.28E-4</v>
      </c>
      <c r="J62" s="86">
        <v>46780</v>
      </c>
      <c r="K62" s="74"/>
      <c r="L62" s="84">
        <v>2.0001399999999999E-4</v>
      </c>
      <c r="M62" s="85">
        <v>7.9202116398983255E-11</v>
      </c>
      <c r="N62" s="85">
        <f t="shared" si="1"/>
        <v>2.8353029536671483E-3</v>
      </c>
      <c r="O62" s="85">
        <f>L62/'סכום נכסי הקרן'!$C$42</f>
        <v>3.5978327107501691E-8</v>
      </c>
    </row>
    <row r="63" spans="2:15">
      <c r="B63" s="77" t="s">
        <v>455</v>
      </c>
      <c r="C63" s="74" t="s">
        <v>456</v>
      </c>
      <c r="D63" s="87" t="s">
        <v>101</v>
      </c>
      <c r="E63" s="87" t="s">
        <v>301</v>
      </c>
      <c r="F63" s="74" t="s">
        <v>457</v>
      </c>
      <c r="G63" s="87" t="s">
        <v>348</v>
      </c>
      <c r="H63" s="87" t="s">
        <v>145</v>
      </c>
      <c r="I63" s="84">
        <v>7.3020000000000003E-3</v>
      </c>
      <c r="J63" s="86">
        <v>2886</v>
      </c>
      <c r="K63" s="74"/>
      <c r="L63" s="84">
        <v>2.1073599999999997E-4</v>
      </c>
      <c r="M63" s="85">
        <v>1.0794610624336065E-10</v>
      </c>
      <c r="N63" s="85">
        <f t="shared" si="1"/>
        <v>2.9872929057166006E-3</v>
      </c>
      <c r="O63" s="85">
        <f>L63/'סכום נכסי הקרן'!$C$42</f>
        <v>3.7906990217317162E-8</v>
      </c>
    </row>
    <row r="64" spans="2:15">
      <c r="B64" s="77" t="s">
        <v>458</v>
      </c>
      <c r="C64" s="74" t="s">
        <v>459</v>
      </c>
      <c r="D64" s="87" t="s">
        <v>101</v>
      </c>
      <c r="E64" s="87" t="s">
        <v>301</v>
      </c>
      <c r="F64" s="74" t="s">
        <v>460</v>
      </c>
      <c r="G64" s="87" t="s">
        <v>132</v>
      </c>
      <c r="H64" s="87" t="s">
        <v>145</v>
      </c>
      <c r="I64" s="84">
        <v>1.0579999999999999E-3</v>
      </c>
      <c r="J64" s="86">
        <v>13790</v>
      </c>
      <c r="K64" s="74"/>
      <c r="L64" s="84">
        <v>1.4585799999999998E-4</v>
      </c>
      <c r="M64" s="85">
        <v>8.3367419681440315E-11</v>
      </c>
      <c r="N64" s="85">
        <f t="shared" si="1"/>
        <v>2.0676133581448443E-3</v>
      </c>
      <c r="O64" s="85">
        <f>L64/'סכום נכסי הקרן'!$C$42</f>
        <v>2.6236797600397877E-8</v>
      </c>
    </row>
    <row r="65" spans="2:15">
      <c r="B65" s="77" t="s">
        <v>461</v>
      </c>
      <c r="C65" s="74" t="s">
        <v>462</v>
      </c>
      <c r="D65" s="87" t="s">
        <v>101</v>
      </c>
      <c r="E65" s="87" t="s">
        <v>301</v>
      </c>
      <c r="F65" s="74" t="s">
        <v>463</v>
      </c>
      <c r="G65" s="87" t="s">
        <v>313</v>
      </c>
      <c r="H65" s="87" t="s">
        <v>145</v>
      </c>
      <c r="I65" s="84">
        <v>2.2360000000000001E-3</v>
      </c>
      <c r="J65" s="86">
        <v>7697</v>
      </c>
      <c r="K65" s="74"/>
      <c r="L65" s="84">
        <v>1.7210200000000001E-4</v>
      </c>
      <c r="M65" s="85">
        <v>6.1559063112906367E-11</v>
      </c>
      <c r="N65" s="85">
        <f t="shared" si="1"/>
        <v>2.4396357701562074E-3</v>
      </c>
      <c r="O65" s="85">
        <f>L65/'סכום נכסי הקרן'!$C$42</f>
        <v>3.0957543231250094E-8</v>
      </c>
    </row>
    <row r="66" spans="2:15">
      <c r="B66" s="77" t="s">
        <v>464</v>
      </c>
      <c r="C66" s="74" t="s">
        <v>465</v>
      </c>
      <c r="D66" s="87" t="s">
        <v>101</v>
      </c>
      <c r="E66" s="87" t="s">
        <v>301</v>
      </c>
      <c r="F66" s="74" t="s">
        <v>466</v>
      </c>
      <c r="G66" s="87" t="s">
        <v>442</v>
      </c>
      <c r="H66" s="87" t="s">
        <v>145</v>
      </c>
      <c r="I66" s="84">
        <v>1.6392E-2</v>
      </c>
      <c r="J66" s="86">
        <v>7349</v>
      </c>
      <c r="K66" s="74"/>
      <c r="L66" s="84">
        <v>1.2046450000000001E-3</v>
      </c>
      <c r="M66" s="85">
        <v>2.6380454400752093E-10</v>
      </c>
      <c r="N66" s="85">
        <f t="shared" si="1"/>
        <v>1.707647228004221E-2</v>
      </c>
      <c r="O66" s="85">
        <f>L66/'סכום נכסי הקרן'!$C$42</f>
        <v>2.1669039096471436E-7</v>
      </c>
    </row>
    <row r="67" spans="2:15">
      <c r="B67" s="77" t="s">
        <v>467</v>
      </c>
      <c r="C67" s="74" t="s">
        <v>468</v>
      </c>
      <c r="D67" s="87" t="s">
        <v>101</v>
      </c>
      <c r="E67" s="87" t="s">
        <v>301</v>
      </c>
      <c r="F67" s="74" t="s">
        <v>469</v>
      </c>
      <c r="G67" s="87" t="s">
        <v>426</v>
      </c>
      <c r="H67" s="87" t="s">
        <v>145</v>
      </c>
      <c r="I67" s="84">
        <v>2.9080000000000005E-2</v>
      </c>
      <c r="J67" s="86">
        <v>3920</v>
      </c>
      <c r="K67" s="74"/>
      <c r="L67" s="84">
        <v>1.139953E-3</v>
      </c>
      <c r="M67" s="85">
        <v>2.6899925404508791E-10</v>
      </c>
      <c r="N67" s="85">
        <f t="shared" si="1"/>
        <v>1.6159429379652059E-2</v>
      </c>
      <c r="O67" s="85">
        <f>L67/'סכום נכסי הקרן'!$C$42</f>
        <v>2.0505365584997988E-7</v>
      </c>
    </row>
    <row r="68" spans="2:15">
      <c r="B68" s="77" t="s">
        <v>470</v>
      </c>
      <c r="C68" s="74" t="s">
        <v>471</v>
      </c>
      <c r="D68" s="87" t="s">
        <v>101</v>
      </c>
      <c r="E68" s="87" t="s">
        <v>301</v>
      </c>
      <c r="F68" s="74" t="s">
        <v>472</v>
      </c>
      <c r="G68" s="87" t="s">
        <v>397</v>
      </c>
      <c r="H68" s="87" t="s">
        <v>145</v>
      </c>
      <c r="I68" s="84">
        <v>1.8240000000000001E-3</v>
      </c>
      <c r="J68" s="86">
        <v>5889</v>
      </c>
      <c r="K68" s="74"/>
      <c r="L68" s="84">
        <v>1.0743800000000001E-4</v>
      </c>
      <c r="M68" s="85">
        <v>2.0613472305506126E-10</v>
      </c>
      <c r="N68" s="85">
        <f t="shared" si="1"/>
        <v>1.5229897843955481E-3</v>
      </c>
      <c r="O68" s="85">
        <f>L68/'סכום נכסי הקרן'!$C$42</f>
        <v>1.9325844729747753E-8</v>
      </c>
    </row>
    <row r="69" spans="2:15">
      <c r="B69" s="77" t="s">
        <v>473</v>
      </c>
      <c r="C69" s="74" t="s">
        <v>474</v>
      </c>
      <c r="D69" s="87" t="s">
        <v>101</v>
      </c>
      <c r="E69" s="87" t="s">
        <v>301</v>
      </c>
      <c r="F69" s="74" t="s">
        <v>475</v>
      </c>
      <c r="G69" s="87" t="s">
        <v>348</v>
      </c>
      <c r="H69" s="87" t="s">
        <v>145</v>
      </c>
      <c r="I69" s="84">
        <v>6.7330000000000003E-3</v>
      </c>
      <c r="J69" s="86">
        <v>3478</v>
      </c>
      <c r="K69" s="74"/>
      <c r="L69" s="84">
        <v>2.3418500000000001E-4</v>
      </c>
      <c r="M69" s="85">
        <v>1.0641369551373421E-10</v>
      </c>
      <c r="N69" s="85">
        <f t="shared" si="1"/>
        <v>3.3196947323914385E-3</v>
      </c>
      <c r="O69" s="85">
        <f>L69/'סכום נכסי הקרן'!$C$42</f>
        <v>4.2124973920177005E-8</v>
      </c>
    </row>
    <row r="70" spans="2:15">
      <c r="B70" s="77" t="s">
        <v>476</v>
      </c>
      <c r="C70" s="74" t="s">
        <v>477</v>
      </c>
      <c r="D70" s="87" t="s">
        <v>101</v>
      </c>
      <c r="E70" s="87" t="s">
        <v>301</v>
      </c>
      <c r="F70" s="74" t="s">
        <v>478</v>
      </c>
      <c r="G70" s="87" t="s">
        <v>355</v>
      </c>
      <c r="H70" s="87" t="s">
        <v>145</v>
      </c>
      <c r="I70" s="84">
        <v>1.6869999999999999E-3</v>
      </c>
      <c r="J70" s="86">
        <v>16660</v>
      </c>
      <c r="K70" s="74"/>
      <c r="L70" s="84">
        <v>2.8100500000000002E-4</v>
      </c>
      <c r="M70" s="85">
        <v>6.0237915843810906E-11</v>
      </c>
      <c r="N70" s="85">
        <f t="shared" si="1"/>
        <v>3.9833926949875368E-3</v>
      </c>
      <c r="O70" s="85">
        <f>L70/'סכום נכסי הקרן'!$C$42</f>
        <v>5.0546910760464334E-8</v>
      </c>
    </row>
    <row r="71" spans="2:15">
      <c r="B71" s="77" t="s">
        <v>479</v>
      </c>
      <c r="C71" s="74" t="s">
        <v>480</v>
      </c>
      <c r="D71" s="87" t="s">
        <v>101</v>
      </c>
      <c r="E71" s="87" t="s">
        <v>301</v>
      </c>
      <c r="F71" s="74" t="s">
        <v>481</v>
      </c>
      <c r="G71" s="87" t="s">
        <v>127</v>
      </c>
      <c r="H71" s="87" t="s">
        <v>145</v>
      </c>
      <c r="I71" s="84">
        <v>1.9594E-2</v>
      </c>
      <c r="J71" s="86">
        <v>1128</v>
      </c>
      <c r="K71" s="74"/>
      <c r="L71" s="84">
        <v>2.2102499999999999E-4</v>
      </c>
      <c r="M71" s="85">
        <v>2.0325370447096013E-10</v>
      </c>
      <c r="N71" s="85">
        <f t="shared" si="1"/>
        <v>3.1331448565314504E-3</v>
      </c>
      <c r="O71" s="85">
        <f>L71/'סכום נכסי הקרן'!$C$42</f>
        <v>3.9757765701078727E-8</v>
      </c>
    </row>
    <row r="72" spans="2:15">
      <c r="B72" s="77" t="s">
        <v>482</v>
      </c>
      <c r="C72" s="74" t="s">
        <v>483</v>
      </c>
      <c r="D72" s="87" t="s">
        <v>101</v>
      </c>
      <c r="E72" s="87" t="s">
        <v>301</v>
      </c>
      <c r="F72" s="74" t="s">
        <v>484</v>
      </c>
      <c r="G72" s="87" t="s">
        <v>172</v>
      </c>
      <c r="H72" s="87" t="s">
        <v>145</v>
      </c>
      <c r="I72" s="84">
        <v>2.6166999999999999E-2</v>
      </c>
      <c r="J72" s="86">
        <v>1360</v>
      </c>
      <c r="K72" s="74"/>
      <c r="L72" s="84">
        <v>3.5586800000000002E-4</v>
      </c>
      <c r="M72" s="85">
        <v>1.7346425417599762E-10</v>
      </c>
      <c r="N72" s="85">
        <f t="shared" si="1"/>
        <v>5.0446148345396867E-3</v>
      </c>
      <c r="O72" s="85">
        <f>L72/'סכום נכסי הקרן'!$C$42</f>
        <v>6.4013195631767833E-8</v>
      </c>
    </row>
    <row r="73" spans="2:15">
      <c r="B73" s="77" t="s">
        <v>485</v>
      </c>
      <c r="C73" s="74" t="s">
        <v>486</v>
      </c>
      <c r="D73" s="87" t="s">
        <v>101</v>
      </c>
      <c r="E73" s="87" t="s">
        <v>301</v>
      </c>
      <c r="F73" s="74" t="s">
        <v>487</v>
      </c>
      <c r="G73" s="87" t="s">
        <v>132</v>
      </c>
      <c r="H73" s="87" t="s">
        <v>145</v>
      </c>
      <c r="I73" s="84">
        <v>2.6510000000000001E-3</v>
      </c>
      <c r="J73" s="86">
        <v>5167</v>
      </c>
      <c r="K73" s="74"/>
      <c r="L73" s="84">
        <v>1.36976E-4</v>
      </c>
      <c r="M73" s="85">
        <v>2.4334781976509363E-10</v>
      </c>
      <c r="N73" s="85">
        <f t="shared" si="1"/>
        <v>1.9417063674618343E-3</v>
      </c>
      <c r="O73" s="85">
        <f>L73/'סכום נכסי הקרן'!$C$42</f>
        <v>2.4639111931550549E-8</v>
      </c>
    </row>
    <row r="74" spans="2:15">
      <c r="B74" s="77" t="s">
        <v>488</v>
      </c>
      <c r="C74" s="74" t="s">
        <v>489</v>
      </c>
      <c r="D74" s="87" t="s">
        <v>101</v>
      </c>
      <c r="E74" s="87" t="s">
        <v>301</v>
      </c>
      <c r="F74" s="74" t="s">
        <v>490</v>
      </c>
      <c r="G74" s="87" t="s">
        <v>321</v>
      </c>
      <c r="H74" s="87" t="s">
        <v>145</v>
      </c>
      <c r="I74" s="84">
        <v>1.106E-3</v>
      </c>
      <c r="J74" s="86">
        <v>23610</v>
      </c>
      <c r="K74" s="74"/>
      <c r="L74" s="84">
        <v>2.6100899999999998E-4</v>
      </c>
      <c r="M74" s="85">
        <v>1.4928229768401879E-10</v>
      </c>
      <c r="N74" s="85">
        <f t="shared" si="1"/>
        <v>3.6999389474422226E-3</v>
      </c>
      <c r="O74" s="85">
        <f>L74/'סכום נכסי הקרן'!$C$42</f>
        <v>4.6950049396551781E-8</v>
      </c>
    </row>
    <row r="75" spans="2:15">
      <c r="B75" s="77" t="s">
        <v>491</v>
      </c>
      <c r="C75" s="74" t="s">
        <v>492</v>
      </c>
      <c r="D75" s="87" t="s">
        <v>101</v>
      </c>
      <c r="E75" s="87" t="s">
        <v>301</v>
      </c>
      <c r="F75" s="74" t="s">
        <v>493</v>
      </c>
      <c r="G75" s="87" t="s">
        <v>168</v>
      </c>
      <c r="H75" s="87" t="s">
        <v>145</v>
      </c>
      <c r="I75" s="84">
        <v>3.8499999999999998E-4</v>
      </c>
      <c r="J75" s="86">
        <v>12690</v>
      </c>
      <c r="K75" s="74"/>
      <c r="L75" s="84">
        <v>4.8810999999999997E-5</v>
      </c>
      <c r="M75" s="85">
        <v>2.8389585638143684E-11</v>
      </c>
      <c r="N75" s="85">
        <f t="shared" si="1"/>
        <v>6.9192142785728591E-4</v>
      </c>
      <c r="O75" s="85">
        <f>L75/'סכום נכסי הקרן'!$C$42</f>
        <v>8.7800760169001413E-9</v>
      </c>
    </row>
    <row r="76" spans="2:15">
      <c r="B76" s="77" t="s">
        <v>494</v>
      </c>
      <c r="C76" s="74" t="s">
        <v>495</v>
      </c>
      <c r="D76" s="87" t="s">
        <v>101</v>
      </c>
      <c r="E76" s="87" t="s">
        <v>301</v>
      </c>
      <c r="F76" s="74" t="s">
        <v>496</v>
      </c>
      <c r="G76" s="87" t="s">
        <v>338</v>
      </c>
      <c r="H76" s="87" t="s">
        <v>145</v>
      </c>
      <c r="I76" s="84">
        <v>2.8519999999999999E-3</v>
      </c>
      <c r="J76" s="86">
        <v>27500</v>
      </c>
      <c r="K76" s="74"/>
      <c r="L76" s="84">
        <v>7.8424000000000007E-4</v>
      </c>
      <c r="M76" s="85">
        <v>2.8184436103748768E-10</v>
      </c>
      <c r="N76" s="85">
        <f t="shared" si="1"/>
        <v>1.1117011751097047E-2</v>
      </c>
      <c r="O76" s="85">
        <f>L76/'סכום נכסי הקרן'!$C$42</f>
        <v>1.4106834147003274E-7</v>
      </c>
    </row>
    <row r="77" spans="2:15">
      <c r="B77" s="77" t="s">
        <v>497</v>
      </c>
      <c r="C77" s="74" t="s">
        <v>498</v>
      </c>
      <c r="D77" s="87" t="s">
        <v>101</v>
      </c>
      <c r="E77" s="87" t="s">
        <v>301</v>
      </c>
      <c r="F77" s="74" t="s">
        <v>499</v>
      </c>
      <c r="G77" s="87" t="s">
        <v>306</v>
      </c>
      <c r="H77" s="87" t="s">
        <v>145</v>
      </c>
      <c r="I77" s="84">
        <v>1.6050000000000001E-3</v>
      </c>
      <c r="J77" s="86">
        <v>11980</v>
      </c>
      <c r="K77" s="74"/>
      <c r="L77" s="84">
        <v>1.92299E-4</v>
      </c>
      <c r="M77" s="85">
        <v>1.6809882325586999E-10</v>
      </c>
      <c r="N77" s="85">
        <f t="shared" si="1"/>
        <v>2.7259387977203544E-3</v>
      </c>
      <c r="O77" s="85">
        <f>L77/'סכום נכסי הקרן'!$C$42</f>
        <v>3.4590560283007525E-8</v>
      </c>
    </row>
    <row r="78" spans="2:15">
      <c r="B78" s="77" t="s">
        <v>500</v>
      </c>
      <c r="C78" s="74" t="s">
        <v>501</v>
      </c>
      <c r="D78" s="87" t="s">
        <v>101</v>
      </c>
      <c r="E78" s="87" t="s">
        <v>301</v>
      </c>
      <c r="F78" s="74" t="s">
        <v>502</v>
      </c>
      <c r="G78" s="87" t="s">
        <v>172</v>
      </c>
      <c r="H78" s="87" t="s">
        <v>145</v>
      </c>
      <c r="I78" s="84">
        <v>2.2742999999999999E-2</v>
      </c>
      <c r="J78" s="86">
        <v>1536</v>
      </c>
      <c r="K78" s="74"/>
      <c r="L78" s="84">
        <v>3.4932999999999996E-4</v>
      </c>
      <c r="M78" s="85">
        <v>1.2385754107453003E-10</v>
      </c>
      <c r="N78" s="85">
        <f t="shared" si="1"/>
        <v>4.9519352685539258E-3</v>
      </c>
      <c r="O78" s="85">
        <f>L78/'סכום נכסי הקרן'!$C$42</f>
        <v>6.2837146442066875E-8</v>
      </c>
    </row>
    <row r="79" spans="2:15">
      <c r="B79" s="77" t="s">
        <v>503</v>
      </c>
      <c r="C79" s="74" t="s">
        <v>504</v>
      </c>
      <c r="D79" s="87" t="s">
        <v>101</v>
      </c>
      <c r="E79" s="87" t="s">
        <v>301</v>
      </c>
      <c r="F79" s="74" t="s">
        <v>505</v>
      </c>
      <c r="G79" s="87" t="s">
        <v>506</v>
      </c>
      <c r="H79" s="87" t="s">
        <v>145</v>
      </c>
      <c r="I79" s="84">
        <v>1.9910000000000001E-3</v>
      </c>
      <c r="J79" s="86">
        <v>2647</v>
      </c>
      <c r="K79" s="74"/>
      <c r="L79" s="84">
        <v>5.2701999999999998E-5</v>
      </c>
      <c r="M79" s="85">
        <v>4.4721706546179666E-11</v>
      </c>
      <c r="N79" s="85">
        <f t="shared" si="1"/>
        <v>7.470783858338219E-4</v>
      </c>
      <c r="O79" s="85">
        <f>L79/'סכום נכסי הקרן'!$C$42</f>
        <v>9.4799853771213719E-9</v>
      </c>
    </row>
    <row r="80" spans="2:15">
      <c r="B80" s="77" t="s">
        <v>507</v>
      </c>
      <c r="C80" s="74" t="s">
        <v>508</v>
      </c>
      <c r="D80" s="87" t="s">
        <v>101</v>
      </c>
      <c r="E80" s="87" t="s">
        <v>301</v>
      </c>
      <c r="F80" s="74" t="s">
        <v>509</v>
      </c>
      <c r="G80" s="87" t="s">
        <v>355</v>
      </c>
      <c r="H80" s="87" t="s">
        <v>145</v>
      </c>
      <c r="I80" s="84">
        <v>2.075E-3</v>
      </c>
      <c r="J80" s="86">
        <v>4281</v>
      </c>
      <c r="K80" s="74"/>
      <c r="L80" s="84">
        <v>8.8828999999999999E-5</v>
      </c>
      <c r="M80" s="85">
        <v>5.3586910207939679E-11</v>
      </c>
      <c r="N80" s="85">
        <f t="shared" si="1"/>
        <v>1.2591974865324383E-3</v>
      </c>
      <c r="O80" s="85">
        <f>L80/'סכום נכסי הקרן'!$C$42</f>
        <v>1.5978475599869347E-8</v>
      </c>
    </row>
    <row r="81" spans="2:15">
      <c r="B81" s="77" t="s">
        <v>510</v>
      </c>
      <c r="C81" s="74" t="s">
        <v>511</v>
      </c>
      <c r="D81" s="87" t="s">
        <v>101</v>
      </c>
      <c r="E81" s="87" t="s">
        <v>301</v>
      </c>
      <c r="F81" s="74" t="s">
        <v>512</v>
      </c>
      <c r="G81" s="87" t="s">
        <v>309</v>
      </c>
      <c r="H81" s="87" t="s">
        <v>145</v>
      </c>
      <c r="I81" s="84">
        <v>2.5980000000000005E-3</v>
      </c>
      <c r="J81" s="86">
        <v>9394</v>
      </c>
      <c r="K81" s="74"/>
      <c r="L81" s="84">
        <v>2.4406099999999998E-4</v>
      </c>
      <c r="M81" s="85">
        <v>2.06558773762806E-10</v>
      </c>
      <c r="N81" s="85">
        <f t="shared" si="1"/>
        <v>3.4596921924213201E-3</v>
      </c>
      <c r="O81" s="85">
        <f>L81/'סכום נכסי הקרן'!$C$42</f>
        <v>4.3901459358764737E-8</v>
      </c>
    </row>
    <row r="82" spans="2:15">
      <c r="B82" s="77" t="s">
        <v>513</v>
      </c>
      <c r="C82" s="74" t="s">
        <v>514</v>
      </c>
      <c r="D82" s="87" t="s">
        <v>101</v>
      </c>
      <c r="E82" s="87" t="s">
        <v>301</v>
      </c>
      <c r="F82" s="74" t="s">
        <v>515</v>
      </c>
      <c r="G82" s="87" t="s">
        <v>313</v>
      </c>
      <c r="H82" s="87" t="s">
        <v>145</v>
      </c>
      <c r="I82" s="84">
        <v>3.5658000000000002E-2</v>
      </c>
      <c r="J82" s="86">
        <v>1264</v>
      </c>
      <c r="K82" s="74"/>
      <c r="L82" s="84">
        <v>4.5071600000000004E-4</v>
      </c>
      <c r="M82" s="85">
        <v>1.997775778258968E-10</v>
      </c>
      <c r="N82" s="85">
        <f t="shared" si="1"/>
        <v>6.3891347908898513E-3</v>
      </c>
      <c r="O82" s="85">
        <f>L82/'סכום נכסי הקרן'!$C$42</f>
        <v>8.1074363197499848E-8</v>
      </c>
    </row>
    <row r="83" spans="2:15">
      <c r="B83" s="77" t="s">
        <v>516</v>
      </c>
      <c r="C83" s="74" t="s">
        <v>517</v>
      </c>
      <c r="D83" s="87" t="s">
        <v>101</v>
      </c>
      <c r="E83" s="87" t="s">
        <v>301</v>
      </c>
      <c r="F83" s="74" t="s">
        <v>518</v>
      </c>
      <c r="G83" s="87" t="s">
        <v>132</v>
      </c>
      <c r="H83" s="87" t="s">
        <v>145</v>
      </c>
      <c r="I83" s="84">
        <v>1.72E-3</v>
      </c>
      <c r="J83" s="86">
        <v>19180</v>
      </c>
      <c r="K83" s="74"/>
      <c r="L83" s="84">
        <v>3.2985700000000002E-4</v>
      </c>
      <c r="M83" s="85">
        <v>1.2485859945092704E-10</v>
      </c>
      <c r="N83" s="85">
        <f t="shared" si="1"/>
        <v>4.6758953192665752E-3</v>
      </c>
      <c r="O83" s="85">
        <f>L83/'סכום נכסי הקרן'!$C$42</f>
        <v>5.9334361818168658E-8</v>
      </c>
    </row>
    <row r="84" spans="2:15">
      <c r="B84" s="77" t="s">
        <v>519</v>
      </c>
      <c r="C84" s="74" t="s">
        <v>520</v>
      </c>
      <c r="D84" s="87" t="s">
        <v>101</v>
      </c>
      <c r="E84" s="87" t="s">
        <v>301</v>
      </c>
      <c r="F84" s="74" t="s">
        <v>521</v>
      </c>
      <c r="G84" s="87" t="s">
        <v>127</v>
      </c>
      <c r="H84" s="87" t="s">
        <v>145</v>
      </c>
      <c r="I84" s="84">
        <v>0.18686900000000001</v>
      </c>
      <c r="J84" s="86">
        <v>83.7</v>
      </c>
      <c r="K84" s="74"/>
      <c r="L84" s="84">
        <v>1.5640899999999999E-4</v>
      </c>
      <c r="M84" s="85">
        <v>1.6628047736827617E-10</v>
      </c>
      <c r="N84" s="85">
        <f t="shared" si="1"/>
        <v>2.2171792958499154E-3</v>
      </c>
      <c r="O84" s="85">
        <f>L84/'סכום נכסי הקרן'!$C$42</f>
        <v>2.81347013936886E-8</v>
      </c>
    </row>
    <row r="85" spans="2:15">
      <c r="B85" s="77" t="s">
        <v>522</v>
      </c>
      <c r="C85" s="74" t="s">
        <v>523</v>
      </c>
      <c r="D85" s="87" t="s">
        <v>101</v>
      </c>
      <c r="E85" s="87" t="s">
        <v>301</v>
      </c>
      <c r="F85" s="74" t="s">
        <v>524</v>
      </c>
      <c r="G85" s="87" t="s">
        <v>132</v>
      </c>
      <c r="H85" s="87" t="s">
        <v>145</v>
      </c>
      <c r="I85" s="84">
        <v>8.4699999999999999E-4</v>
      </c>
      <c r="J85" s="86">
        <v>16990</v>
      </c>
      <c r="K85" s="74"/>
      <c r="L85" s="84">
        <v>1.4390299999999999E-4</v>
      </c>
      <c r="M85" s="85">
        <v>9.9356796708721064E-11</v>
      </c>
      <c r="N85" s="85">
        <f t="shared" si="1"/>
        <v>2.0399002116929998E-3</v>
      </c>
      <c r="O85" s="85">
        <f>L85/'סכום נכסי הקרן'!$C$42</f>
        <v>2.5885134069369222E-8</v>
      </c>
    </row>
    <row r="86" spans="2:15">
      <c r="B86" s="73"/>
      <c r="C86" s="74"/>
      <c r="D86" s="74"/>
      <c r="E86" s="74"/>
      <c r="F86" s="74"/>
      <c r="G86" s="74"/>
      <c r="H86" s="74"/>
      <c r="I86" s="84"/>
      <c r="J86" s="86"/>
      <c r="K86" s="74"/>
      <c r="L86" s="74"/>
      <c r="M86" s="74"/>
      <c r="N86" s="85"/>
      <c r="O86" s="74"/>
    </row>
    <row r="87" spans="2:15">
      <c r="B87" s="92" t="s">
        <v>28</v>
      </c>
      <c r="C87" s="72"/>
      <c r="D87" s="72"/>
      <c r="E87" s="72"/>
      <c r="F87" s="72"/>
      <c r="G87" s="72"/>
      <c r="H87" s="72"/>
      <c r="I87" s="81"/>
      <c r="J87" s="83"/>
      <c r="K87" s="72"/>
      <c r="L87" s="81">
        <f>SUM(L88:L129)</f>
        <v>3.6893260000000006E-3</v>
      </c>
      <c r="M87" s="72"/>
      <c r="N87" s="82">
        <f t="shared" ref="N87:N129" si="2">L87/$L$11</f>
        <v>5.2298123655549152E-2</v>
      </c>
      <c r="O87" s="82">
        <f>L87/'סכום נכסי הקרן'!$C$42</f>
        <v>6.6363243390068095E-7</v>
      </c>
    </row>
    <row r="88" spans="2:15">
      <c r="B88" s="77" t="s">
        <v>525</v>
      </c>
      <c r="C88" s="74" t="s">
        <v>526</v>
      </c>
      <c r="D88" s="87" t="s">
        <v>101</v>
      </c>
      <c r="E88" s="87" t="s">
        <v>301</v>
      </c>
      <c r="F88" s="74" t="s">
        <v>527</v>
      </c>
      <c r="G88" s="87" t="s">
        <v>528</v>
      </c>
      <c r="H88" s="87" t="s">
        <v>145</v>
      </c>
      <c r="I88" s="84">
        <v>7.2567999999999994E-2</v>
      </c>
      <c r="J88" s="86">
        <v>357.5</v>
      </c>
      <c r="K88" s="74"/>
      <c r="L88" s="84">
        <v>2.5942900000000004E-4</v>
      </c>
      <c r="M88" s="85">
        <v>2.4445761466992544E-10</v>
      </c>
      <c r="N88" s="85">
        <f t="shared" si="2"/>
        <v>3.6775416219210397E-3</v>
      </c>
      <c r="O88" s="85">
        <f>L88/'סכום נכסי הקרן'!$C$42</f>
        <v>4.6665840507024795E-8</v>
      </c>
    </row>
    <row r="89" spans="2:15">
      <c r="B89" s="77" t="s">
        <v>529</v>
      </c>
      <c r="C89" s="74" t="s">
        <v>530</v>
      </c>
      <c r="D89" s="87" t="s">
        <v>101</v>
      </c>
      <c r="E89" s="87" t="s">
        <v>301</v>
      </c>
      <c r="F89" s="74" t="s">
        <v>531</v>
      </c>
      <c r="G89" s="87" t="s">
        <v>426</v>
      </c>
      <c r="H89" s="87" t="s">
        <v>145</v>
      </c>
      <c r="I89" s="84">
        <v>1.0020000000000001E-3</v>
      </c>
      <c r="J89" s="86">
        <v>2871</v>
      </c>
      <c r="K89" s="74"/>
      <c r="L89" s="84">
        <v>2.8762999999999999E-5</v>
      </c>
      <c r="M89" s="85">
        <v>2.1695952232528644E-10</v>
      </c>
      <c r="N89" s="85">
        <f t="shared" si="2"/>
        <v>4.0773055314292093E-4</v>
      </c>
      <c r="O89" s="85">
        <f>L89/'סכום נכסי הקרן'!$C$42</f>
        <v>5.1738609426993668E-9</v>
      </c>
    </row>
    <row r="90" spans="2:15">
      <c r="B90" s="77" t="s">
        <v>532</v>
      </c>
      <c r="C90" s="74" t="s">
        <v>533</v>
      </c>
      <c r="D90" s="87" t="s">
        <v>101</v>
      </c>
      <c r="E90" s="87" t="s">
        <v>301</v>
      </c>
      <c r="F90" s="74" t="s">
        <v>534</v>
      </c>
      <c r="G90" s="87" t="s">
        <v>137</v>
      </c>
      <c r="H90" s="87" t="s">
        <v>145</v>
      </c>
      <c r="I90" s="84">
        <v>1.3095000000000001E-2</v>
      </c>
      <c r="J90" s="86">
        <v>232</v>
      </c>
      <c r="K90" s="74"/>
      <c r="L90" s="84">
        <v>3.0381000000000003E-5</v>
      </c>
      <c r="M90" s="85">
        <v>2.3880260162988293E-10</v>
      </c>
      <c r="N90" s="85">
        <f t="shared" si="2"/>
        <v>4.3066654851841197E-4</v>
      </c>
      <c r="O90" s="85">
        <f>L90/'סכום נכסי הקרן'!$C$42</f>
        <v>5.4649052358985318E-9</v>
      </c>
    </row>
    <row r="91" spans="2:15">
      <c r="B91" s="77" t="s">
        <v>535</v>
      </c>
      <c r="C91" s="74" t="s">
        <v>536</v>
      </c>
      <c r="D91" s="87" t="s">
        <v>101</v>
      </c>
      <c r="E91" s="87" t="s">
        <v>301</v>
      </c>
      <c r="F91" s="74" t="s">
        <v>537</v>
      </c>
      <c r="G91" s="87" t="s">
        <v>137</v>
      </c>
      <c r="H91" s="87" t="s">
        <v>145</v>
      </c>
      <c r="I91" s="84">
        <v>4.1679999999999998E-3</v>
      </c>
      <c r="J91" s="86">
        <v>1779</v>
      </c>
      <c r="K91" s="74"/>
      <c r="L91" s="84">
        <v>7.4155999999999999E-5</v>
      </c>
      <c r="M91" s="85">
        <v>3.1397959494221662E-10</v>
      </c>
      <c r="N91" s="85">
        <f t="shared" si="2"/>
        <v>1.0512000451575443E-3</v>
      </c>
      <c r="O91" s="85">
        <f>L91/'סכום נכסי הקרן'!$C$42</f>
        <v>1.3339110387192374E-8</v>
      </c>
    </row>
    <row r="92" spans="2:15">
      <c r="B92" s="77" t="s">
        <v>538</v>
      </c>
      <c r="C92" s="74" t="s">
        <v>539</v>
      </c>
      <c r="D92" s="87" t="s">
        <v>101</v>
      </c>
      <c r="E92" s="87" t="s">
        <v>301</v>
      </c>
      <c r="F92" s="74" t="s">
        <v>540</v>
      </c>
      <c r="G92" s="87" t="s">
        <v>132</v>
      </c>
      <c r="H92" s="87" t="s">
        <v>145</v>
      </c>
      <c r="I92" s="84">
        <v>1.145E-3</v>
      </c>
      <c r="J92" s="86">
        <v>9430</v>
      </c>
      <c r="K92" s="74"/>
      <c r="L92" s="84">
        <v>1.0799400000000001E-4</v>
      </c>
      <c r="M92" s="85">
        <v>1.015014952189693E-10</v>
      </c>
      <c r="N92" s="85">
        <f t="shared" si="2"/>
        <v>1.5308713748954077E-3</v>
      </c>
      <c r="O92" s="85">
        <f>L92/'סכום נכסי הקרן'!$C$42</f>
        <v>1.9425857478214214E-8</v>
      </c>
    </row>
    <row r="93" spans="2:15">
      <c r="B93" s="77" t="s">
        <v>541</v>
      </c>
      <c r="C93" s="74" t="s">
        <v>542</v>
      </c>
      <c r="D93" s="87" t="s">
        <v>101</v>
      </c>
      <c r="E93" s="87" t="s">
        <v>301</v>
      </c>
      <c r="F93" s="74" t="s">
        <v>543</v>
      </c>
      <c r="G93" s="87" t="s">
        <v>544</v>
      </c>
      <c r="H93" s="87" t="s">
        <v>145</v>
      </c>
      <c r="I93" s="84">
        <v>6.1487E-2</v>
      </c>
      <c r="J93" s="86">
        <v>222.7</v>
      </c>
      <c r="K93" s="74"/>
      <c r="L93" s="84">
        <v>1.3693099999999999E-4</v>
      </c>
      <c r="M93" s="85">
        <v>1.4532394807277796E-10</v>
      </c>
      <c r="N93" s="85">
        <f t="shared" si="2"/>
        <v>1.941068468950155E-3</v>
      </c>
      <c r="O93" s="85">
        <f>L93/'סכום נכסי הקרן'!$C$42</f>
        <v>2.463101737457035E-8</v>
      </c>
    </row>
    <row r="94" spans="2:15">
      <c r="B94" s="77" t="s">
        <v>545</v>
      </c>
      <c r="C94" s="74" t="s">
        <v>546</v>
      </c>
      <c r="D94" s="87" t="s">
        <v>101</v>
      </c>
      <c r="E94" s="87" t="s">
        <v>301</v>
      </c>
      <c r="F94" s="74" t="s">
        <v>547</v>
      </c>
      <c r="G94" s="87" t="s">
        <v>548</v>
      </c>
      <c r="H94" s="87" t="s">
        <v>145</v>
      </c>
      <c r="I94" s="84">
        <v>6.561E-3</v>
      </c>
      <c r="J94" s="86">
        <v>416</v>
      </c>
      <c r="K94" s="74"/>
      <c r="L94" s="84">
        <v>2.7294E-5</v>
      </c>
      <c r="M94" s="85">
        <v>3.3988943672741334E-10</v>
      </c>
      <c r="N94" s="85">
        <f t="shared" si="2"/>
        <v>3.8690671061721255E-4</v>
      </c>
      <c r="O94" s="85">
        <f>L94/'סכום נכסי הקרן'!$C$42</f>
        <v>4.9096186270568618E-9</v>
      </c>
    </row>
    <row r="95" spans="2:15">
      <c r="B95" s="77" t="s">
        <v>549</v>
      </c>
      <c r="C95" s="74" t="s">
        <v>550</v>
      </c>
      <c r="D95" s="87" t="s">
        <v>101</v>
      </c>
      <c r="E95" s="87" t="s">
        <v>301</v>
      </c>
      <c r="F95" s="74" t="s">
        <v>551</v>
      </c>
      <c r="G95" s="87" t="s">
        <v>171</v>
      </c>
      <c r="H95" s="87" t="s">
        <v>145</v>
      </c>
      <c r="I95" s="84">
        <v>7.6499999999999995E-4</v>
      </c>
      <c r="J95" s="86">
        <v>17450</v>
      </c>
      <c r="K95" s="74"/>
      <c r="L95" s="84">
        <v>1.3349299999999999E-4</v>
      </c>
      <c r="M95" s="85">
        <v>9.0261386355900048E-11</v>
      </c>
      <c r="N95" s="85">
        <f t="shared" si="2"/>
        <v>1.8923330226578571E-3</v>
      </c>
      <c r="O95" s="85">
        <f>L95/'סכום נכסי הקרן'!$C$42</f>
        <v>2.4012593221283126E-8</v>
      </c>
    </row>
    <row r="96" spans="2:15">
      <c r="B96" s="77" t="s">
        <v>552</v>
      </c>
      <c r="C96" s="74" t="s">
        <v>553</v>
      </c>
      <c r="D96" s="87" t="s">
        <v>101</v>
      </c>
      <c r="E96" s="87" t="s">
        <v>301</v>
      </c>
      <c r="F96" s="74" t="s">
        <v>554</v>
      </c>
      <c r="G96" s="87" t="s">
        <v>170</v>
      </c>
      <c r="H96" s="87" t="s">
        <v>145</v>
      </c>
      <c r="I96" s="84">
        <v>3.9379999999999997E-3</v>
      </c>
      <c r="J96" s="86">
        <v>614</v>
      </c>
      <c r="K96" s="74"/>
      <c r="L96" s="84">
        <v>2.4179E-5</v>
      </c>
      <c r="M96" s="85">
        <v>9.1442175699615654E-11</v>
      </c>
      <c r="N96" s="85">
        <f t="shared" si="2"/>
        <v>3.4274995808652385E-4</v>
      </c>
      <c r="O96" s="85">
        <f>L96/'סכום נכסי הקרן'!$C$42</f>
        <v>4.349295404983068E-9</v>
      </c>
    </row>
    <row r="97" spans="2:15">
      <c r="B97" s="77" t="s">
        <v>555</v>
      </c>
      <c r="C97" s="74" t="s">
        <v>556</v>
      </c>
      <c r="D97" s="87" t="s">
        <v>101</v>
      </c>
      <c r="E97" s="87" t="s">
        <v>301</v>
      </c>
      <c r="F97" s="74" t="s">
        <v>557</v>
      </c>
      <c r="G97" s="87" t="s">
        <v>321</v>
      </c>
      <c r="H97" s="87" t="s">
        <v>145</v>
      </c>
      <c r="I97" s="84">
        <v>4.1279999999999997E-3</v>
      </c>
      <c r="J97" s="86">
        <v>1331</v>
      </c>
      <c r="K97" s="74"/>
      <c r="L97" s="84">
        <v>5.4945999999999999E-5</v>
      </c>
      <c r="M97" s="85">
        <v>1.4746136051537745E-10</v>
      </c>
      <c r="N97" s="85">
        <f t="shared" si="2"/>
        <v>7.7888825828289587E-4</v>
      </c>
      <c r="O97" s="85">
        <f>L97/'סכום נכסי הקרן'!$C$42</f>
        <v>9.8836339518673083E-9</v>
      </c>
    </row>
    <row r="98" spans="2:15">
      <c r="B98" s="77" t="s">
        <v>558</v>
      </c>
      <c r="C98" s="74" t="s">
        <v>559</v>
      </c>
      <c r="D98" s="87" t="s">
        <v>101</v>
      </c>
      <c r="E98" s="87" t="s">
        <v>301</v>
      </c>
      <c r="F98" s="74" t="s">
        <v>560</v>
      </c>
      <c r="G98" s="87" t="s">
        <v>137</v>
      </c>
      <c r="H98" s="87" t="s">
        <v>145</v>
      </c>
      <c r="I98" s="84">
        <v>2.2039999999999998E-3</v>
      </c>
      <c r="J98" s="86">
        <v>1535</v>
      </c>
      <c r="K98" s="74"/>
      <c r="L98" s="84">
        <v>3.3827999999999995E-5</v>
      </c>
      <c r="M98" s="85">
        <v>3.316194146616406E-10</v>
      </c>
      <c r="N98" s="85">
        <f t="shared" si="2"/>
        <v>4.795295745130455E-4</v>
      </c>
      <c r="O98" s="85">
        <f>L98/'סכום נכסי הקרן'!$C$42</f>
        <v>6.0849483005817946E-9</v>
      </c>
    </row>
    <row r="99" spans="2:15">
      <c r="B99" s="77" t="s">
        <v>561</v>
      </c>
      <c r="C99" s="74" t="s">
        <v>562</v>
      </c>
      <c r="D99" s="87" t="s">
        <v>101</v>
      </c>
      <c r="E99" s="87" t="s">
        <v>301</v>
      </c>
      <c r="F99" s="74" t="s">
        <v>563</v>
      </c>
      <c r="G99" s="87" t="s">
        <v>548</v>
      </c>
      <c r="H99" s="87" t="s">
        <v>145</v>
      </c>
      <c r="I99" s="84">
        <v>9.6100000000000005E-4</v>
      </c>
      <c r="J99" s="86">
        <v>9180</v>
      </c>
      <c r="K99" s="74"/>
      <c r="L99" s="84">
        <v>8.8199E-5</v>
      </c>
      <c r="M99" s="85">
        <v>1.9001866177034121E-10</v>
      </c>
      <c r="N99" s="85">
        <f t="shared" si="2"/>
        <v>1.2502669073689284E-3</v>
      </c>
      <c r="O99" s="85">
        <f>L99/'סכום נכסי הקרן'!$C$42</f>
        <v>1.5865151802146559E-8</v>
      </c>
    </row>
    <row r="100" spans="2:15">
      <c r="B100" s="77" t="s">
        <v>564</v>
      </c>
      <c r="C100" s="74" t="s">
        <v>565</v>
      </c>
      <c r="D100" s="87" t="s">
        <v>101</v>
      </c>
      <c r="E100" s="87" t="s">
        <v>301</v>
      </c>
      <c r="F100" s="74" t="s">
        <v>566</v>
      </c>
      <c r="G100" s="87" t="s">
        <v>393</v>
      </c>
      <c r="H100" s="87" t="s">
        <v>145</v>
      </c>
      <c r="I100" s="84">
        <v>2.542E-3</v>
      </c>
      <c r="J100" s="86">
        <v>8510</v>
      </c>
      <c r="K100" s="74"/>
      <c r="L100" s="84">
        <v>2.16302E-4</v>
      </c>
      <c r="M100" s="85">
        <v>2.0105135145737712E-10</v>
      </c>
      <c r="N100" s="85">
        <f t="shared" si="2"/>
        <v>3.0661938638500883E-3</v>
      </c>
      <c r="O100" s="85">
        <f>L100/'סכום נכסי הקרן'!$C$42</f>
        <v>3.8908196976245815E-8</v>
      </c>
    </row>
    <row r="101" spans="2:15">
      <c r="B101" s="77" t="s">
        <v>567</v>
      </c>
      <c r="C101" s="74" t="s">
        <v>568</v>
      </c>
      <c r="D101" s="87" t="s">
        <v>101</v>
      </c>
      <c r="E101" s="87" t="s">
        <v>301</v>
      </c>
      <c r="F101" s="74" t="s">
        <v>569</v>
      </c>
      <c r="G101" s="87" t="s">
        <v>397</v>
      </c>
      <c r="H101" s="87" t="s">
        <v>145</v>
      </c>
      <c r="I101" s="84">
        <v>3.6600000000000001E-4</v>
      </c>
      <c r="J101" s="84">
        <v>3.6600000000000001E-4</v>
      </c>
      <c r="K101" s="74"/>
      <c r="L101" s="84">
        <v>2.16302E-4</v>
      </c>
      <c r="M101" s="85">
        <v>2.3150915504851256E-10</v>
      </c>
      <c r="N101" s="85">
        <f t="shared" si="2"/>
        <v>3.0661938638500883E-3</v>
      </c>
      <c r="O101" s="85">
        <f>L101/'סכום נכסי הקרן'!$C$42</f>
        <v>3.8908196976245815E-8</v>
      </c>
    </row>
    <row r="102" spans="2:15">
      <c r="B102" s="77" t="s">
        <v>570</v>
      </c>
      <c r="C102" s="74" t="s">
        <v>571</v>
      </c>
      <c r="D102" s="87" t="s">
        <v>101</v>
      </c>
      <c r="E102" s="87" t="s">
        <v>301</v>
      </c>
      <c r="F102" s="74" t="s">
        <v>572</v>
      </c>
      <c r="G102" s="87" t="s">
        <v>168</v>
      </c>
      <c r="H102" s="87" t="s">
        <v>145</v>
      </c>
      <c r="I102" s="84">
        <v>2.5379999999999999E-3</v>
      </c>
      <c r="J102" s="86">
        <v>508.5</v>
      </c>
      <c r="K102" s="74"/>
      <c r="L102" s="84">
        <v>1.2907999999999999E-5</v>
      </c>
      <c r="M102" s="85">
        <v>4.2071802543006729E-10</v>
      </c>
      <c r="N102" s="85">
        <f t="shared" si="2"/>
        <v>1.8297764419458414E-4</v>
      </c>
      <c r="O102" s="85">
        <f>L102/'סכום נכסי הקרן'!$C$42</f>
        <v>2.3218787000091584E-9</v>
      </c>
    </row>
    <row r="103" spans="2:15">
      <c r="B103" s="77" t="s">
        <v>573</v>
      </c>
      <c r="C103" s="74" t="s">
        <v>574</v>
      </c>
      <c r="D103" s="87" t="s">
        <v>101</v>
      </c>
      <c r="E103" s="87" t="s">
        <v>301</v>
      </c>
      <c r="F103" s="74" t="s">
        <v>575</v>
      </c>
      <c r="G103" s="87" t="s">
        <v>171</v>
      </c>
      <c r="H103" s="87" t="s">
        <v>145</v>
      </c>
      <c r="I103" s="84">
        <v>5.7999999999999996E-3</v>
      </c>
      <c r="J103" s="86">
        <v>1214</v>
      </c>
      <c r="K103" s="74"/>
      <c r="L103" s="84">
        <v>7.0416000000000012E-5</v>
      </c>
      <c r="M103" s="85">
        <v>3.5623445927171424E-10</v>
      </c>
      <c r="N103" s="85">
        <f t="shared" si="2"/>
        <v>9.9818359107575446E-4</v>
      </c>
      <c r="O103" s="85">
        <f>L103/'סכום נכסי הקרן'!$C$42</f>
        <v>1.2666362762615814E-8</v>
      </c>
    </row>
    <row r="104" spans="2:15">
      <c r="B104" s="77" t="s">
        <v>576</v>
      </c>
      <c r="C104" s="74" t="s">
        <v>577</v>
      </c>
      <c r="D104" s="87" t="s">
        <v>101</v>
      </c>
      <c r="E104" s="87" t="s">
        <v>301</v>
      </c>
      <c r="F104" s="74" t="s">
        <v>578</v>
      </c>
      <c r="G104" s="87" t="s">
        <v>306</v>
      </c>
      <c r="H104" s="87" t="s">
        <v>145</v>
      </c>
      <c r="I104" s="84">
        <v>8.1200000000000005E-3</v>
      </c>
      <c r="J104" s="86">
        <v>586.29999999999995</v>
      </c>
      <c r="K104" s="74"/>
      <c r="L104" s="84">
        <v>4.7607999999999995E-5</v>
      </c>
      <c r="M104" s="85">
        <v>2.3720607698599183E-10</v>
      </c>
      <c r="N104" s="85">
        <f t="shared" si="2"/>
        <v>6.7486827431172613E-4</v>
      </c>
      <c r="O104" s="85">
        <f>L104/'סכום נכסי הקרן'!$C$42</f>
        <v>8.5636815269628148E-9</v>
      </c>
    </row>
    <row r="105" spans="2:15">
      <c r="B105" s="77" t="s">
        <v>579</v>
      </c>
      <c r="C105" s="74" t="s">
        <v>580</v>
      </c>
      <c r="D105" s="87" t="s">
        <v>101</v>
      </c>
      <c r="E105" s="87" t="s">
        <v>301</v>
      </c>
      <c r="F105" s="74" t="s">
        <v>581</v>
      </c>
      <c r="G105" s="87" t="s">
        <v>306</v>
      </c>
      <c r="H105" s="87" t="s">
        <v>145</v>
      </c>
      <c r="I105" s="84">
        <v>5.0699999999999999E-3</v>
      </c>
      <c r="J105" s="86">
        <v>1114</v>
      </c>
      <c r="K105" s="74"/>
      <c r="L105" s="84">
        <v>5.6474999999999997E-5</v>
      </c>
      <c r="M105" s="85">
        <v>3.339972214329772E-10</v>
      </c>
      <c r="N105" s="85">
        <f t="shared" si="2"/>
        <v>8.0056263215751004E-4</v>
      </c>
      <c r="O105" s="85">
        <f>L105/'סכום נכסי הקרן'!$C$42</f>
        <v>1.0158669010150079E-8</v>
      </c>
    </row>
    <row r="106" spans="2:15">
      <c r="B106" s="77" t="s">
        <v>582</v>
      </c>
      <c r="C106" s="74" t="s">
        <v>583</v>
      </c>
      <c r="D106" s="87" t="s">
        <v>101</v>
      </c>
      <c r="E106" s="87" t="s">
        <v>301</v>
      </c>
      <c r="F106" s="74" t="s">
        <v>584</v>
      </c>
      <c r="G106" s="87" t="s">
        <v>338</v>
      </c>
      <c r="H106" s="87" t="s">
        <v>145</v>
      </c>
      <c r="I106" s="84">
        <v>0.27302599999999999</v>
      </c>
      <c r="J106" s="86">
        <v>75</v>
      </c>
      <c r="K106" s="74"/>
      <c r="L106" s="84">
        <v>2.0477000000000001E-4</v>
      </c>
      <c r="M106" s="85">
        <v>2.8941787570397864E-10</v>
      </c>
      <c r="N106" s="85">
        <f t="shared" si="2"/>
        <v>2.9027217385904089E-3</v>
      </c>
      <c r="O106" s="85">
        <f>L106/'סכום נכסי הקרן'!$C$42</f>
        <v>3.6833831840786754E-8</v>
      </c>
    </row>
    <row r="107" spans="2:15">
      <c r="B107" s="77" t="s">
        <v>585</v>
      </c>
      <c r="C107" s="74" t="s">
        <v>586</v>
      </c>
      <c r="D107" s="87" t="s">
        <v>101</v>
      </c>
      <c r="E107" s="87" t="s">
        <v>301</v>
      </c>
      <c r="F107" s="74" t="s">
        <v>587</v>
      </c>
      <c r="G107" s="87" t="s">
        <v>127</v>
      </c>
      <c r="H107" s="87" t="s">
        <v>145</v>
      </c>
      <c r="I107" s="84">
        <v>4.7720000000000002E-3</v>
      </c>
      <c r="J107" s="86">
        <v>468.6</v>
      </c>
      <c r="K107" s="74"/>
      <c r="L107" s="84">
        <v>2.2359000000000001E-5</v>
      </c>
      <c r="M107" s="85">
        <v>2.385880705964702E-10</v>
      </c>
      <c r="N107" s="85">
        <f t="shared" si="2"/>
        <v>3.1695050716971701E-4</v>
      </c>
      <c r="O107" s="85">
        <f>L107/'סכום נכסי הקרן'!$C$42</f>
        <v>4.0219155448950093E-9</v>
      </c>
    </row>
    <row r="108" spans="2:15">
      <c r="B108" s="77" t="s">
        <v>588</v>
      </c>
      <c r="C108" s="74" t="s">
        <v>589</v>
      </c>
      <c r="D108" s="87" t="s">
        <v>101</v>
      </c>
      <c r="E108" s="87" t="s">
        <v>301</v>
      </c>
      <c r="F108" s="74" t="s">
        <v>590</v>
      </c>
      <c r="G108" s="87" t="s">
        <v>309</v>
      </c>
      <c r="H108" s="87" t="s">
        <v>145</v>
      </c>
      <c r="I108" s="84">
        <v>3.5170000000000002E-3</v>
      </c>
      <c r="J108" s="86">
        <v>1813</v>
      </c>
      <c r="K108" s="74"/>
      <c r="L108" s="84">
        <v>6.3757999999999995E-5</v>
      </c>
      <c r="M108" s="85">
        <v>2.4244379484856912E-10</v>
      </c>
      <c r="N108" s="85">
        <f t="shared" si="2"/>
        <v>9.0380296239218276E-4</v>
      </c>
      <c r="O108" s="85">
        <f>L108/'סכום נכסי הקרן'!$C$42</f>
        <v>1.1468728087634329E-8</v>
      </c>
    </row>
    <row r="109" spans="2:15">
      <c r="B109" s="77" t="s">
        <v>591</v>
      </c>
      <c r="C109" s="74" t="s">
        <v>592</v>
      </c>
      <c r="D109" s="87" t="s">
        <v>101</v>
      </c>
      <c r="E109" s="87" t="s">
        <v>301</v>
      </c>
      <c r="F109" s="74" t="s">
        <v>593</v>
      </c>
      <c r="G109" s="87" t="s">
        <v>137</v>
      </c>
      <c r="H109" s="87" t="s">
        <v>145</v>
      </c>
      <c r="I109" s="84">
        <v>3.5200000000000006E-3</v>
      </c>
      <c r="J109" s="86">
        <v>418.2</v>
      </c>
      <c r="K109" s="74"/>
      <c r="L109" s="84">
        <v>1.4718999999999999E-5</v>
      </c>
      <c r="M109" s="85">
        <v>3.0543158002880083E-10</v>
      </c>
      <c r="N109" s="85">
        <f t="shared" si="2"/>
        <v>2.0864951540905516E-4</v>
      </c>
      <c r="O109" s="85">
        <f>L109/'סכום נכסי הקרן'!$C$42</f>
        <v>2.6476396487011776E-9</v>
      </c>
    </row>
    <row r="110" spans="2:15">
      <c r="B110" s="77" t="s">
        <v>594</v>
      </c>
      <c r="C110" s="74" t="s">
        <v>595</v>
      </c>
      <c r="D110" s="87" t="s">
        <v>101</v>
      </c>
      <c r="E110" s="87" t="s">
        <v>301</v>
      </c>
      <c r="F110" s="74" t="s">
        <v>596</v>
      </c>
      <c r="G110" s="87" t="s">
        <v>393</v>
      </c>
      <c r="H110" s="87" t="s">
        <v>145</v>
      </c>
      <c r="I110" s="84">
        <v>1.4760000000000001E-3</v>
      </c>
      <c r="J110" s="86">
        <v>12980</v>
      </c>
      <c r="K110" s="74"/>
      <c r="L110" s="84">
        <v>1.91635E-4</v>
      </c>
      <c r="M110" s="85">
        <v>4.0436229107948296E-10</v>
      </c>
      <c r="N110" s="85">
        <f t="shared" si="2"/>
        <v>2.7165262507924648E-3</v>
      </c>
      <c r="O110" s="85">
        <f>L110/'סכום נכסי הקרן'!$C$42</f>
        <v>3.4471120597788589E-8</v>
      </c>
    </row>
    <row r="111" spans="2:15">
      <c r="B111" s="77" t="s">
        <v>597</v>
      </c>
      <c r="C111" s="74" t="s">
        <v>598</v>
      </c>
      <c r="D111" s="87" t="s">
        <v>101</v>
      </c>
      <c r="E111" s="87" t="s">
        <v>301</v>
      </c>
      <c r="F111" s="74" t="s">
        <v>599</v>
      </c>
      <c r="G111" s="87" t="s">
        <v>309</v>
      </c>
      <c r="H111" s="87" t="s">
        <v>145</v>
      </c>
      <c r="I111" s="84">
        <v>1.4799999999999999E-4</v>
      </c>
      <c r="J111" s="86">
        <v>11700</v>
      </c>
      <c r="K111" s="74"/>
      <c r="L111" s="84">
        <v>1.7351999999999999E-5</v>
      </c>
      <c r="M111" s="85">
        <v>4.4513634405911408E-11</v>
      </c>
      <c r="N111" s="85">
        <f t="shared" si="2"/>
        <v>2.4597366610353455E-4</v>
      </c>
      <c r="O111" s="85">
        <f>L111/'סכום נכסי הקרן'!$C$42</f>
        <v>3.1212611715648372E-9</v>
      </c>
    </row>
    <row r="112" spans="2:15">
      <c r="B112" s="77" t="s">
        <v>600</v>
      </c>
      <c r="C112" s="74" t="s">
        <v>601</v>
      </c>
      <c r="D112" s="87" t="s">
        <v>101</v>
      </c>
      <c r="E112" s="87" t="s">
        <v>301</v>
      </c>
      <c r="F112" s="74" t="s">
        <v>602</v>
      </c>
      <c r="G112" s="87" t="s">
        <v>132</v>
      </c>
      <c r="H112" s="87" t="s">
        <v>145</v>
      </c>
      <c r="I112" s="84">
        <v>9.5379999999999996E-3</v>
      </c>
      <c r="J112" s="86">
        <v>606.6</v>
      </c>
      <c r="K112" s="74"/>
      <c r="L112" s="84">
        <v>5.7855999999999996E-5</v>
      </c>
      <c r="M112" s="85">
        <v>2.4073635136825854E-10</v>
      </c>
      <c r="N112" s="85">
        <f t="shared" si="2"/>
        <v>8.2013902870482335E-4</v>
      </c>
      <c r="O112" s="85">
        <f>L112/'סכום נכסי הקרן'!$C$42</f>
        <v>1.0407081969920194E-8</v>
      </c>
    </row>
    <row r="113" spans="2:15">
      <c r="B113" s="77" t="s">
        <v>603</v>
      </c>
      <c r="C113" s="74" t="s">
        <v>604</v>
      </c>
      <c r="D113" s="87" t="s">
        <v>101</v>
      </c>
      <c r="E113" s="87" t="s">
        <v>301</v>
      </c>
      <c r="F113" s="74" t="s">
        <v>605</v>
      </c>
      <c r="G113" s="87" t="s">
        <v>313</v>
      </c>
      <c r="H113" s="87" t="s">
        <v>145</v>
      </c>
      <c r="I113" s="84">
        <v>0.05</v>
      </c>
      <c r="J113" s="86">
        <v>150.19999999999999</v>
      </c>
      <c r="K113" s="74"/>
      <c r="L113" s="84">
        <v>7.5099999999999996E-5</v>
      </c>
      <c r="M113" s="85">
        <v>9.5825061338723758E-11</v>
      </c>
      <c r="N113" s="85">
        <f t="shared" si="2"/>
        <v>1.0645817383803276E-3</v>
      </c>
      <c r="O113" s="85">
        <f>L113/'סכום נכסי הקרן'!$C$42</f>
        <v>1.3508916204732554E-8</v>
      </c>
    </row>
    <row r="114" spans="2:15">
      <c r="B114" s="77" t="s">
        <v>609</v>
      </c>
      <c r="C114" s="74" t="s">
        <v>610</v>
      </c>
      <c r="D114" s="87" t="s">
        <v>101</v>
      </c>
      <c r="E114" s="87" t="s">
        <v>301</v>
      </c>
      <c r="F114" s="74" t="s">
        <v>611</v>
      </c>
      <c r="G114" s="87" t="s">
        <v>132</v>
      </c>
      <c r="H114" s="87" t="s">
        <v>145</v>
      </c>
      <c r="I114" s="84">
        <v>1.5602E-2</v>
      </c>
      <c r="J114" s="86">
        <v>37.4</v>
      </c>
      <c r="K114" s="74"/>
      <c r="L114" s="84">
        <v>5.835E-6</v>
      </c>
      <c r="M114" s="85">
        <v>8.9233433730383223E-11</v>
      </c>
      <c r="N114" s="85">
        <f t="shared" si="2"/>
        <v>8.2714173681081379E-5</v>
      </c>
      <c r="O114" s="85">
        <f>L114/'סכום נכסי הקרן'!$C$42</f>
        <v>1.0495942217658382E-9</v>
      </c>
    </row>
    <row r="115" spans="2:15">
      <c r="B115" s="77" t="s">
        <v>612</v>
      </c>
      <c r="C115" s="74" t="s">
        <v>613</v>
      </c>
      <c r="D115" s="87" t="s">
        <v>101</v>
      </c>
      <c r="E115" s="87" t="s">
        <v>301</v>
      </c>
      <c r="F115" s="74" t="s">
        <v>614</v>
      </c>
      <c r="G115" s="87" t="s">
        <v>171</v>
      </c>
      <c r="H115" s="87" t="s">
        <v>145</v>
      </c>
      <c r="I115" s="84">
        <v>1.9387999999999999E-2</v>
      </c>
      <c r="J115" s="86">
        <v>284.3</v>
      </c>
      <c r="K115" s="74"/>
      <c r="L115" s="84">
        <v>5.5120000000000001E-5</v>
      </c>
      <c r="M115" s="85">
        <v>1.5146874999999998E-10</v>
      </c>
      <c r="N115" s="85">
        <f t="shared" si="2"/>
        <v>7.813547991947225E-4</v>
      </c>
      <c r="O115" s="85">
        <f>L115/'סכום נכסי הקרן'!$C$42</f>
        <v>9.9149329055240791E-9</v>
      </c>
    </row>
    <row r="116" spans="2:15">
      <c r="B116" s="77" t="s">
        <v>615</v>
      </c>
      <c r="C116" s="74" t="s">
        <v>616</v>
      </c>
      <c r="D116" s="87" t="s">
        <v>101</v>
      </c>
      <c r="E116" s="87" t="s">
        <v>301</v>
      </c>
      <c r="F116" s="74" t="s">
        <v>617</v>
      </c>
      <c r="G116" s="87" t="s">
        <v>137</v>
      </c>
      <c r="H116" s="87" t="s">
        <v>145</v>
      </c>
      <c r="I116" s="84">
        <v>0.117539</v>
      </c>
      <c r="J116" s="86">
        <v>257.2</v>
      </c>
      <c r="K116" s="74"/>
      <c r="L116" s="84">
        <v>3.0230900000000001E-4</v>
      </c>
      <c r="M116" s="85">
        <v>2.5359778794912392E-10</v>
      </c>
      <c r="N116" s="85">
        <f t="shared" si="2"/>
        <v>4.2853880259389942E-3</v>
      </c>
      <c r="O116" s="85">
        <f>L116/'סכום נכסי הקרן'!$C$42</f>
        <v>5.4379053913934667E-8</v>
      </c>
    </row>
    <row r="117" spans="2:15">
      <c r="B117" s="77" t="s">
        <v>618</v>
      </c>
      <c r="C117" s="74" t="s">
        <v>619</v>
      </c>
      <c r="D117" s="87" t="s">
        <v>101</v>
      </c>
      <c r="E117" s="87" t="s">
        <v>301</v>
      </c>
      <c r="F117" s="74" t="s">
        <v>620</v>
      </c>
      <c r="G117" s="87" t="s">
        <v>338</v>
      </c>
      <c r="H117" s="87" t="s">
        <v>145</v>
      </c>
      <c r="I117" s="84">
        <v>2.1619999999999999E-3</v>
      </c>
      <c r="J117" s="86">
        <v>7627</v>
      </c>
      <c r="K117" s="74"/>
      <c r="L117" s="84">
        <v>1.6488599999999999E-4</v>
      </c>
      <c r="M117" s="85">
        <v>1.6014814814814813E-10</v>
      </c>
      <c r="N117" s="85">
        <f t="shared" si="2"/>
        <v>2.3373451999278124E-3</v>
      </c>
      <c r="O117" s="85">
        <f>L117/'סכום נכסי הקרן'!$C$42</f>
        <v>2.9659536049714137E-8</v>
      </c>
    </row>
    <row r="118" spans="2:15">
      <c r="B118" s="77" t="s">
        <v>621</v>
      </c>
      <c r="C118" s="74" t="s">
        <v>622</v>
      </c>
      <c r="D118" s="87" t="s">
        <v>101</v>
      </c>
      <c r="E118" s="87" t="s">
        <v>301</v>
      </c>
      <c r="F118" s="74" t="s">
        <v>623</v>
      </c>
      <c r="G118" s="87" t="s">
        <v>528</v>
      </c>
      <c r="H118" s="87" t="s">
        <v>145</v>
      </c>
      <c r="I118" s="84">
        <v>1.7520000000000003E-3</v>
      </c>
      <c r="J118" s="86">
        <v>5203</v>
      </c>
      <c r="K118" s="74"/>
      <c r="L118" s="84">
        <v>9.1151999999999997E-5</v>
      </c>
      <c r="M118" s="85">
        <v>1.6637001146357753E-10</v>
      </c>
      <c r="N118" s="85">
        <f t="shared" si="2"/>
        <v>1.2921272252575716E-3</v>
      </c>
      <c r="O118" s="85">
        <f>L118/'סכום נכסי הקרן'!$C$42</f>
        <v>1.6396334619091634E-8</v>
      </c>
    </row>
    <row r="119" spans="2:15">
      <c r="B119" s="77" t="s">
        <v>624</v>
      </c>
      <c r="C119" s="74" t="s">
        <v>625</v>
      </c>
      <c r="D119" s="87" t="s">
        <v>101</v>
      </c>
      <c r="E119" s="87" t="s">
        <v>301</v>
      </c>
      <c r="F119" s="74" t="s">
        <v>626</v>
      </c>
      <c r="G119" s="87" t="s">
        <v>393</v>
      </c>
      <c r="H119" s="87" t="s">
        <v>145</v>
      </c>
      <c r="I119" s="84">
        <v>4.6E-5</v>
      </c>
      <c r="J119" s="86">
        <v>243.7</v>
      </c>
      <c r="K119" s="74"/>
      <c r="L119" s="84">
        <v>1.12E-7</v>
      </c>
      <c r="M119" s="85">
        <v>6.7098401118034401E-12</v>
      </c>
      <c r="N119" s="85">
        <f t="shared" si="2"/>
        <v>1.5876585179573461E-6</v>
      </c>
      <c r="O119" s="85">
        <f>L119/'סכום נכסי הקרן'!$C$42</f>
        <v>2.0146452928495953E-11</v>
      </c>
    </row>
    <row r="120" spans="2:15">
      <c r="B120" s="77" t="s">
        <v>627</v>
      </c>
      <c r="C120" s="74" t="s">
        <v>628</v>
      </c>
      <c r="D120" s="87" t="s">
        <v>101</v>
      </c>
      <c r="E120" s="87" t="s">
        <v>301</v>
      </c>
      <c r="F120" s="74" t="s">
        <v>629</v>
      </c>
      <c r="G120" s="87" t="s">
        <v>306</v>
      </c>
      <c r="H120" s="87" t="s">
        <v>145</v>
      </c>
      <c r="I120" s="84">
        <v>2.215E-3</v>
      </c>
      <c r="J120" s="86">
        <v>617.9</v>
      </c>
      <c r="K120" s="74"/>
      <c r="L120" s="84">
        <v>1.3686000000000001E-5</v>
      </c>
      <c r="M120" s="85">
        <v>1.6875710884559242E-10</v>
      </c>
      <c r="N120" s="85">
        <f t="shared" si="2"/>
        <v>1.9400620068539502E-4</v>
      </c>
      <c r="O120" s="85">
        <f>L120/'סכום נכסי הקרן'!$C$42</f>
        <v>2.4618245962446036E-9</v>
      </c>
    </row>
    <row r="121" spans="2:15">
      <c r="B121" s="77" t="s">
        <v>630</v>
      </c>
      <c r="C121" s="74" t="s">
        <v>631</v>
      </c>
      <c r="D121" s="87" t="s">
        <v>101</v>
      </c>
      <c r="E121" s="87" t="s">
        <v>301</v>
      </c>
      <c r="F121" s="74" t="s">
        <v>632</v>
      </c>
      <c r="G121" s="87" t="s">
        <v>306</v>
      </c>
      <c r="H121" s="87" t="s">
        <v>145</v>
      </c>
      <c r="I121" s="84">
        <v>4.8589999999999996E-3</v>
      </c>
      <c r="J121" s="86">
        <v>2224</v>
      </c>
      <c r="K121" s="74"/>
      <c r="L121" s="84">
        <v>1.0807400000000002E-4</v>
      </c>
      <c r="M121" s="85">
        <v>1.8887883444150151E-10</v>
      </c>
      <c r="N121" s="85">
        <f t="shared" si="2"/>
        <v>1.5320054166939488E-3</v>
      </c>
      <c r="O121" s="85">
        <f>L121/'סכום נכסי הקרן'!$C$42</f>
        <v>1.9440247801734572E-8</v>
      </c>
    </row>
    <row r="122" spans="2:15">
      <c r="B122" s="77" t="s">
        <v>633</v>
      </c>
      <c r="C122" s="74" t="s">
        <v>634</v>
      </c>
      <c r="D122" s="87" t="s">
        <v>101</v>
      </c>
      <c r="E122" s="87" t="s">
        <v>301</v>
      </c>
      <c r="F122" s="74" t="s">
        <v>635</v>
      </c>
      <c r="G122" s="87" t="s">
        <v>138</v>
      </c>
      <c r="H122" s="87" t="s">
        <v>145</v>
      </c>
      <c r="I122" s="84">
        <v>6.8476999999999996E-2</v>
      </c>
      <c r="J122" s="86">
        <v>219.5</v>
      </c>
      <c r="K122" s="74"/>
      <c r="L122" s="84">
        <v>1.50307E-4</v>
      </c>
      <c r="M122" s="85">
        <v>2.9250407153989117E-10</v>
      </c>
      <c r="N122" s="85">
        <f t="shared" si="2"/>
        <v>2.1306802576662037E-3</v>
      </c>
      <c r="O122" s="85">
        <f>L122/'סכום נכסי הקרן'!$C$42</f>
        <v>2.7037079467173582E-8</v>
      </c>
    </row>
    <row r="123" spans="2:15">
      <c r="B123" s="77" t="s">
        <v>636</v>
      </c>
      <c r="C123" s="74" t="s">
        <v>637</v>
      </c>
      <c r="D123" s="87" t="s">
        <v>101</v>
      </c>
      <c r="E123" s="87" t="s">
        <v>301</v>
      </c>
      <c r="F123" s="74" t="s">
        <v>638</v>
      </c>
      <c r="G123" s="87" t="s">
        <v>397</v>
      </c>
      <c r="H123" s="87" t="s">
        <v>145</v>
      </c>
      <c r="I123" s="84">
        <v>3.9899999999999999E-4</v>
      </c>
      <c r="J123" s="86">
        <v>22630</v>
      </c>
      <c r="K123" s="74"/>
      <c r="L123" s="84">
        <v>9.0223999999999995E-5</v>
      </c>
      <c r="M123" s="85">
        <v>1.73571763223754E-10</v>
      </c>
      <c r="N123" s="85">
        <f t="shared" si="2"/>
        <v>1.2789723403944964E-3</v>
      </c>
      <c r="O123" s="85">
        <f>L123/'סכום נכסי הקרן'!$C$42</f>
        <v>1.6229406866255526E-8</v>
      </c>
    </row>
    <row r="124" spans="2:15">
      <c r="B124" s="77" t="s">
        <v>639</v>
      </c>
      <c r="C124" s="74" t="s">
        <v>640</v>
      </c>
      <c r="D124" s="87" t="s">
        <v>101</v>
      </c>
      <c r="E124" s="87" t="s">
        <v>301</v>
      </c>
      <c r="F124" s="74" t="s">
        <v>641</v>
      </c>
      <c r="G124" s="87" t="s">
        <v>168</v>
      </c>
      <c r="H124" s="87" t="s">
        <v>145</v>
      </c>
      <c r="I124" s="84">
        <v>1.1280000000000001E-3</v>
      </c>
      <c r="J124" s="86">
        <v>2673</v>
      </c>
      <c r="K124" s="74"/>
      <c r="L124" s="84">
        <v>3.0153000000000001E-5</v>
      </c>
      <c r="M124" s="85">
        <v>1.3676656203054698E-10</v>
      </c>
      <c r="N124" s="85">
        <f t="shared" si="2"/>
        <v>4.2743452939257017E-4</v>
      </c>
      <c r="O124" s="85">
        <f>L124/'סכום נכסי הקרן'!$C$42</f>
        <v>5.4238928138655224E-9</v>
      </c>
    </row>
    <row r="125" spans="2:15">
      <c r="B125" s="77" t="s">
        <v>642</v>
      </c>
      <c r="C125" s="74" t="s">
        <v>643</v>
      </c>
      <c r="D125" s="87" t="s">
        <v>101</v>
      </c>
      <c r="E125" s="87" t="s">
        <v>301</v>
      </c>
      <c r="F125" s="74" t="s">
        <v>644</v>
      </c>
      <c r="G125" s="87" t="s">
        <v>306</v>
      </c>
      <c r="H125" s="87" t="s">
        <v>145</v>
      </c>
      <c r="I125" s="84">
        <v>2.4839000000000003E-2</v>
      </c>
      <c r="J125" s="86">
        <v>541.29999999999995</v>
      </c>
      <c r="K125" s="74"/>
      <c r="L125" s="84">
        <v>1.3445499999999999E-4</v>
      </c>
      <c r="M125" s="85">
        <v>2.926357981669965E-10</v>
      </c>
      <c r="N125" s="85">
        <f t="shared" si="2"/>
        <v>1.9059698752853121E-3</v>
      </c>
      <c r="O125" s="85">
        <f>L125/'סכום נכסי הקרן'!$C$42</f>
        <v>2.4185636861615383E-8</v>
      </c>
    </row>
    <row r="126" spans="2:15">
      <c r="B126" s="77" t="s">
        <v>645</v>
      </c>
      <c r="C126" s="74" t="s">
        <v>646</v>
      </c>
      <c r="D126" s="87" t="s">
        <v>101</v>
      </c>
      <c r="E126" s="87" t="s">
        <v>301</v>
      </c>
      <c r="F126" s="74" t="s">
        <v>647</v>
      </c>
      <c r="G126" s="87" t="s">
        <v>313</v>
      </c>
      <c r="H126" s="87" t="s">
        <v>145</v>
      </c>
      <c r="I126" s="84">
        <v>2.5499999999999998E-2</v>
      </c>
      <c r="J126" s="86">
        <v>779.7</v>
      </c>
      <c r="K126" s="74"/>
      <c r="L126" s="84">
        <v>1.9882400000000001E-4</v>
      </c>
      <c r="M126" s="85">
        <v>4.1062801932367146E-10</v>
      </c>
      <c r="N126" s="85">
        <f t="shared" si="2"/>
        <v>2.8184340819138519E-3</v>
      </c>
      <c r="O126" s="85">
        <f>L126/'סכום נכסי הקרן'!$C$42</f>
        <v>3.5764271045136426E-8</v>
      </c>
    </row>
    <row r="127" spans="2:15">
      <c r="B127" s="77" t="s">
        <v>648</v>
      </c>
      <c r="C127" s="74" t="s">
        <v>649</v>
      </c>
      <c r="D127" s="87" t="s">
        <v>101</v>
      </c>
      <c r="E127" s="87" t="s">
        <v>301</v>
      </c>
      <c r="F127" s="74" t="s">
        <v>650</v>
      </c>
      <c r="G127" s="87" t="s">
        <v>306</v>
      </c>
      <c r="H127" s="87" t="s">
        <v>145</v>
      </c>
      <c r="I127" s="84">
        <v>5.8820000000000009E-3</v>
      </c>
      <c r="J127" s="86">
        <v>610.9</v>
      </c>
      <c r="K127" s="74"/>
      <c r="L127" s="84">
        <v>3.5932000000000001E-5</v>
      </c>
      <c r="M127" s="85">
        <v>3.540596471923829E-10</v>
      </c>
      <c r="N127" s="85">
        <f t="shared" si="2"/>
        <v>5.0935487381467291E-4</v>
      </c>
      <c r="O127" s="85">
        <f>L127/'סכום נכסי הקרן'!$C$42</f>
        <v>6.4634138091671126E-9</v>
      </c>
    </row>
    <row r="128" spans="2:15">
      <c r="B128" s="77" t="s">
        <v>651</v>
      </c>
      <c r="C128" s="74" t="s">
        <v>652</v>
      </c>
      <c r="D128" s="87" t="s">
        <v>101</v>
      </c>
      <c r="E128" s="87" t="s">
        <v>301</v>
      </c>
      <c r="F128" s="74" t="s">
        <v>653</v>
      </c>
      <c r="G128" s="87" t="s">
        <v>397</v>
      </c>
      <c r="H128" s="87" t="s">
        <v>145</v>
      </c>
      <c r="I128" s="84">
        <v>3.04E-2</v>
      </c>
      <c r="J128" s="86">
        <v>10.7</v>
      </c>
      <c r="K128" s="74"/>
      <c r="L128" s="84">
        <v>3.253E-6</v>
      </c>
      <c r="M128" s="85">
        <v>7.3830417864038999E-11</v>
      </c>
      <c r="N128" s="85">
        <f t="shared" si="2"/>
        <v>4.6112974633171852E-5</v>
      </c>
      <c r="O128" s="85">
        <f>L128/'סכום נכסי הקרן'!$C$42</f>
        <v>5.8514653014640481E-10</v>
      </c>
    </row>
    <row r="129" spans="2:15">
      <c r="B129" s="77" t="s">
        <v>654</v>
      </c>
      <c r="C129" s="74" t="s">
        <v>655</v>
      </c>
      <c r="D129" s="87" t="s">
        <v>101</v>
      </c>
      <c r="E129" s="87" t="s">
        <v>301</v>
      </c>
      <c r="F129" s="74" t="s">
        <v>656</v>
      </c>
      <c r="G129" s="87" t="s">
        <v>127</v>
      </c>
      <c r="H129" s="87" t="s">
        <v>145</v>
      </c>
      <c r="I129" s="84">
        <v>1.9921999999999999E-2</v>
      </c>
      <c r="J129" s="86">
        <v>190</v>
      </c>
      <c r="K129" s="74"/>
      <c r="L129" s="84">
        <v>3.7851000000000001E-5</v>
      </c>
      <c r="M129" s="85">
        <v>2.2511859801895632E-10</v>
      </c>
      <c r="N129" s="85">
        <f t="shared" si="2"/>
        <v>5.3655770145717425E-4</v>
      </c>
      <c r="O129" s="85">
        <f>L129/'סכום נכסי הקרן'!$C$42</f>
        <v>6.8086016946116102E-9</v>
      </c>
    </row>
    <row r="130" spans="2:15">
      <c r="B130" s="73"/>
      <c r="C130" s="74"/>
      <c r="D130" s="74"/>
      <c r="E130" s="74"/>
      <c r="F130" s="74"/>
      <c r="G130" s="74"/>
      <c r="H130" s="74"/>
      <c r="I130" s="84"/>
      <c r="J130" s="86"/>
      <c r="K130" s="74"/>
      <c r="L130" s="74"/>
      <c r="M130" s="74"/>
      <c r="N130" s="85"/>
      <c r="O130" s="74"/>
    </row>
    <row r="131" spans="2:15">
      <c r="B131" s="71" t="s">
        <v>211</v>
      </c>
      <c r="C131" s="72"/>
      <c r="D131" s="72"/>
      <c r="E131" s="72"/>
      <c r="F131" s="72"/>
      <c r="G131" s="72"/>
      <c r="H131" s="72"/>
      <c r="I131" s="81"/>
      <c r="J131" s="83"/>
      <c r="K131" s="81">
        <v>4.0520000000000003E-6</v>
      </c>
      <c r="L131" s="81">
        <f>L132+L158</f>
        <v>1.5431151000000001E-2</v>
      </c>
      <c r="M131" s="72"/>
      <c r="N131" s="82">
        <f t="shared" ref="N131:N156" si="3">L131/$L$11</f>
        <v>0.21874462791996449</v>
      </c>
      <c r="O131" s="82">
        <f>L131/'סכום נכסי הקרן'!$C$42</f>
        <v>2.7757406897679756E-6</v>
      </c>
    </row>
    <row r="132" spans="2:15">
      <c r="B132" s="92" t="s">
        <v>49</v>
      </c>
      <c r="C132" s="72"/>
      <c r="D132" s="72"/>
      <c r="E132" s="72"/>
      <c r="F132" s="72"/>
      <c r="G132" s="72"/>
      <c r="H132" s="72"/>
      <c r="I132" s="81"/>
      <c r="J132" s="83"/>
      <c r="K132" s="81">
        <v>2.5969999999999999E-6</v>
      </c>
      <c r="L132" s="81">
        <f>SUM(L133:L156)</f>
        <v>1.2121745E-2</v>
      </c>
      <c r="M132" s="72"/>
      <c r="N132" s="82">
        <f t="shared" si="3"/>
        <v>0.17183206876568635</v>
      </c>
      <c r="O132" s="82">
        <f>L132/'סכום נכסי הקרן'!$C$42</f>
        <v>2.180447902265457E-6</v>
      </c>
    </row>
    <row r="133" spans="2:15">
      <c r="B133" s="77" t="s">
        <v>657</v>
      </c>
      <c r="C133" s="74" t="s">
        <v>658</v>
      </c>
      <c r="D133" s="87" t="s">
        <v>659</v>
      </c>
      <c r="E133" s="87" t="s">
        <v>660</v>
      </c>
      <c r="F133" s="74" t="s">
        <v>413</v>
      </c>
      <c r="G133" s="87" t="s">
        <v>173</v>
      </c>
      <c r="H133" s="87" t="s">
        <v>144</v>
      </c>
      <c r="I133" s="84">
        <v>6.0460000000000002E-3</v>
      </c>
      <c r="J133" s="86">
        <v>1047</v>
      </c>
      <c r="K133" s="74"/>
      <c r="L133" s="84">
        <v>2.1941299999999998E-4</v>
      </c>
      <c r="M133" s="85">
        <v>1.7514114997806535E-10</v>
      </c>
      <c r="N133" s="85">
        <f t="shared" si="3"/>
        <v>3.1102939142908497E-3</v>
      </c>
      <c r="O133" s="85">
        <f>L133/'סכום נכסי הקרן'!$C$42</f>
        <v>3.9467800682143587E-8</v>
      </c>
    </row>
    <row r="134" spans="2:15">
      <c r="B134" s="77" t="s">
        <v>661</v>
      </c>
      <c r="C134" s="74" t="s">
        <v>662</v>
      </c>
      <c r="D134" s="87" t="s">
        <v>663</v>
      </c>
      <c r="E134" s="87" t="s">
        <v>660</v>
      </c>
      <c r="F134" s="74" t="s">
        <v>664</v>
      </c>
      <c r="G134" s="87" t="s">
        <v>665</v>
      </c>
      <c r="H134" s="87" t="s">
        <v>144</v>
      </c>
      <c r="I134" s="84">
        <v>4.6300000000000003E-4</v>
      </c>
      <c r="J134" s="86">
        <v>3179</v>
      </c>
      <c r="K134" s="74"/>
      <c r="L134" s="84">
        <v>5.1004000000000008E-5</v>
      </c>
      <c r="M134" s="85">
        <v>1.4305543419703387E-11</v>
      </c>
      <c r="N134" s="85">
        <f t="shared" si="3"/>
        <v>7.2300834865979019E-4</v>
      </c>
      <c r="O134" s="85">
        <f>L134/'סכום נכסי הקרן'!$C$42</f>
        <v>9.1745507604018551E-9</v>
      </c>
    </row>
    <row r="135" spans="2:15">
      <c r="B135" s="77" t="s">
        <v>666</v>
      </c>
      <c r="C135" s="74" t="s">
        <v>667</v>
      </c>
      <c r="D135" s="87" t="s">
        <v>659</v>
      </c>
      <c r="E135" s="87" t="s">
        <v>660</v>
      </c>
      <c r="F135" s="74" t="s">
        <v>668</v>
      </c>
      <c r="G135" s="87" t="s">
        <v>669</v>
      </c>
      <c r="H135" s="87" t="s">
        <v>144</v>
      </c>
      <c r="I135" s="84">
        <v>2.9870000000000001E-3</v>
      </c>
      <c r="J135" s="86">
        <v>1185</v>
      </c>
      <c r="K135" s="74"/>
      <c r="L135" s="84">
        <v>1.22667E-4</v>
      </c>
      <c r="M135" s="85">
        <v>8.682858351621986E-11</v>
      </c>
      <c r="N135" s="85">
        <f t="shared" si="3"/>
        <v>1.7388688162703015E-3</v>
      </c>
      <c r="O135" s="85">
        <f>L135/'סכום נכסי הקרן'!$C$42</f>
        <v>2.2065222690891186E-8</v>
      </c>
    </row>
    <row r="136" spans="2:15">
      <c r="B136" s="77" t="s">
        <v>670</v>
      </c>
      <c r="C136" s="74" t="s">
        <v>671</v>
      </c>
      <c r="D136" s="87" t="s">
        <v>659</v>
      </c>
      <c r="E136" s="87" t="s">
        <v>660</v>
      </c>
      <c r="F136" s="74" t="s">
        <v>509</v>
      </c>
      <c r="G136" s="87" t="s">
        <v>355</v>
      </c>
      <c r="H136" s="87" t="s">
        <v>144</v>
      </c>
      <c r="I136" s="84">
        <v>3.0480000000000004E-3</v>
      </c>
      <c r="J136" s="86">
        <v>1258</v>
      </c>
      <c r="K136" s="74"/>
      <c r="L136" s="84">
        <v>1.3290399999999999E-4</v>
      </c>
      <c r="M136" s="85">
        <v>7.8714651717494055E-11</v>
      </c>
      <c r="N136" s="85">
        <f t="shared" si="3"/>
        <v>1.8839836399160992E-3</v>
      </c>
      <c r="O136" s="85">
        <f>L136/'סכום נכסי הקרן'!$C$42</f>
        <v>2.3906644464364514E-8</v>
      </c>
    </row>
    <row r="137" spans="2:15">
      <c r="B137" s="77" t="s">
        <v>672</v>
      </c>
      <c r="C137" s="74" t="s">
        <v>673</v>
      </c>
      <c r="D137" s="87" t="s">
        <v>659</v>
      </c>
      <c r="E137" s="87" t="s">
        <v>660</v>
      </c>
      <c r="F137" s="74" t="s">
        <v>674</v>
      </c>
      <c r="G137" s="87" t="s">
        <v>675</v>
      </c>
      <c r="H137" s="87" t="s">
        <v>144</v>
      </c>
      <c r="I137" s="84">
        <v>9.2299999999999988E-4</v>
      </c>
      <c r="J137" s="86">
        <v>10743</v>
      </c>
      <c r="K137" s="74"/>
      <c r="L137" s="84">
        <v>3.4367300000000001E-4</v>
      </c>
      <c r="M137" s="85">
        <v>6.4551826216972389E-12</v>
      </c>
      <c r="N137" s="85">
        <f t="shared" si="3"/>
        <v>4.8717443378745989E-3</v>
      </c>
      <c r="O137" s="85">
        <f>L137/'סכום נכסי הקרן'!$C$42</f>
        <v>6.181957069013384E-8</v>
      </c>
    </row>
    <row r="138" spans="2:15">
      <c r="B138" s="77" t="s">
        <v>676</v>
      </c>
      <c r="C138" s="74" t="s">
        <v>677</v>
      </c>
      <c r="D138" s="87" t="s">
        <v>659</v>
      </c>
      <c r="E138" s="87" t="s">
        <v>660</v>
      </c>
      <c r="F138" s="74" t="s">
        <v>678</v>
      </c>
      <c r="G138" s="87" t="s">
        <v>675</v>
      </c>
      <c r="H138" s="87" t="s">
        <v>144</v>
      </c>
      <c r="I138" s="84">
        <v>9.5699999999999995E-4</v>
      </c>
      <c r="J138" s="86">
        <v>9927</v>
      </c>
      <c r="K138" s="74"/>
      <c r="L138" s="84">
        <v>3.2927499999999991E-4</v>
      </c>
      <c r="M138" s="85">
        <v>2.4708656666244528E-11</v>
      </c>
      <c r="N138" s="85">
        <f t="shared" si="3"/>
        <v>4.667645165182188E-3</v>
      </c>
      <c r="O138" s="85">
        <f>L138/'סכום נכסי הקרן'!$C$42</f>
        <v>5.9229672214558061E-8</v>
      </c>
    </row>
    <row r="139" spans="2:15">
      <c r="B139" s="77" t="s">
        <v>679</v>
      </c>
      <c r="C139" s="74" t="s">
        <v>680</v>
      </c>
      <c r="D139" s="87" t="s">
        <v>659</v>
      </c>
      <c r="E139" s="87" t="s">
        <v>660</v>
      </c>
      <c r="F139" s="74" t="s">
        <v>316</v>
      </c>
      <c r="G139" s="87" t="s">
        <v>317</v>
      </c>
      <c r="H139" s="87" t="s">
        <v>144</v>
      </c>
      <c r="I139" s="84">
        <v>2.0999999999999999E-5</v>
      </c>
      <c r="J139" s="86">
        <v>13705</v>
      </c>
      <c r="K139" s="74"/>
      <c r="L139" s="84">
        <v>9.9750000000000002E-6</v>
      </c>
      <c r="M139" s="85">
        <v>4.7513107395686671E-13</v>
      </c>
      <c r="N139" s="85">
        <f t="shared" si="3"/>
        <v>1.4140083675557615E-4</v>
      </c>
      <c r="O139" s="85">
        <f>L139/'סכום נכסי הקרן'!$C$42</f>
        <v>1.7942934639441708E-9</v>
      </c>
    </row>
    <row r="140" spans="2:15">
      <c r="B140" s="77" t="s">
        <v>683</v>
      </c>
      <c r="C140" s="74" t="s">
        <v>684</v>
      </c>
      <c r="D140" s="87" t="s">
        <v>663</v>
      </c>
      <c r="E140" s="87" t="s">
        <v>660</v>
      </c>
      <c r="F140" s="74" t="s">
        <v>685</v>
      </c>
      <c r="G140" s="87" t="s">
        <v>686</v>
      </c>
      <c r="H140" s="87" t="s">
        <v>144</v>
      </c>
      <c r="I140" s="84">
        <v>1.4080000000000002E-3</v>
      </c>
      <c r="J140" s="86">
        <v>7382</v>
      </c>
      <c r="K140" s="74"/>
      <c r="L140" s="84">
        <v>3.6028900000000002E-4</v>
      </c>
      <c r="M140" s="85">
        <v>4.0790386748779341E-11</v>
      </c>
      <c r="N140" s="85">
        <f t="shared" si="3"/>
        <v>5.1072848194315566E-3</v>
      </c>
      <c r="O140" s="85">
        <f>L140/'סכום נכסי הקרן'!$C$42</f>
        <v>6.4808440885311413E-8</v>
      </c>
    </row>
    <row r="141" spans="2:15">
      <c r="B141" s="77" t="s">
        <v>689</v>
      </c>
      <c r="C141" s="74" t="s">
        <v>690</v>
      </c>
      <c r="D141" s="87" t="s">
        <v>659</v>
      </c>
      <c r="E141" s="87" t="s">
        <v>660</v>
      </c>
      <c r="F141" s="74" t="s">
        <v>691</v>
      </c>
      <c r="G141" s="87" t="s">
        <v>692</v>
      </c>
      <c r="H141" s="87" t="s">
        <v>144</v>
      </c>
      <c r="I141" s="84">
        <v>1.1039999999999999E-3</v>
      </c>
      <c r="J141" s="86">
        <v>1602</v>
      </c>
      <c r="K141" s="74"/>
      <c r="L141" s="84">
        <v>6.1315000000000005E-5</v>
      </c>
      <c r="M141" s="85">
        <v>5.3042990863633098E-11</v>
      </c>
      <c r="N141" s="85">
        <f t="shared" si="3"/>
        <v>8.6917216096923824E-4</v>
      </c>
      <c r="O141" s="85">
        <f>L141/'סכום נכסי הקרן'!$C$42</f>
        <v>1.1029283583131513E-8</v>
      </c>
    </row>
    <row r="142" spans="2:15">
      <c r="B142" s="77" t="s">
        <v>693</v>
      </c>
      <c r="C142" s="74" t="s">
        <v>694</v>
      </c>
      <c r="D142" s="87" t="s">
        <v>659</v>
      </c>
      <c r="E142" s="87" t="s">
        <v>660</v>
      </c>
      <c r="F142" s="74" t="s">
        <v>505</v>
      </c>
      <c r="G142" s="87" t="s">
        <v>506</v>
      </c>
      <c r="H142" s="87" t="s">
        <v>144</v>
      </c>
      <c r="I142" s="84">
        <v>1.3849999999999999E-3</v>
      </c>
      <c r="J142" s="86">
        <v>776</v>
      </c>
      <c r="K142" s="74"/>
      <c r="L142" s="84">
        <v>3.7252000000000002E-5</v>
      </c>
      <c r="M142" s="85">
        <v>3.1109775774213377E-11</v>
      </c>
      <c r="N142" s="85">
        <f t="shared" si="3"/>
        <v>5.280665634905988E-4</v>
      </c>
      <c r="O142" s="85">
        <f>L142/'סכום נכסי הקרן'!$C$42</f>
        <v>6.7008541472529577E-9</v>
      </c>
    </row>
    <row r="143" spans="2:15">
      <c r="B143" s="77" t="s">
        <v>695</v>
      </c>
      <c r="C143" s="74" t="s">
        <v>696</v>
      </c>
      <c r="D143" s="87" t="s">
        <v>659</v>
      </c>
      <c r="E143" s="87" t="s">
        <v>660</v>
      </c>
      <c r="F143" s="74" t="s">
        <v>697</v>
      </c>
      <c r="G143" s="87" t="s">
        <v>669</v>
      </c>
      <c r="H143" s="87" t="s">
        <v>144</v>
      </c>
      <c r="I143" s="84">
        <v>4.3880000000000004E-3</v>
      </c>
      <c r="J143" s="86">
        <v>5338</v>
      </c>
      <c r="K143" s="74"/>
      <c r="L143" s="84">
        <v>8.1189400000000007E-4</v>
      </c>
      <c r="M143" s="85">
        <v>1.0754418539127433E-10</v>
      </c>
      <c r="N143" s="85">
        <f t="shared" si="3"/>
        <v>1.1509021649807693E-2</v>
      </c>
      <c r="O143" s="85">
        <f>L143/'סכום נכסי הקרן'!$C$42</f>
        <v>1.460427165529312E-7</v>
      </c>
    </row>
    <row r="144" spans="2:15">
      <c r="B144" s="77" t="s">
        <v>701</v>
      </c>
      <c r="C144" s="74" t="s">
        <v>702</v>
      </c>
      <c r="D144" s="87" t="s">
        <v>659</v>
      </c>
      <c r="E144" s="87" t="s">
        <v>660</v>
      </c>
      <c r="F144" s="74" t="s">
        <v>703</v>
      </c>
      <c r="G144" s="87" t="s">
        <v>704</v>
      </c>
      <c r="H144" s="87" t="s">
        <v>144</v>
      </c>
      <c r="I144" s="84">
        <v>5.7269999999999995E-3</v>
      </c>
      <c r="J144" s="86">
        <v>297</v>
      </c>
      <c r="K144" s="74"/>
      <c r="L144" s="84">
        <v>5.8957000000000012E-5</v>
      </c>
      <c r="M144" s="85">
        <v>2.1046536549311734E-10</v>
      </c>
      <c r="N144" s="85">
        <f t="shared" si="3"/>
        <v>8.3574627895724354E-4</v>
      </c>
      <c r="O144" s="85">
        <f>L144/'סכום נכסי הקרן'!$C$42</f>
        <v>1.0605128797369072E-8</v>
      </c>
    </row>
    <row r="145" spans="2:15">
      <c r="B145" s="77" t="s">
        <v>705</v>
      </c>
      <c r="C145" s="74" t="s">
        <v>706</v>
      </c>
      <c r="D145" s="87" t="s">
        <v>659</v>
      </c>
      <c r="E145" s="87" t="s">
        <v>660</v>
      </c>
      <c r="F145" s="74" t="s">
        <v>374</v>
      </c>
      <c r="G145" s="87" t="s">
        <v>173</v>
      </c>
      <c r="H145" s="87" t="s">
        <v>144</v>
      </c>
      <c r="I145" s="84">
        <v>4.2839999999999996E-3</v>
      </c>
      <c r="J145" s="86">
        <v>18924</v>
      </c>
      <c r="K145" s="74"/>
      <c r="L145" s="84">
        <v>2.8098420000000008E-3</v>
      </c>
      <c r="M145" s="85">
        <v>6.8655803504397973E-11</v>
      </c>
      <c r="N145" s="85">
        <f t="shared" si="3"/>
        <v>3.983097844119917E-2</v>
      </c>
      <c r="O145" s="85">
        <f>L145/'סכום נכסי הקרן'!$C$42</f>
        <v>5.0543169276349055E-7</v>
      </c>
    </row>
    <row r="146" spans="2:15">
      <c r="B146" s="77" t="s">
        <v>707</v>
      </c>
      <c r="C146" s="74" t="s">
        <v>708</v>
      </c>
      <c r="D146" s="87" t="s">
        <v>659</v>
      </c>
      <c r="E146" s="87" t="s">
        <v>660</v>
      </c>
      <c r="F146" s="74" t="s">
        <v>478</v>
      </c>
      <c r="G146" s="87" t="s">
        <v>355</v>
      </c>
      <c r="H146" s="87" t="s">
        <v>144</v>
      </c>
      <c r="I146" s="84">
        <v>2.9970000000000001E-3</v>
      </c>
      <c r="J146" s="86">
        <v>4819</v>
      </c>
      <c r="K146" s="74"/>
      <c r="L146" s="84">
        <v>5.005849999999999E-4</v>
      </c>
      <c r="M146" s="85">
        <v>1.0701424646348624E-10</v>
      </c>
      <c r="N146" s="85">
        <f t="shared" si="3"/>
        <v>7.0960539215328394E-3</v>
      </c>
      <c r="O146" s="85">
        <f>L146/'סכום נכסי הקרן'!$C$42</f>
        <v>9.0044751242956651E-8</v>
      </c>
    </row>
    <row r="147" spans="2:15">
      <c r="B147" s="77" t="s">
        <v>711</v>
      </c>
      <c r="C147" s="74" t="s">
        <v>712</v>
      </c>
      <c r="D147" s="87" t="s">
        <v>659</v>
      </c>
      <c r="E147" s="87" t="s">
        <v>660</v>
      </c>
      <c r="F147" s="74" t="s">
        <v>502</v>
      </c>
      <c r="G147" s="87" t="s">
        <v>172</v>
      </c>
      <c r="H147" s="87" t="s">
        <v>144</v>
      </c>
      <c r="I147" s="84">
        <v>2.22E-4</v>
      </c>
      <c r="J147" s="86">
        <v>431.38</v>
      </c>
      <c r="K147" s="74"/>
      <c r="L147" s="84">
        <v>3.3170000000000002E-6</v>
      </c>
      <c r="M147" s="85">
        <v>1.2090038305652582E-12</v>
      </c>
      <c r="N147" s="85">
        <f t="shared" si="3"/>
        <v>4.702020807200462E-5</v>
      </c>
      <c r="O147" s="85">
        <f>L147/'סכום נכסי הקרן'!$C$42</f>
        <v>5.9665878896268819E-10</v>
      </c>
    </row>
    <row r="148" spans="2:15">
      <c r="B148" s="77" t="s">
        <v>715</v>
      </c>
      <c r="C148" s="74" t="s">
        <v>716</v>
      </c>
      <c r="D148" s="87" t="s">
        <v>659</v>
      </c>
      <c r="E148" s="87" t="s">
        <v>660</v>
      </c>
      <c r="F148" s="74" t="s">
        <v>717</v>
      </c>
      <c r="G148" s="87" t="s">
        <v>704</v>
      </c>
      <c r="H148" s="87" t="s">
        <v>144</v>
      </c>
      <c r="I148" s="84">
        <v>2.6710000000000002E-3</v>
      </c>
      <c r="J148" s="86">
        <v>670</v>
      </c>
      <c r="K148" s="74"/>
      <c r="L148" s="84">
        <v>6.2026999999999994E-5</v>
      </c>
      <c r="M148" s="85">
        <v>7.5731011951465135E-11</v>
      </c>
      <c r="N148" s="85">
        <f t="shared" si="3"/>
        <v>8.7926513297625268E-4</v>
      </c>
      <c r="O148" s="85">
        <f>L148/'סכום נכסי הקרן'!$C$42</f>
        <v>1.1157357462462663E-8</v>
      </c>
    </row>
    <row r="149" spans="2:15">
      <c r="B149" s="77" t="s">
        <v>718</v>
      </c>
      <c r="C149" s="74" t="s">
        <v>719</v>
      </c>
      <c r="D149" s="87" t="s">
        <v>659</v>
      </c>
      <c r="E149" s="87" t="s">
        <v>660</v>
      </c>
      <c r="F149" s="74" t="s">
        <v>720</v>
      </c>
      <c r="G149" s="87" t="s">
        <v>704</v>
      </c>
      <c r="H149" s="87" t="s">
        <v>144</v>
      </c>
      <c r="I149" s="84">
        <v>3.7159999999999997E-3</v>
      </c>
      <c r="J149" s="86">
        <v>895.31</v>
      </c>
      <c r="K149" s="74"/>
      <c r="L149" s="84">
        <v>1.1530999999999998E-4</v>
      </c>
      <c r="M149" s="85">
        <v>1.6173786905047508E-10</v>
      </c>
      <c r="N149" s="85">
        <f t="shared" si="3"/>
        <v>1.6345794973719782E-3</v>
      </c>
      <c r="O149" s="85">
        <f>L149/'סכום נכסי הקרן'!$C$42</f>
        <v>2.0741852564150605E-8</v>
      </c>
    </row>
    <row r="150" spans="2:15">
      <c r="B150" s="77" t="s">
        <v>721</v>
      </c>
      <c r="C150" s="74" t="s">
        <v>722</v>
      </c>
      <c r="D150" s="87" t="s">
        <v>659</v>
      </c>
      <c r="E150" s="87" t="s">
        <v>660</v>
      </c>
      <c r="F150" s="74" t="s">
        <v>723</v>
      </c>
      <c r="G150" s="87" t="s">
        <v>724</v>
      </c>
      <c r="H150" s="87" t="s">
        <v>144</v>
      </c>
      <c r="I150" s="84">
        <v>3.1670000000000005E-3</v>
      </c>
      <c r="J150" s="86">
        <v>13878</v>
      </c>
      <c r="K150" s="74"/>
      <c r="L150" s="84">
        <v>1.5232399999999999E-3</v>
      </c>
      <c r="M150" s="85">
        <v>6.3811491625552726E-11</v>
      </c>
      <c r="N150" s="85">
        <f t="shared" si="3"/>
        <v>2.1592722865119176E-2</v>
      </c>
      <c r="O150" s="85">
        <f>L150/'סכום נכסי הקרן'!$C$42</f>
        <v>2.7399895498930511E-7</v>
      </c>
    </row>
    <row r="151" spans="2:15">
      <c r="B151" s="77" t="s">
        <v>725</v>
      </c>
      <c r="C151" s="74" t="s">
        <v>726</v>
      </c>
      <c r="D151" s="87" t="s">
        <v>659</v>
      </c>
      <c r="E151" s="87" t="s">
        <v>660</v>
      </c>
      <c r="F151" s="74" t="s">
        <v>358</v>
      </c>
      <c r="G151" s="87" t="s">
        <v>359</v>
      </c>
      <c r="H151" s="87" t="s">
        <v>144</v>
      </c>
      <c r="I151" s="84">
        <v>6.5587999999999994E-2</v>
      </c>
      <c r="J151" s="86">
        <v>1233</v>
      </c>
      <c r="K151" s="74"/>
      <c r="L151" s="84">
        <v>2.802971E-3</v>
      </c>
      <c r="M151" s="85">
        <v>5.9880424248733911E-11</v>
      </c>
      <c r="N151" s="85">
        <f t="shared" si="3"/>
        <v>3.9733578426226969E-2</v>
      </c>
      <c r="O151" s="85">
        <f>L151/'סכום נכסי הקרן'!$C$42</f>
        <v>5.0419574385213599E-7</v>
      </c>
    </row>
    <row r="152" spans="2:15">
      <c r="B152" s="77" t="s">
        <v>727</v>
      </c>
      <c r="C152" s="74" t="s">
        <v>728</v>
      </c>
      <c r="D152" s="87" t="s">
        <v>659</v>
      </c>
      <c r="E152" s="87" t="s">
        <v>660</v>
      </c>
      <c r="F152" s="74" t="s">
        <v>354</v>
      </c>
      <c r="G152" s="87" t="s">
        <v>355</v>
      </c>
      <c r="H152" s="87" t="s">
        <v>144</v>
      </c>
      <c r="I152" s="84">
        <v>4.4339999999999996E-3</v>
      </c>
      <c r="J152" s="86">
        <v>1909</v>
      </c>
      <c r="K152" s="74"/>
      <c r="L152" s="84">
        <v>2.9339599999999997E-4</v>
      </c>
      <c r="M152" s="85">
        <v>4.1499396985870902E-11</v>
      </c>
      <c r="N152" s="85">
        <f t="shared" si="3"/>
        <v>4.159041594059049E-3</v>
      </c>
      <c r="O152" s="85">
        <f>L152/'סכום נכסי הקרן'!$C$42</f>
        <v>5.2775791994723192E-8</v>
      </c>
    </row>
    <row r="153" spans="2:15">
      <c r="B153" s="77" t="s">
        <v>729</v>
      </c>
      <c r="C153" s="74" t="s">
        <v>730</v>
      </c>
      <c r="D153" s="87" t="s">
        <v>663</v>
      </c>
      <c r="E153" s="87" t="s">
        <v>660</v>
      </c>
      <c r="F153" s="74" t="s">
        <v>731</v>
      </c>
      <c r="G153" s="87" t="s">
        <v>675</v>
      </c>
      <c r="H153" s="87" t="s">
        <v>144</v>
      </c>
      <c r="I153" s="84">
        <v>3.1150000000000001E-3</v>
      </c>
      <c r="J153" s="86">
        <v>955</v>
      </c>
      <c r="K153" s="74"/>
      <c r="L153" s="84">
        <v>1.0312400000000001E-4</v>
      </c>
      <c r="M153" s="85">
        <v>8.7482744274429924E-11</v>
      </c>
      <c r="N153" s="85">
        <f t="shared" si="3"/>
        <v>1.4618365804092268E-3</v>
      </c>
      <c r="O153" s="85">
        <f>L153/'סכום נכסי הקרן'!$C$42</f>
        <v>1.8549846533912651E-8</v>
      </c>
    </row>
    <row r="154" spans="2:15">
      <c r="B154" s="77" t="s">
        <v>732</v>
      </c>
      <c r="C154" s="74" t="s">
        <v>733</v>
      </c>
      <c r="D154" s="87" t="s">
        <v>659</v>
      </c>
      <c r="E154" s="87" t="s">
        <v>660</v>
      </c>
      <c r="F154" s="74" t="s">
        <v>734</v>
      </c>
      <c r="G154" s="87" t="s">
        <v>704</v>
      </c>
      <c r="H154" s="87" t="s">
        <v>144</v>
      </c>
      <c r="I154" s="84">
        <v>2.215E-3</v>
      </c>
      <c r="J154" s="86">
        <v>2612</v>
      </c>
      <c r="K154" s="74"/>
      <c r="L154" s="84">
        <v>2.0052000000000001E-4</v>
      </c>
      <c r="M154" s="85">
        <v>1.0097956561098268E-10</v>
      </c>
      <c r="N154" s="85">
        <f t="shared" si="3"/>
        <v>2.8424757680429202E-3</v>
      </c>
      <c r="O154" s="85">
        <f>L154/'סכום נכסי הקרן'!$C$42</f>
        <v>3.6069345903767933E-8</v>
      </c>
    </row>
    <row r="155" spans="2:15">
      <c r="B155" s="77" t="s">
        <v>735</v>
      </c>
      <c r="C155" s="74" t="s">
        <v>736</v>
      </c>
      <c r="D155" s="87" t="s">
        <v>659</v>
      </c>
      <c r="E155" s="87" t="s">
        <v>660</v>
      </c>
      <c r="F155" s="74" t="s">
        <v>737</v>
      </c>
      <c r="G155" s="87" t="s">
        <v>675</v>
      </c>
      <c r="H155" s="87" t="s">
        <v>144</v>
      </c>
      <c r="I155" s="84">
        <v>3.9750000000000002E-3</v>
      </c>
      <c r="J155" s="86">
        <v>4518</v>
      </c>
      <c r="K155" s="74"/>
      <c r="L155" s="84">
        <v>6.2246100000000004E-4</v>
      </c>
      <c r="M155" s="85">
        <v>6.1603399329817011E-11</v>
      </c>
      <c r="N155" s="85">
        <f t="shared" si="3"/>
        <v>8.8237098995200686E-3</v>
      </c>
      <c r="O155" s="85">
        <f>L155/'סכום נכסי הקרן'!$C$42</f>
        <v>1.1196768961004035E-7</v>
      </c>
    </row>
    <row r="156" spans="2:15">
      <c r="B156" s="77" t="s">
        <v>738</v>
      </c>
      <c r="C156" s="74" t="s">
        <v>739</v>
      </c>
      <c r="D156" s="87" t="s">
        <v>659</v>
      </c>
      <c r="E156" s="87" t="s">
        <v>660</v>
      </c>
      <c r="F156" s="74" t="s">
        <v>740</v>
      </c>
      <c r="G156" s="87" t="s">
        <v>675</v>
      </c>
      <c r="H156" s="87" t="s">
        <v>144</v>
      </c>
      <c r="I156" s="84">
        <v>6.1499999999999999E-4</v>
      </c>
      <c r="J156" s="86">
        <v>25622</v>
      </c>
      <c r="K156" s="74"/>
      <c r="L156" s="84">
        <v>5.4633399999999999E-4</v>
      </c>
      <c r="M156" s="85">
        <v>1.1807501326711968E-11</v>
      </c>
      <c r="N156" s="85">
        <f t="shared" si="3"/>
        <v>7.7445698995509708E-3</v>
      </c>
      <c r="O156" s="85">
        <f>L156/'סכום נכסי הקרן'!$C$42</f>
        <v>9.8274037627115241E-8</v>
      </c>
    </row>
    <row r="157" spans="2:15">
      <c r="B157" s="73"/>
      <c r="C157" s="74"/>
      <c r="D157" s="74"/>
      <c r="E157" s="74"/>
      <c r="F157" s="74"/>
      <c r="G157" s="74"/>
      <c r="H157" s="74"/>
      <c r="I157" s="84"/>
      <c r="J157" s="86"/>
      <c r="K157" s="74"/>
      <c r="L157" s="74"/>
      <c r="M157" s="74"/>
      <c r="N157" s="85"/>
      <c r="O157" s="74"/>
    </row>
    <row r="158" spans="2:15">
      <c r="B158" s="92" t="s">
        <v>48</v>
      </c>
      <c r="C158" s="72"/>
      <c r="D158" s="72"/>
      <c r="E158" s="72"/>
      <c r="F158" s="72"/>
      <c r="G158" s="72"/>
      <c r="H158" s="72"/>
      <c r="I158" s="81"/>
      <c r="J158" s="83"/>
      <c r="K158" s="81">
        <v>1.4549999999999998E-6</v>
      </c>
      <c r="L158" s="81">
        <f>SUM(L159:L167)</f>
        <v>3.3094060000000004E-3</v>
      </c>
      <c r="M158" s="72"/>
      <c r="N158" s="82">
        <f t="shared" ref="N158:N167" si="4">L158/$L$11</f>
        <v>4.6912559154278125E-2</v>
      </c>
      <c r="O158" s="82">
        <f>L158/'סכום נכסי הקרן'!$C$42</f>
        <v>5.9529278750251863E-7</v>
      </c>
    </row>
    <row r="159" spans="2:15">
      <c r="B159" s="77" t="s">
        <v>741</v>
      </c>
      <c r="C159" s="74" t="s">
        <v>742</v>
      </c>
      <c r="D159" s="87" t="s">
        <v>27</v>
      </c>
      <c r="E159" s="87" t="s">
        <v>660</v>
      </c>
      <c r="F159" s="74"/>
      <c r="G159" s="87" t="s">
        <v>743</v>
      </c>
      <c r="H159" s="87" t="s">
        <v>146</v>
      </c>
      <c r="I159" s="84">
        <v>2.2860000000000002E-2</v>
      </c>
      <c r="J159" s="86">
        <v>508.4</v>
      </c>
      <c r="K159" s="74"/>
      <c r="L159" s="84">
        <v>4.5125999999999999E-4</v>
      </c>
      <c r="M159" s="85">
        <v>1.4878959111134421E-11</v>
      </c>
      <c r="N159" s="85">
        <f t="shared" si="4"/>
        <v>6.3968462751199289E-3</v>
      </c>
      <c r="O159" s="85">
        <f>L159/'סכום נכסי הקרן'!$C$42</f>
        <v>8.1172217397438248E-8</v>
      </c>
    </row>
    <row r="160" spans="2:15">
      <c r="B160" s="77" t="s">
        <v>681</v>
      </c>
      <c r="C160" s="74" t="s">
        <v>682</v>
      </c>
      <c r="D160" s="87" t="s">
        <v>104</v>
      </c>
      <c r="E160" s="87" t="s">
        <v>660</v>
      </c>
      <c r="F160" s="74" t="s">
        <v>327</v>
      </c>
      <c r="G160" s="87" t="s">
        <v>127</v>
      </c>
      <c r="H160" s="87" t="s">
        <v>147</v>
      </c>
      <c r="I160" s="84">
        <v>1.1455E-2</v>
      </c>
      <c r="J160" s="86">
        <v>615</v>
      </c>
      <c r="K160" s="74"/>
      <c r="L160" s="84">
        <v>2.9969099999999999E-4</v>
      </c>
      <c r="M160" s="85">
        <v>6.4684840605315488E-11</v>
      </c>
      <c r="N160" s="85">
        <f>L160/$L$11</f>
        <v>4.2482765080817412E-3</v>
      </c>
      <c r="O160" s="85">
        <f>L160/'סכום נכסי הקרן'!$C$42</f>
        <v>5.3908130576731073E-8</v>
      </c>
    </row>
    <row r="161" spans="2:15">
      <c r="B161" s="77" t="s">
        <v>687</v>
      </c>
      <c r="C161" s="74" t="s">
        <v>688</v>
      </c>
      <c r="D161" s="87" t="s">
        <v>663</v>
      </c>
      <c r="E161" s="87" t="s">
        <v>660</v>
      </c>
      <c r="F161" s="74">
        <v>1760</v>
      </c>
      <c r="G161" s="87" t="s">
        <v>309</v>
      </c>
      <c r="H161" s="87" t="s">
        <v>144</v>
      </c>
      <c r="I161" s="84">
        <v>9.990000000000001E-4</v>
      </c>
      <c r="J161" s="86">
        <v>12246</v>
      </c>
      <c r="K161" s="84">
        <v>2.5969999999999999E-6</v>
      </c>
      <c r="L161" s="84">
        <v>4.2661900000000004E-4</v>
      </c>
      <c r="M161" s="85">
        <v>9.3494553507073357E-12</v>
      </c>
      <c r="N161" s="85">
        <f>L161/$L$11</f>
        <v>6.0475472256468314E-3</v>
      </c>
      <c r="O161" s="85">
        <f>L161/'סכום נכסי הקרן'!$C$42</f>
        <v>7.6739817874125133E-8</v>
      </c>
    </row>
    <row r="162" spans="2:15">
      <c r="B162" s="77" t="s">
        <v>698</v>
      </c>
      <c r="C162" s="74" t="s">
        <v>699</v>
      </c>
      <c r="D162" s="87" t="s">
        <v>659</v>
      </c>
      <c r="E162" s="87" t="s">
        <v>660</v>
      </c>
      <c r="F162" s="74" t="s">
        <v>700</v>
      </c>
      <c r="G162" s="87" t="s">
        <v>173</v>
      </c>
      <c r="H162" s="87" t="s">
        <v>144</v>
      </c>
      <c r="I162" s="84">
        <v>1.005E-3</v>
      </c>
      <c r="J162" s="86">
        <v>4143</v>
      </c>
      <c r="K162" s="74"/>
      <c r="L162" s="84">
        <v>1.4431399999999999E-4</v>
      </c>
      <c r="M162" s="85">
        <v>1.5181656220805996E-11</v>
      </c>
      <c r="N162" s="85">
        <f>L162/$L$11</f>
        <v>2.0457263514330041E-3</v>
      </c>
      <c r="O162" s="85">
        <f>L162/'סכום נכסי הקרן'!$C$42</f>
        <v>2.595906435645504E-8</v>
      </c>
    </row>
    <row r="163" spans="2:15">
      <c r="B163" s="77" t="s">
        <v>744</v>
      </c>
      <c r="C163" s="74" t="s">
        <v>745</v>
      </c>
      <c r="D163" s="87" t="s">
        <v>663</v>
      </c>
      <c r="E163" s="87" t="s">
        <v>660</v>
      </c>
      <c r="F163" s="74"/>
      <c r="G163" s="87" t="s">
        <v>746</v>
      </c>
      <c r="H163" s="87" t="s">
        <v>144</v>
      </c>
      <c r="I163" s="84">
        <v>9.3300000000000013E-4</v>
      </c>
      <c r="J163" s="86">
        <v>3210</v>
      </c>
      <c r="K163" s="84">
        <v>1.4549999999999998E-6</v>
      </c>
      <c r="L163" s="84">
        <v>1.05259E-4</v>
      </c>
      <c r="M163" s="85">
        <v>1.6372712886436213E-12</v>
      </c>
      <c r="N163" s="85">
        <f t="shared" si="4"/>
        <v>1.4921013209077884E-3</v>
      </c>
      <c r="O163" s="85">
        <f>L163/'סכום נכסי הקרן'!$C$42</f>
        <v>1.8933888292862101E-8</v>
      </c>
    </row>
    <row r="164" spans="2:15">
      <c r="B164" s="77" t="s">
        <v>709</v>
      </c>
      <c r="C164" s="74" t="s">
        <v>710</v>
      </c>
      <c r="D164" s="87" t="s">
        <v>663</v>
      </c>
      <c r="E164" s="87" t="s">
        <v>660</v>
      </c>
      <c r="F164" s="74" t="s">
        <v>302</v>
      </c>
      <c r="G164" s="87" t="s">
        <v>171</v>
      </c>
      <c r="H164" s="87" t="s">
        <v>144</v>
      </c>
      <c r="I164" s="84">
        <v>2.947E-3</v>
      </c>
      <c r="J164" s="86">
        <v>6349</v>
      </c>
      <c r="K164" s="74"/>
      <c r="L164" s="84">
        <v>6.4852200000000012E-4</v>
      </c>
      <c r="M164" s="85">
        <v>5.7743872634455735E-11</v>
      </c>
      <c r="N164" s="85">
        <f>L164/$L$11</f>
        <v>9.1931381909172698E-3</v>
      </c>
      <c r="O164" s="85">
        <f>L164/'סכום נכסי הקרן'!$C$42</f>
        <v>1.1665551737583977E-7</v>
      </c>
    </row>
    <row r="165" spans="2:15">
      <c r="B165" s="77" t="s">
        <v>747</v>
      </c>
      <c r="C165" s="74" t="s">
        <v>748</v>
      </c>
      <c r="D165" s="87" t="s">
        <v>663</v>
      </c>
      <c r="E165" s="87" t="s">
        <v>660</v>
      </c>
      <c r="F165" s="74"/>
      <c r="G165" s="87" t="s">
        <v>675</v>
      </c>
      <c r="H165" s="87" t="s">
        <v>144</v>
      </c>
      <c r="I165" s="84">
        <v>4.3300000000000001E-4</v>
      </c>
      <c r="J165" s="86">
        <v>22967</v>
      </c>
      <c r="K165" s="74"/>
      <c r="L165" s="84">
        <v>3.4484300000000006E-4</v>
      </c>
      <c r="M165" s="85">
        <v>4.4886333291204451E-12</v>
      </c>
      <c r="N165" s="85">
        <f t="shared" si="4"/>
        <v>4.8883296991782607E-3</v>
      </c>
      <c r="O165" s="85">
        <f>L165/'סכום נכסי הקרן'!$C$42</f>
        <v>6.2030029171619032E-8</v>
      </c>
    </row>
    <row r="166" spans="2:15">
      <c r="B166" s="77" t="s">
        <v>713</v>
      </c>
      <c r="C166" s="74" t="s">
        <v>714</v>
      </c>
      <c r="D166" s="87" t="s">
        <v>659</v>
      </c>
      <c r="E166" s="87" t="s">
        <v>660</v>
      </c>
      <c r="F166" s="74" t="s">
        <v>380</v>
      </c>
      <c r="G166" s="87" t="s">
        <v>359</v>
      </c>
      <c r="H166" s="87" t="s">
        <v>144</v>
      </c>
      <c r="I166" s="84">
        <v>3.228E-3</v>
      </c>
      <c r="J166" s="86">
        <v>5527</v>
      </c>
      <c r="K166" s="74"/>
      <c r="L166" s="84">
        <v>6.1841400000000007E-4</v>
      </c>
      <c r="M166" s="85">
        <v>2.368073023273052E-11</v>
      </c>
      <c r="N166" s="85">
        <f>L166/$L$11</f>
        <v>8.7663415600363788E-3</v>
      </c>
      <c r="O166" s="85">
        <f>L166/'סכום נכסי הקרן'!$C$42</f>
        <v>1.1123971911895444E-7</v>
      </c>
    </row>
    <row r="167" spans="2:15">
      <c r="B167" s="77" t="s">
        <v>749</v>
      </c>
      <c r="C167" s="74" t="s">
        <v>750</v>
      </c>
      <c r="D167" s="87" t="s">
        <v>659</v>
      </c>
      <c r="E167" s="87" t="s">
        <v>660</v>
      </c>
      <c r="F167" s="74"/>
      <c r="G167" s="87" t="s">
        <v>675</v>
      </c>
      <c r="H167" s="87" t="s">
        <v>144</v>
      </c>
      <c r="I167" s="84">
        <v>8.8199999999999997E-4</v>
      </c>
      <c r="J167" s="86">
        <v>8848</v>
      </c>
      <c r="K167" s="74"/>
      <c r="L167" s="84">
        <v>2.7048399999999998E-4</v>
      </c>
      <c r="M167" s="85">
        <v>2.8028446648868707E-11</v>
      </c>
      <c r="N167" s="85">
        <f t="shared" si="4"/>
        <v>3.8342520229569178E-3</v>
      </c>
      <c r="O167" s="85">
        <f>L167/'סכום נכסי הקרן'!$C$42</f>
        <v>4.8654403338493741E-8</v>
      </c>
    </row>
    <row r="168" spans="2:15">
      <c r="E168" s="1"/>
      <c r="F168" s="1"/>
      <c r="G168" s="1"/>
    </row>
    <row r="169" spans="2:15">
      <c r="E169" s="1"/>
      <c r="F169" s="1"/>
      <c r="G169" s="1"/>
    </row>
    <row r="170" spans="2:15">
      <c r="E170" s="1"/>
      <c r="F170" s="1"/>
      <c r="G170" s="1"/>
    </row>
    <row r="171" spans="2:15">
      <c r="B171" s="89" t="s">
        <v>231</v>
      </c>
      <c r="E171" s="1"/>
      <c r="F171" s="1"/>
      <c r="G171" s="1"/>
    </row>
    <row r="172" spans="2:15">
      <c r="B172" s="89" t="s">
        <v>93</v>
      </c>
      <c r="E172" s="1"/>
      <c r="F172" s="1"/>
      <c r="G172" s="1"/>
    </row>
    <row r="173" spans="2:15">
      <c r="B173" s="89" t="s">
        <v>214</v>
      </c>
      <c r="E173" s="1"/>
      <c r="F173" s="1"/>
      <c r="G173" s="1"/>
    </row>
    <row r="174" spans="2:15">
      <c r="B174" s="89" t="s">
        <v>222</v>
      </c>
      <c r="E174" s="1"/>
      <c r="F174" s="1"/>
      <c r="G174" s="1"/>
    </row>
    <row r="175" spans="2:15">
      <c r="B175" s="89" t="s">
        <v>228</v>
      </c>
      <c r="E175" s="1"/>
      <c r="F175" s="1"/>
      <c r="G175" s="1"/>
    </row>
    <row r="176" spans="2:15">
      <c r="E176" s="1"/>
      <c r="F176" s="1"/>
      <c r="G176" s="1"/>
    </row>
    <row r="177" spans="5:7">
      <c r="E177" s="1"/>
      <c r="F177" s="1"/>
      <c r="G177" s="1"/>
    </row>
    <row r="178" spans="5:7">
      <c r="E178" s="1"/>
      <c r="F178" s="1"/>
      <c r="G178" s="1"/>
    </row>
    <row r="179" spans="5:7">
      <c r="E179" s="1"/>
      <c r="F179" s="1"/>
      <c r="G179" s="1"/>
    </row>
    <row r="180" spans="5:7">
      <c r="E180" s="1"/>
      <c r="F180" s="1"/>
      <c r="G180" s="1"/>
    </row>
    <row r="181" spans="5:7">
      <c r="E181" s="1"/>
      <c r="F181" s="1"/>
      <c r="G181" s="1"/>
    </row>
    <row r="182" spans="5:7">
      <c r="E182" s="1"/>
      <c r="F182" s="1"/>
      <c r="G182" s="1"/>
    </row>
    <row r="183" spans="5:7">
      <c r="E183" s="1"/>
      <c r="F183" s="1"/>
      <c r="G183" s="1"/>
    </row>
    <row r="184" spans="5:7">
      <c r="E184" s="1"/>
      <c r="F184" s="1"/>
      <c r="G184" s="1"/>
    </row>
    <row r="185" spans="5:7">
      <c r="E185" s="1"/>
      <c r="F185" s="1"/>
      <c r="G185" s="1"/>
    </row>
    <row r="186" spans="5:7">
      <c r="E186" s="1"/>
      <c r="F186" s="1"/>
      <c r="G186" s="1"/>
    </row>
    <row r="187" spans="5:7">
      <c r="E187" s="1"/>
      <c r="F187" s="1"/>
      <c r="G187" s="1"/>
    </row>
    <row r="188" spans="5:7">
      <c r="E188" s="1"/>
      <c r="F188" s="1"/>
      <c r="G188" s="1"/>
    </row>
    <row r="189" spans="5:7">
      <c r="E189" s="1"/>
      <c r="F189" s="1"/>
      <c r="G189" s="1"/>
    </row>
    <row r="190" spans="5:7">
      <c r="E190" s="1"/>
      <c r="F190" s="1"/>
      <c r="G190" s="1"/>
    </row>
    <row r="191" spans="5:7">
      <c r="E191" s="1"/>
      <c r="F191" s="1"/>
      <c r="G191" s="1"/>
    </row>
    <row r="192" spans="5:7">
      <c r="E192" s="1"/>
      <c r="F192" s="1"/>
      <c r="G192" s="1"/>
    </row>
    <row r="193" spans="5:7">
      <c r="E193" s="1"/>
      <c r="F193" s="1"/>
      <c r="G193" s="1"/>
    </row>
    <row r="194" spans="5:7">
      <c r="E194" s="1"/>
      <c r="F194" s="1"/>
      <c r="G194" s="1"/>
    </row>
    <row r="195" spans="5:7">
      <c r="E195" s="1"/>
      <c r="F195" s="1"/>
      <c r="G195" s="1"/>
    </row>
    <row r="196" spans="5:7">
      <c r="E196" s="1"/>
      <c r="F196" s="1"/>
      <c r="G196" s="1"/>
    </row>
    <row r="197" spans="5:7">
      <c r="E197" s="1"/>
      <c r="F197" s="1"/>
      <c r="G197" s="1"/>
    </row>
    <row r="198" spans="5:7">
      <c r="E198" s="1"/>
      <c r="F198" s="1"/>
      <c r="G198" s="1"/>
    </row>
    <row r="199" spans="5:7">
      <c r="E199" s="1"/>
      <c r="F199" s="1"/>
      <c r="G199" s="1"/>
    </row>
    <row r="200" spans="5:7">
      <c r="E200" s="1"/>
      <c r="F200" s="1"/>
      <c r="G200" s="1"/>
    </row>
    <row r="201" spans="5:7">
      <c r="E201" s="1"/>
      <c r="F201" s="1"/>
      <c r="G201" s="1"/>
    </row>
    <row r="202" spans="5:7">
      <c r="E202" s="1"/>
      <c r="F202" s="1"/>
      <c r="G202" s="1"/>
    </row>
    <row r="203" spans="5:7">
      <c r="E203" s="1"/>
      <c r="F203" s="1"/>
      <c r="G203" s="1"/>
    </row>
    <row r="204" spans="5:7">
      <c r="E204" s="1"/>
      <c r="F204" s="1"/>
      <c r="G204" s="1"/>
    </row>
    <row r="205" spans="5:7">
      <c r="E205" s="1"/>
      <c r="F205" s="1"/>
      <c r="G205" s="1"/>
    </row>
    <row r="206" spans="5:7">
      <c r="E206" s="1"/>
      <c r="F206" s="1"/>
      <c r="G206" s="1"/>
    </row>
    <row r="207" spans="5:7">
      <c r="E207" s="1"/>
      <c r="F207" s="1"/>
      <c r="G207" s="1"/>
    </row>
    <row r="208" spans="5:7">
      <c r="E208" s="1"/>
      <c r="F208" s="1"/>
      <c r="G208" s="1"/>
    </row>
    <row r="209" spans="5:7">
      <c r="E209" s="1"/>
      <c r="F209" s="1"/>
      <c r="G209" s="1"/>
    </row>
    <row r="210" spans="5:7">
      <c r="E210" s="1"/>
      <c r="F210" s="1"/>
      <c r="G210" s="1"/>
    </row>
    <row r="211" spans="5:7">
      <c r="E211" s="1"/>
      <c r="F211" s="1"/>
      <c r="G211" s="1"/>
    </row>
    <row r="212" spans="5:7">
      <c r="E212" s="1"/>
      <c r="F212" s="1"/>
      <c r="G212" s="1"/>
    </row>
    <row r="213" spans="5:7">
      <c r="E213" s="1"/>
      <c r="F213" s="1"/>
      <c r="G213" s="1"/>
    </row>
    <row r="214" spans="5:7">
      <c r="E214" s="1"/>
      <c r="F214" s="1"/>
      <c r="G214" s="1"/>
    </row>
    <row r="215" spans="5:7">
      <c r="E215" s="1"/>
      <c r="F215" s="1"/>
      <c r="G215" s="1"/>
    </row>
    <row r="216" spans="5:7">
      <c r="E216" s="1"/>
      <c r="F216" s="1"/>
      <c r="G216" s="1"/>
    </row>
    <row r="217" spans="5:7">
      <c r="E217" s="1"/>
      <c r="F217" s="1"/>
      <c r="G217" s="1"/>
    </row>
    <row r="218" spans="5:7">
      <c r="E218" s="1"/>
      <c r="F218" s="1"/>
      <c r="G218" s="1"/>
    </row>
    <row r="219" spans="5:7">
      <c r="E219" s="1"/>
      <c r="F219" s="1"/>
      <c r="G219" s="1"/>
    </row>
    <row r="220" spans="5:7">
      <c r="E220" s="1"/>
      <c r="F220" s="1"/>
      <c r="G220" s="1"/>
    </row>
    <row r="221" spans="5:7">
      <c r="E221" s="1"/>
      <c r="F221" s="1"/>
      <c r="G221" s="1"/>
    </row>
    <row r="222" spans="5:7">
      <c r="E222" s="1"/>
      <c r="F222" s="1"/>
      <c r="G222" s="1"/>
    </row>
    <row r="223" spans="5:7">
      <c r="E223" s="1"/>
      <c r="F223" s="1"/>
      <c r="G223" s="1"/>
    </row>
    <row r="224" spans="5:7">
      <c r="E224" s="1"/>
      <c r="F224" s="1"/>
      <c r="G224" s="1"/>
    </row>
    <row r="225" spans="5:7">
      <c r="E225" s="1"/>
      <c r="F225" s="1"/>
      <c r="G225" s="1"/>
    </row>
    <row r="226" spans="5:7">
      <c r="E226" s="1"/>
      <c r="F226" s="1"/>
      <c r="G226" s="1"/>
    </row>
    <row r="227" spans="5:7">
      <c r="E227" s="1"/>
      <c r="F227" s="1"/>
      <c r="G227" s="1"/>
    </row>
    <row r="228" spans="5:7">
      <c r="E228" s="1"/>
      <c r="F228" s="1"/>
      <c r="G228" s="1"/>
    </row>
    <row r="229" spans="5:7">
      <c r="E229" s="1"/>
      <c r="F229" s="1"/>
      <c r="G229" s="1"/>
    </row>
    <row r="230" spans="5:7">
      <c r="E230" s="1"/>
      <c r="F230" s="1"/>
      <c r="G230" s="1"/>
    </row>
    <row r="231" spans="5:7">
      <c r="E231" s="1"/>
      <c r="F231" s="1"/>
      <c r="G231" s="1"/>
    </row>
    <row r="232" spans="5:7">
      <c r="E232" s="1"/>
      <c r="F232" s="1"/>
      <c r="G232" s="1"/>
    </row>
    <row r="233" spans="5:7">
      <c r="E233" s="1"/>
      <c r="F233" s="1"/>
      <c r="G233" s="1"/>
    </row>
    <row r="234" spans="5:7">
      <c r="E234" s="1"/>
      <c r="F234" s="1"/>
      <c r="G234" s="1"/>
    </row>
    <row r="235" spans="5:7">
      <c r="E235" s="1"/>
      <c r="F235" s="1"/>
      <c r="G235" s="1"/>
    </row>
    <row r="236" spans="5:7">
      <c r="E236" s="1"/>
      <c r="F236" s="1"/>
      <c r="G236" s="1"/>
    </row>
    <row r="237" spans="5:7">
      <c r="E237" s="1"/>
      <c r="F237" s="1"/>
      <c r="G237" s="1"/>
    </row>
    <row r="238" spans="5:7">
      <c r="E238" s="1"/>
      <c r="F238" s="1"/>
      <c r="G238" s="1"/>
    </row>
    <row r="239" spans="5:7">
      <c r="E239" s="1"/>
      <c r="F239" s="1"/>
      <c r="G239" s="1"/>
    </row>
    <row r="240" spans="5:7">
      <c r="E240" s="1"/>
      <c r="F240" s="1"/>
      <c r="G240" s="1"/>
    </row>
    <row r="241" spans="5:7">
      <c r="E241" s="1"/>
      <c r="F241" s="1"/>
      <c r="G241" s="1"/>
    </row>
    <row r="242" spans="5:7">
      <c r="E242" s="1"/>
      <c r="F242" s="1"/>
      <c r="G242" s="1"/>
    </row>
    <row r="243" spans="5:7">
      <c r="E243" s="1"/>
      <c r="F243" s="1"/>
      <c r="G243" s="1"/>
    </row>
    <row r="244" spans="5:7">
      <c r="E244" s="1"/>
      <c r="F244" s="1"/>
      <c r="G244" s="1"/>
    </row>
    <row r="245" spans="5:7">
      <c r="E245" s="1"/>
      <c r="F245" s="1"/>
      <c r="G245" s="1"/>
    </row>
    <row r="246" spans="5:7">
      <c r="E246" s="1"/>
      <c r="F246" s="1"/>
      <c r="G246" s="1"/>
    </row>
    <row r="247" spans="5:7">
      <c r="E247" s="1"/>
      <c r="F247" s="1"/>
      <c r="G247" s="1"/>
    </row>
    <row r="248" spans="5:7">
      <c r="E248" s="1"/>
      <c r="F248" s="1"/>
      <c r="G248" s="1"/>
    </row>
    <row r="249" spans="5:7">
      <c r="E249" s="1"/>
      <c r="F249" s="1"/>
      <c r="G249" s="1"/>
    </row>
    <row r="250" spans="5:7">
      <c r="E250" s="1"/>
      <c r="F250" s="1"/>
      <c r="G250" s="1"/>
    </row>
    <row r="251" spans="5:7">
      <c r="E251" s="1"/>
      <c r="F251" s="1"/>
      <c r="G251" s="1"/>
    </row>
    <row r="252" spans="5:7">
      <c r="E252" s="1"/>
      <c r="F252" s="1"/>
      <c r="G252" s="1"/>
    </row>
    <row r="253" spans="5:7">
      <c r="E253" s="1"/>
      <c r="F253" s="1"/>
      <c r="G253" s="1"/>
    </row>
    <row r="254" spans="5:7">
      <c r="E254" s="1"/>
      <c r="F254" s="1"/>
      <c r="G254" s="1"/>
    </row>
    <row r="255" spans="5:7">
      <c r="E255" s="1"/>
      <c r="F255" s="1"/>
      <c r="G255" s="1"/>
    </row>
    <row r="256" spans="5:7">
      <c r="E256" s="1"/>
      <c r="F256" s="1"/>
      <c r="G256" s="1"/>
    </row>
    <row r="257" spans="2:7">
      <c r="E257" s="1"/>
      <c r="F257" s="1"/>
      <c r="G257" s="1"/>
    </row>
    <row r="258" spans="2:7">
      <c r="E258" s="1"/>
      <c r="F258" s="1"/>
      <c r="G258" s="1"/>
    </row>
    <row r="259" spans="2:7">
      <c r="E259" s="1"/>
      <c r="F259" s="1"/>
      <c r="G259" s="1"/>
    </row>
    <row r="260" spans="2:7">
      <c r="E260" s="1"/>
      <c r="F260" s="1"/>
      <c r="G260" s="1"/>
    </row>
    <row r="261" spans="2:7">
      <c r="E261" s="1"/>
      <c r="F261" s="1"/>
      <c r="G261" s="1"/>
    </row>
    <row r="262" spans="2:7">
      <c r="E262" s="1"/>
      <c r="F262" s="1"/>
      <c r="G262" s="1"/>
    </row>
    <row r="263" spans="2:7">
      <c r="E263" s="1"/>
      <c r="F263" s="1"/>
      <c r="G263" s="1"/>
    </row>
    <row r="264" spans="2:7">
      <c r="E264" s="1"/>
      <c r="F264" s="1"/>
      <c r="G264" s="1"/>
    </row>
    <row r="265" spans="2:7">
      <c r="E265" s="1"/>
      <c r="F265" s="1"/>
      <c r="G265" s="1"/>
    </row>
    <row r="266" spans="2:7">
      <c r="E266" s="1"/>
      <c r="F266" s="1"/>
      <c r="G266" s="1"/>
    </row>
    <row r="267" spans="2:7">
      <c r="E267" s="1"/>
      <c r="F267" s="1"/>
      <c r="G267" s="1"/>
    </row>
    <row r="268" spans="2:7">
      <c r="E268" s="1"/>
      <c r="F268" s="1"/>
      <c r="G268" s="1"/>
    </row>
    <row r="269" spans="2:7">
      <c r="E269" s="1"/>
      <c r="F269" s="1"/>
      <c r="G269" s="1"/>
    </row>
    <row r="270" spans="2:7">
      <c r="E270" s="1"/>
      <c r="F270" s="1"/>
      <c r="G270" s="1"/>
    </row>
    <row r="271" spans="2:7">
      <c r="E271" s="1"/>
      <c r="F271" s="1"/>
      <c r="G271" s="1"/>
    </row>
    <row r="272" spans="2:7">
      <c r="B272" s="42"/>
      <c r="E272" s="1"/>
      <c r="F272" s="1"/>
      <c r="G272" s="1"/>
    </row>
    <row r="273" spans="2:7">
      <c r="B273" s="42"/>
      <c r="E273" s="1"/>
      <c r="F273" s="1"/>
      <c r="G273" s="1"/>
    </row>
    <row r="274" spans="2:7">
      <c r="B274" s="3"/>
      <c r="E274" s="1"/>
      <c r="F274" s="1"/>
      <c r="G274" s="1"/>
    </row>
    <row r="275" spans="2:7">
      <c r="E275" s="1"/>
      <c r="F275" s="1"/>
      <c r="G275" s="1"/>
    </row>
    <row r="276" spans="2:7">
      <c r="E276" s="1"/>
      <c r="F276" s="1"/>
      <c r="G276" s="1"/>
    </row>
    <row r="277" spans="2:7">
      <c r="E277" s="1"/>
      <c r="F277" s="1"/>
      <c r="G277" s="1"/>
    </row>
    <row r="278" spans="2:7">
      <c r="E278" s="1"/>
      <c r="F278" s="1"/>
      <c r="G278" s="1"/>
    </row>
    <row r="279" spans="2:7">
      <c r="E279" s="1"/>
      <c r="F279" s="1"/>
      <c r="G279" s="1"/>
    </row>
    <row r="280" spans="2:7">
      <c r="E280" s="1"/>
      <c r="F280" s="1"/>
      <c r="G280" s="1"/>
    </row>
    <row r="281" spans="2:7">
      <c r="E281" s="1"/>
      <c r="F281" s="1"/>
      <c r="G281" s="1"/>
    </row>
    <row r="282" spans="2:7">
      <c r="E282" s="1"/>
      <c r="F282" s="1"/>
      <c r="G282" s="1"/>
    </row>
    <row r="283" spans="2:7">
      <c r="E283" s="1"/>
      <c r="F283" s="1"/>
      <c r="G283" s="1"/>
    </row>
    <row r="284" spans="2:7">
      <c r="E284" s="1"/>
      <c r="F284" s="1"/>
      <c r="G284" s="1"/>
    </row>
    <row r="285" spans="2:7">
      <c r="E285" s="1"/>
      <c r="F285" s="1"/>
      <c r="G285" s="1"/>
    </row>
    <row r="286" spans="2:7">
      <c r="E286" s="1"/>
      <c r="F286" s="1"/>
      <c r="G286" s="1"/>
    </row>
    <row r="287" spans="2:7">
      <c r="E287" s="1"/>
      <c r="F287" s="1"/>
      <c r="G287" s="1"/>
    </row>
    <row r="288" spans="2:7">
      <c r="E288" s="1"/>
      <c r="F288" s="1"/>
      <c r="G288" s="1"/>
    </row>
    <row r="289" spans="2:7">
      <c r="E289" s="1"/>
      <c r="F289" s="1"/>
      <c r="G289" s="1"/>
    </row>
    <row r="290" spans="2:7">
      <c r="E290" s="1"/>
      <c r="F290" s="1"/>
      <c r="G290" s="1"/>
    </row>
    <row r="291" spans="2:7">
      <c r="E291" s="1"/>
      <c r="F291" s="1"/>
      <c r="G291" s="1"/>
    </row>
    <row r="292" spans="2:7">
      <c r="E292" s="1"/>
      <c r="F292" s="1"/>
      <c r="G292" s="1"/>
    </row>
    <row r="293" spans="2:7">
      <c r="B293" s="42"/>
      <c r="E293" s="1"/>
      <c r="F293" s="1"/>
      <c r="G293" s="1"/>
    </row>
    <row r="294" spans="2:7">
      <c r="B294" s="42"/>
      <c r="E294" s="1"/>
      <c r="F294" s="1"/>
      <c r="G294" s="1"/>
    </row>
    <row r="295" spans="2:7">
      <c r="B295" s="3"/>
      <c r="E295" s="1"/>
      <c r="F295" s="1"/>
      <c r="G295" s="1"/>
    </row>
    <row r="296" spans="2:7">
      <c r="E296" s="1"/>
      <c r="F296" s="1"/>
      <c r="G296" s="1"/>
    </row>
    <row r="297" spans="2:7">
      <c r="E297" s="1"/>
      <c r="F297" s="1"/>
      <c r="G297" s="1"/>
    </row>
    <row r="298" spans="2:7">
      <c r="E298" s="1"/>
      <c r="F298" s="1"/>
      <c r="G298" s="1"/>
    </row>
    <row r="299" spans="2:7">
      <c r="E299" s="1"/>
      <c r="F299" s="1"/>
      <c r="G299" s="1"/>
    </row>
    <row r="300" spans="2:7">
      <c r="E300" s="1"/>
      <c r="F300" s="1"/>
      <c r="G300" s="1"/>
    </row>
    <row r="301" spans="2:7">
      <c r="E301" s="1"/>
      <c r="F301" s="1"/>
      <c r="G301" s="1"/>
    </row>
    <row r="302" spans="2:7">
      <c r="E302" s="1"/>
      <c r="F302" s="1"/>
      <c r="G302" s="1"/>
    </row>
    <row r="303" spans="2:7">
      <c r="E303" s="1"/>
      <c r="F303" s="1"/>
      <c r="G303" s="1"/>
    </row>
    <row r="304" spans="2:7">
      <c r="E304" s="1"/>
      <c r="F304" s="1"/>
      <c r="G304" s="1"/>
    </row>
    <row r="305" spans="5:7">
      <c r="E305" s="1"/>
      <c r="F305" s="1"/>
      <c r="G305" s="1"/>
    </row>
    <row r="306" spans="5:7">
      <c r="E306" s="1"/>
      <c r="F306" s="1"/>
      <c r="G306" s="1"/>
    </row>
    <row r="307" spans="5:7">
      <c r="E307" s="1"/>
      <c r="F307" s="1"/>
      <c r="G307" s="1"/>
    </row>
    <row r="308" spans="5:7">
      <c r="E308" s="1"/>
      <c r="F308" s="1"/>
      <c r="G308" s="1"/>
    </row>
    <row r="309" spans="5:7">
      <c r="E309" s="1"/>
      <c r="F309" s="1"/>
      <c r="G309" s="1"/>
    </row>
    <row r="310" spans="5:7">
      <c r="E310" s="1"/>
      <c r="F310" s="1"/>
      <c r="G310" s="1"/>
    </row>
    <row r="311" spans="5:7">
      <c r="E311" s="1"/>
      <c r="F311" s="1"/>
      <c r="G311" s="1"/>
    </row>
    <row r="312" spans="5:7">
      <c r="E312" s="1"/>
      <c r="F312" s="1"/>
      <c r="G312" s="1"/>
    </row>
    <row r="313" spans="5:7">
      <c r="E313" s="1"/>
      <c r="F313" s="1"/>
      <c r="G313" s="1"/>
    </row>
    <row r="314" spans="5:7">
      <c r="E314" s="1"/>
      <c r="F314" s="1"/>
      <c r="G314" s="1"/>
    </row>
    <row r="315" spans="5:7">
      <c r="E315" s="1"/>
      <c r="F315" s="1"/>
      <c r="G315" s="1"/>
    </row>
    <row r="316" spans="5:7">
      <c r="E316" s="1"/>
      <c r="F316" s="1"/>
      <c r="G316" s="1"/>
    </row>
    <row r="317" spans="5:7">
      <c r="E317" s="1"/>
      <c r="F317" s="1"/>
      <c r="G317" s="1"/>
    </row>
    <row r="318" spans="5:7">
      <c r="E318" s="1"/>
      <c r="F318" s="1"/>
      <c r="G318" s="1"/>
    </row>
    <row r="319" spans="5:7">
      <c r="E319" s="1"/>
      <c r="F319" s="1"/>
      <c r="G319" s="1"/>
    </row>
    <row r="320" spans="5:7">
      <c r="E320" s="1"/>
      <c r="F320" s="1"/>
      <c r="G320" s="1"/>
    </row>
    <row r="321" spans="5:7">
      <c r="E321" s="1"/>
      <c r="F321" s="1"/>
      <c r="G321" s="1"/>
    </row>
    <row r="322" spans="5:7">
      <c r="E322" s="1"/>
      <c r="F322" s="1"/>
      <c r="G322" s="1"/>
    </row>
    <row r="323" spans="5:7">
      <c r="E323" s="1"/>
      <c r="F323" s="1"/>
      <c r="G323" s="1"/>
    </row>
    <row r="324" spans="5:7">
      <c r="E324" s="1"/>
      <c r="F324" s="1"/>
      <c r="G324" s="1"/>
    </row>
    <row r="325" spans="5:7">
      <c r="E325" s="1"/>
      <c r="F325" s="1"/>
      <c r="G325" s="1"/>
    </row>
    <row r="326" spans="5:7">
      <c r="E326" s="1"/>
      <c r="F326" s="1"/>
      <c r="G326" s="1"/>
    </row>
    <row r="327" spans="5:7">
      <c r="E327" s="1"/>
      <c r="F327" s="1"/>
      <c r="G327" s="1"/>
    </row>
    <row r="328" spans="5:7">
      <c r="E328" s="1"/>
      <c r="F328" s="1"/>
      <c r="G328" s="1"/>
    </row>
    <row r="329" spans="5:7">
      <c r="E329" s="1"/>
      <c r="F329" s="1"/>
      <c r="G329" s="1"/>
    </row>
    <row r="330" spans="5:7">
      <c r="E330" s="1"/>
      <c r="F330" s="1"/>
      <c r="G330" s="1"/>
    </row>
    <row r="331" spans="5:7">
      <c r="E331" s="1"/>
      <c r="F331" s="1"/>
      <c r="G331" s="1"/>
    </row>
    <row r="332" spans="5:7">
      <c r="E332" s="1"/>
      <c r="F332" s="1"/>
      <c r="G332" s="1"/>
    </row>
    <row r="333" spans="5:7">
      <c r="E333" s="1"/>
      <c r="F333" s="1"/>
      <c r="G333" s="1"/>
    </row>
    <row r="334" spans="5:7">
      <c r="E334" s="1"/>
      <c r="F334" s="1"/>
      <c r="G334" s="1"/>
    </row>
    <row r="335" spans="5:7">
      <c r="E335" s="1"/>
      <c r="F335" s="1"/>
      <c r="G335" s="1"/>
    </row>
    <row r="336" spans="5:7">
      <c r="E336" s="1"/>
      <c r="F336" s="1"/>
      <c r="G336" s="1"/>
    </row>
    <row r="337" spans="5:7">
      <c r="E337" s="1"/>
      <c r="F337" s="1"/>
      <c r="G337" s="1"/>
    </row>
    <row r="338" spans="5:7">
      <c r="E338" s="1"/>
      <c r="F338" s="1"/>
      <c r="G338" s="1"/>
    </row>
    <row r="339" spans="5:7">
      <c r="E339" s="1"/>
      <c r="F339" s="1"/>
      <c r="G339" s="1"/>
    </row>
    <row r="340" spans="5:7">
      <c r="E340" s="1"/>
      <c r="F340" s="1"/>
      <c r="G340" s="1"/>
    </row>
    <row r="341" spans="5:7">
      <c r="E341" s="1"/>
      <c r="F341" s="1"/>
      <c r="G341" s="1"/>
    </row>
    <row r="342" spans="5:7">
      <c r="E342" s="1"/>
      <c r="F342" s="1"/>
      <c r="G342" s="1"/>
    </row>
    <row r="343" spans="5:7">
      <c r="E343" s="1"/>
      <c r="F343" s="1"/>
      <c r="G343" s="1"/>
    </row>
    <row r="344" spans="5:7">
      <c r="E344" s="1"/>
      <c r="F344" s="1"/>
      <c r="G344" s="1"/>
    </row>
    <row r="345" spans="5:7">
      <c r="E345" s="1"/>
      <c r="F345" s="1"/>
      <c r="G345" s="1"/>
    </row>
    <row r="346" spans="5:7">
      <c r="E346" s="1"/>
      <c r="F346" s="1"/>
      <c r="G346" s="1"/>
    </row>
    <row r="347" spans="5:7">
      <c r="E347" s="1"/>
      <c r="F347" s="1"/>
      <c r="G347" s="1"/>
    </row>
    <row r="348" spans="5:7">
      <c r="E348" s="1"/>
      <c r="F348" s="1"/>
      <c r="G348" s="1"/>
    </row>
    <row r="349" spans="5:7">
      <c r="E349" s="1"/>
      <c r="F349" s="1"/>
      <c r="G349" s="1"/>
    </row>
    <row r="350" spans="5:7">
      <c r="E350" s="1"/>
      <c r="F350" s="1"/>
      <c r="G350" s="1"/>
    </row>
    <row r="351" spans="5:7">
      <c r="E351" s="1"/>
      <c r="F351" s="1"/>
      <c r="G351" s="1"/>
    </row>
    <row r="352" spans="5:7">
      <c r="E352" s="1"/>
      <c r="F352" s="1"/>
      <c r="G352" s="1"/>
    </row>
    <row r="353" spans="2:7">
      <c r="E353" s="1"/>
      <c r="F353" s="1"/>
      <c r="G353" s="1"/>
    </row>
    <row r="354" spans="2:7">
      <c r="E354" s="1"/>
      <c r="F354" s="1"/>
      <c r="G354" s="1"/>
    </row>
    <row r="355" spans="2:7">
      <c r="E355" s="1"/>
      <c r="F355" s="1"/>
      <c r="G355" s="1"/>
    </row>
    <row r="356" spans="2:7">
      <c r="E356" s="1"/>
      <c r="F356" s="1"/>
      <c r="G356" s="1"/>
    </row>
    <row r="357" spans="2:7">
      <c r="E357" s="1"/>
      <c r="F357" s="1"/>
      <c r="G357" s="1"/>
    </row>
    <row r="358" spans="2:7">
      <c r="E358" s="1"/>
      <c r="F358" s="1"/>
      <c r="G358" s="1"/>
    </row>
    <row r="359" spans="2:7">
      <c r="E359" s="1"/>
      <c r="F359" s="1"/>
      <c r="G359" s="1"/>
    </row>
    <row r="360" spans="2:7">
      <c r="B360" s="42"/>
      <c r="E360" s="1"/>
      <c r="F360" s="1"/>
      <c r="G360" s="1"/>
    </row>
    <row r="361" spans="2:7">
      <c r="B361" s="42"/>
      <c r="E361" s="1"/>
      <c r="F361" s="1"/>
      <c r="G361" s="1"/>
    </row>
    <row r="362" spans="2:7">
      <c r="B362" s="3"/>
    </row>
  </sheetData>
  <sheetProtection sheet="1" objects="1" scenarios="1"/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173 B175"/>
    <dataValidation type="list" allowBlank="1" showInputMessage="1" showErrorMessage="1" sqref="E12:E35 E37:E139 E140 E141:E143 E144:E146 E147 E148:E356">
      <formula1>$BF$6:$BF$23</formula1>
    </dataValidation>
    <dataValidation type="list" allowBlank="1" showInputMessage="1" showErrorMessage="1" sqref="H12:H35 H37:H139 H140 H141:H143 H144:H146 H147 H148:H356">
      <formula1>$BJ$6:$BJ$19</formula1>
    </dataValidation>
    <dataValidation type="list" allowBlank="1" showInputMessage="1" showErrorMessage="1" sqref="G12:G35 G37:G139 G140 G141:G143 G144:G146 G147 G148:G362">
      <formula1>$BH$6:$BH$29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255"/>
  <sheetViews>
    <sheetView rightToLeft="1" topLeftCell="A27" workbookViewId="0">
      <selection activeCell="I36" sqref="I36"/>
    </sheetView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63.28515625" style="2" bestFit="1" customWidth="1"/>
    <col min="4" max="4" width="6.5703125" style="2" bestFit="1" customWidth="1"/>
    <col min="5" max="5" width="11.28515625" style="2" bestFit="1" customWidth="1"/>
    <col min="6" max="6" width="5.28515625" style="2" bestFit="1" customWidth="1"/>
    <col min="7" max="7" width="12" style="2" bestFit="1" customWidth="1"/>
    <col min="8" max="8" width="10.140625" style="1" bestFit="1" customWidth="1"/>
    <col min="9" max="9" width="10.7109375" style="1" bestFit="1" customWidth="1"/>
    <col min="10" max="10" width="8.28515625" style="1" bestFit="1" customWidth="1"/>
    <col min="11" max="11" width="9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5" width="7.5703125" style="1" customWidth="1"/>
    <col min="16" max="16" width="6.7109375" style="1" customWidth="1"/>
    <col min="17" max="17" width="7.7109375" style="1" customWidth="1"/>
    <col min="18" max="18" width="7.140625" style="1" customWidth="1"/>
    <col min="19" max="19" width="6" style="1" customWidth="1"/>
    <col min="20" max="20" width="7.85546875" style="1" customWidth="1"/>
    <col min="21" max="21" width="8.140625" style="1" customWidth="1"/>
    <col min="22" max="22" width="6.28515625" style="1" customWidth="1"/>
    <col min="23" max="23" width="8" style="1" customWidth="1"/>
    <col min="24" max="24" width="8.7109375" style="1" customWidth="1"/>
    <col min="25" max="25" width="10" style="1" customWidth="1"/>
    <col min="26" max="26" width="9.5703125" style="1" customWidth="1"/>
    <col min="27" max="27" width="6.140625" style="1" customWidth="1"/>
    <col min="28" max="29" width="5.7109375" style="1" customWidth="1"/>
    <col min="30" max="30" width="6.85546875" style="1" customWidth="1"/>
    <col min="31" max="31" width="6.42578125" style="1" customWidth="1"/>
    <col min="32" max="32" width="6.7109375" style="1" customWidth="1"/>
    <col min="33" max="33" width="7.28515625" style="1" customWidth="1"/>
    <col min="34" max="45" width="5.7109375" style="1" customWidth="1"/>
    <col min="46" max="16384" width="9.140625" style="1"/>
  </cols>
  <sheetData>
    <row r="1" spans="2:63">
      <c r="B1" s="47" t="s">
        <v>160</v>
      </c>
      <c r="C1" s="68" t="s" vm="1">
        <v>240</v>
      </c>
    </row>
    <row r="2" spans="2:63">
      <c r="B2" s="47" t="s">
        <v>159</v>
      </c>
      <c r="C2" s="68" t="s">
        <v>241</v>
      </c>
    </row>
    <row r="3" spans="2:63">
      <c r="B3" s="47" t="s">
        <v>161</v>
      </c>
      <c r="C3" s="68" t="s">
        <v>242</v>
      </c>
    </row>
    <row r="4" spans="2:63">
      <c r="B4" s="47" t="s">
        <v>162</v>
      </c>
      <c r="C4" s="68">
        <v>12146</v>
      </c>
    </row>
    <row r="6" spans="2:63" ht="26.25" customHeight="1">
      <c r="B6" s="108" t="s">
        <v>190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10"/>
      <c r="BK6" s="3"/>
    </row>
    <row r="7" spans="2:63" ht="26.25" customHeight="1">
      <c r="B7" s="108" t="s">
        <v>238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10"/>
      <c r="BH7" s="3"/>
      <c r="BK7" s="3"/>
    </row>
    <row r="8" spans="2:63" s="3" customFormat="1" ht="74.25" customHeight="1">
      <c r="B8" s="22" t="s">
        <v>96</v>
      </c>
      <c r="C8" s="30" t="s">
        <v>35</v>
      </c>
      <c r="D8" s="30" t="s">
        <v>100</v>
      </c>
      <c r="E8" s="30" t="s">
        <v>98</v>
      </c>
      <c r="F8" s="30" t="s">
        <v>50</v>
      </c>
      <c r="G8" s="30" t="s">
        <v>84</v>
      </c>
      <c r="H8" s="30" t="s">
        <v>216</v>
      </c>
      <c r="I8" s="30" t="s">
        <v>215</v>
      </c>
      <c r="J8" s="30" t="s">
        <v>230</v>
      </c>
      <c r="K8" s="30" t="s">
        <v>47</v>
      </c>
      <c r="L8" s="30" t="s">
        <v>46</v>
      </c>
      <c r="M8" s="30" t="s">
        <v>163</v>
      </c>
      <c r="N8" s="14" t="s">
        <v>165</v>
      </c>
      <c r="O8" s="1"/>
      <c r="BH8" s="1"/>
      <c r="BI8" s="1"/>
      <c r="BK8" s="4"/>
    </row>
    <row r="9" spans="2:63" s="3" customFormat="1" ht="26.25" customHeight="1">
      <c r="B9" s="15"/>
      <c r="C9" s="16"/>
      <c r="D9" s="16"/>
      <c r="E9" s="16"/>
      <c r="F9" s="16"/>
      <c r="G9" s="16"/>
      <c r="H9" s="32" t="s">
        <v>223</v>
      </c>
      <c r="I9" s="32"/>
      <c r="J9" s="16" t="s">
        <v>219</v>
      </c>
      <c r="K9" s="16" t="s">
        <v>219</v>
      </c>
      <c r="L9" s="16" t="s">
        <v>19</v>
      </c>
      <c r="M9" s="16" t="s">
        <v>19</v>
      </c>
      <c r="N9" s="17" t="s">
        <v>19</v>
      </c>
      <c r="BH9" s="1"/>
      <c r="BK9" s="4"/>
    </row>
    <row r="10" spans="2:63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20" t="s">
        <v>11</v>
      </c>
      <c r="O10" s="5"/>
      <c r="BH10" s="1"/>
      <c r="BI10" s="3"/>
      <c r="BK10" s="1"/>
    </row>
    <row r="11" spans="2:63" s="4" customFormat="1" ht="18" customHeight="1">
      <c r="B11" s="69" t="s">
        <v>233</v>
      </c>
      <c r="C11" s="70"/>
      <c r="D11" s="70"/>
      <c r="E11" s="70"/>
      <c r="F11" s="70"/>
      <c r="G11" s="70"/>
      <c r="H11" s="78"/>
      <c r="I11" s="80"/>
      <c r="J11" s="78">
        <v>0.2273</v>
      </c>
      <c r="K11" s="78">
        <v>1425.0353770542004</v>
      </c>
      <c r="L11" s="70"/>
      <c r="M11" s="79">
        <f>K11/$K$11</f>
        <v>1</v>
      </c>
      <c r="N11" s="79">
        <f>K11/'סכום נכסי הקרן'!$C$42</f>
        <v>0.25633400129699935</v>
      </c>
      <c r="O11" s="5"/>
      <c r="BH11" s="1"/>
      <c r="BI11" s="3"/>
      <c r="BK11" s="1"/>
    </row>
    <row r="12" spans="2:63" ht="20.25">
      <c r="B12" s="71" t="s">
        <v>212</v>
      </c>
      <c r="C12" s="72"/>
      <c r="D12" s="72"/>
      <c r="E12" s="72"/>
      <c r="F12" s="72"/>
      <c r="G12" s="72"/>
      <c r="H12" s="81"/>
      <c r="I12" s="83"/>
      <c r="J12" s="72"/>
      <c r="K12" s="81">
        <v>848.8461770539999</v>
      </c>
      <c r="L12" s="72"/>
      <c r="M12" s="82">
        <f t="shared" ref="M12:M26" si="0">K12/$K$11</f>
        <v>0.59566673973295647</v>
      </c>
      <c r="N12" s="82">
        <f>K12/'סכום נכסי הקרן'!$C$42</f>
        <v>0.15268963883528705</v>
      </c>
      <c r="BI12" s="4"/>
    </row>
    <row r="13" spans="2:63">
      <c r="B13" s="92" t="s">
        <v>234</v>
      </c>
      <c r="C13" s="72"/>
      <c r="D13" s="72"/>
      <c r="E13" s="72"/>
      <c r="F13" s="72"/>
      <c r="G13" s="72"/>
      <c r="H13" s="81"/>
      <c r="I13" s="83"/>
      <c r="J13" s="72"/>
      <c r="K13" s="81">
        <v>282.21222705400004</v>
      </c>
      <c r="L13" s="72"/>
      <c r="M13" s="82">
        <f t="shared" si="0"/>
        <v>0.19803875159743931</v>
      </c>
      <c r="N13" s="82">
        <f>K13/'סכום נכסי הקרן'!$C$42</f>
        <v>5.076406560883414E-2</v>
      </c>
    </row>
    <row r="14" spans="2:63">
      <c r="B14" s="77" t="s">
        <v>751</v>
      </c>
      <c r="C14" s="74" t="s">
        <v>752</v>
      </c>
      <c r="D14" s="87" t="s">
        <v>101</v>
      </c>
      <c r="E14" s="74" t="s">
        <v>753</v>
      </c>
      <c r="F14" s="87" t="s">
        <v>754</v>
      </c>
      <c r="G14" s="87" t="s">
        <v>145</v>
      </c>
      <c r="H14" s="84">
        <v>5090</v>
      </c>
      <c r="I14" s="86">
        <v>1309</v>
      </c>
      <c r="J14" s="74"/>
      <c r="K14" s="84">
        <v>66.628100000000003</v>
      </c>
      <c r="L14" s="85">
        <v>4.2464492301120806E-4</v>
      </c>
      <c r="M14" s="85">
        <f t="shared" si="0"/>
        <v>4.6755400653794327E-2</v>
      </c>
      <c r="N14" s="85">
        <f>K14/'סכום נכסי הקרן'!$C$42</f>
        <v>1.198499893183144E-2</v>
      </c>
    </row>
    <row r="15" spans="2:63">
      <c r="B15" s="77" t="s">
        <v>755</v>
      </c>
      <c r="C15" s="74" t="s">
        <v>756</v>
      </c>
      <c r="D15" s="87" t="s">
        <v>101</v>
      </c>
      <c r="E15" s="74" t="s">
        <v>753</v>
      </c>
      <c r="F15" s="87" t="s">
        <v>754</v>
      </c>
      <c r="G15" s="87" t="s">
        <v>145</v>
      </c>
      <c r="H15" s="84">
        <v>3.7350000000000001E-2</v>
      </c>
      <c r="I15" s="86">
        <v>1308</v>
      </c>
      <c r="J15" s="74"/>
      <c r="K15" s="84">
        <v>4.8853799999999995E-4</v>
      </c>
      <c r="L15" s="85">
        <v>5.1959290236930052E-10</v>
      </c>
      <c r="M15" s="85">
        <f t="shared" si="0"/>
        <v>3.4282517323176512E-7</v>
      </c>
      <c r="N15" s="85">
        <f>K15/'סכום נכסי הקרן'!$C$42</f>
        <v>8.7877748399835312E-8</v>
      </c>
    </row>
    <row r="16" spans="2:63" ht="20.25">
      <c r="B16" s="77" t="s">
        <v>757</v>
      </c>
      <c r="C16" s="74" t="s">
        <v>758</v>
      </c>
      <c r="D16" s="87" t="s">
        <v>101</v>
      </c>
      <c r="E16" s="74" t="s">
        <v>753</v>
      </c>
      <c r="F16" s="87" t="s">
        <v>754</v>
      </c>
      <c r="G16" s="87" t="s">
        <v>145</v>
      </c>
      <c r="H16" s="84">
        <v>2.283E-2</v>
      </c>
      <c r="I16" s="86">
        <v>1735</v>
      </c>
      <c r="J16" s="74"/>
      <c r="K16" s="84">
        <v>3.96098E-4</v>
      </c>
      <c r="L16" s="85">
        <v>5.5478723180636266E-10</v>
      </c>
      <c r="M16" s="85">
        <f t="shared" si="0"/>
        <v>2.7795660822035484E-7</v>
      </c>
      <c r="N16" s="85">
        <f>K16/'סכום נכסי הקרן'!$C$42</f>
        <v>7.1249729572065978E-8</v>
      </c>
      <c r="BH16" s="4"/>
    </row>
    <row r="17" spans="2:14">
      <c r="B17" s="77" t="s">
        <v>759</v>
      </c>
      <c r="C17" s="74" t="s">
        <v>760</v>
      </c>
      <c r="D17" s="87" t="s">
        <v>101</v>
      </c>
      <c r="E17" s="74" t="s">
        <v>761</v>
      </c>
      <c r="F17" s="87" t="s">
        <v>754</v>
      </c>
      <c r="G17" s="87" t="s">
        <v>145</v>
      </c>
      <c r="H17" s="84">
        <v>5791</v>
      </c>
      <c r="I17" s="86">
        <v>1301</v>
      </c>
      <c r="J17" s="74"/>
      <c r="K17" s="84">
        <v>75.340910000000008</v>
      </c>
      <c r="L17" s="85">
        <v>6.6980824584726988E-4</v>
      </c>
      <c r="M17" s="85">
        <f t="shared" si="0"/>
        <v>5.2869501496687732E-2</v>
      </c>
      <c r="N17" s="85">
        <f>K17/'סכום נכסי הקרן'!$C$42</f>
        <v>1.3552250865223662E-2</v>
      </c>
    </row>
    <row r="18" spans="2:14">
      <c r="B18" s="77" t="s">
        <v>762</v>
      </c>
      <c r="C18" s="74" t="s">
        <v>763</v>
      </c>
      <c r="D18" s="87" t="s">
        <v>101</v>
      </c>
      <c r="E18" s="74" t="s">
        <v>761</v>
      </c>
      <c r="F18" s="87" t="s">
        <v>754</v>
      </c>
      <c r="G18" s="87" t="s">
        <v>145</v>
      </c>
      <c r="H18" s="84">
        <v>2.4000000000000001E-5</v>
      </c>
      <c r="I18" s="86">
        <v>1105</v>
      </c>
      <c r="J18" s="74"/>
      <c r="K18" s="84">
        <v>2.65E-7</v>
      </c>
      <c r="L18" s="85">
        <v>4.7994912539270842E-11</v>
      </c>
      <c r="M18" s="85">
        <f t="shared" si="0"/>
        <v>1.8596029562985432E-10</v>
      </c>
      <c r="N18" s="85">
        <f>K18/'סכום נכסי הקרן'!$C$42</f>
        <v>4.7667946661173456E-11</v>
      </c>
    </row>
    <row r="19" spans="2:14">
      <c r="B19" s="77" t="s">
        <v>764</v>
      </c>
      <c r="C19" s="74" t="s">
        <v>765</v>
      </c>
      <c r="D19" s="87" t="s">
        <v>101</v>
      </c>
      <c r="E19" s="74" t="s">
        <v>761</v>
      </c>
      <c r="F19" s="87" t="s">
        <v>754</v>
      </c>
      <c r="G19" s="87" t="s">
        <v>145</v>
      </c>
      <c r="H19" s="84">
        <v>6.2010000000000003E-2</v>
      </c>
      <c r="I19" s="86">
        <v>1306</v>
      </c>
      <c r="J19" s="74"/>
      <c r="K19" s="84">
        <v>8.09851E-4</v>
      </c>
      <c r="L19" s="85">
        <v>5.7607829715082882E-10</v>
      </c>
      <c r="M19" s="85">
        <f t="shared" si="0"/>
        <v>5.6830238255144586E-7</v>
      </c>
      <c r="N19" s="85">
        <f>K19/'סכום נכסי הקרן'!$C$42</f>
        <v>1.4567522366603013E-7</v>
      </c>
    </row>
    <row r="20" spans="2:14">
      <c r="B20" s="77" t="s">
        <v>766</v>
      </c>
      <c r="C20" s="74" t="s">
        <v>767</v>
      </c>
      <c r="D20" s="87" t="s">
        <v>101</v>
      </c>
      <c r="E20" s="74" t="s">
        <v>761</v>
      </c>
      <c r="F20" s="87" t="s">
        <v>754</v>
      </c>
      <c r="G20" s="87" t="s">
        <v>145</v>
      </c>
      <c r="H20" s="84">
        <v>1.38E-2</v>
      </c>
      <c r="I20" s="86">
        <v>1714</v>
      </c>
      <c r="J20" s="74"/>
      <c r="K20" s="84">
        <v>2.3653199999999999E-4</v>
      </c>
      <c r="L20" s="85">
        <v>1.9583006553736955E-10</v>
      </c>
      <c r="M20" s="85">
        <f t="shared" si="0"/>
        <v>1.6598324772045547E-7</v>
      </c>
      <c r="N20" s="85">
        <f>K20/'סכום נכסי הקרן'!$C$42</f>
        <v>4.2547150036455397E-8</v>
      </c>
    </row>
    <row r="21" spans="2:14">
      <c r="B21" s="77" t="s">
        <v>768</v>
      </c>
      <c r="C21" s="74" t="s">
        <v>769</v>
      </c>
      <c r="D21" s="87" t="s">
        <v>101</v>
      </c>
      <c r="E21" s="74" t="s">
        <v>770</v>
      </c>
      <c r="F21" s="87" t="s">
        <v>754</v>
      </c>
      <c r="G21" s="87" t="s">
        <v>145</v>
      </c>
      <c r="H21" s="84">
        <v>556</v>
      </c>
      <c r="I21" s="86">
        <v>13030</v>
      </c>
      <c r="J21" s="74"/>
      <c r="K21" s="84">
        <v>72.446799999999996</v>
      </c>
      <c r="L21" s="85">
        <v>3.7991143143931085E-4</v>
      </c>
      <c r="M21" s="85">
        <f t="shared" si="0"/>
        <v>5.0838597529950673E-2</v>
      </c>
      <c r="N21" s="85">
        <f>K21/'סכום נכסי הקרן'!$C$42</f>
        <v>1.3031661125180003E-2</v>
      </c>
    </row>
    <row r="22" spans="2:14">
      <c r="B22" s="77" t="s">
        <v>771</v>
      </c>
      <c r="C22" s="74" t="s">
        <v>772</v>
      </c>
      <c r="D22" s="87" t="s">
        <v>101</v>
      </c>
      <c r="E22" s="74" t="s">
        <v>770</v>
      </c>
      <c r="F22" s="87" t="s">
        <v>754</v>
      </c>
      <c r="G22" s="87" t="s">
        <v>145</v>
      </c>
      <c r="H22" s="84">
        <v>7.94E-4</v>
      </c>
      <c r="I22" s="86">
        <v>16820</v>
      </c>
      <c r="J22" s="74"/>
      <c r="K22" s="84">
        <v>1.3346700000000001E-4</v>
      </c>
      <c r="L22" s="85">
        <v>8.6947228069806583E-11</v>
      </c>
      <c r="M22" s="85">
        <f t="shared" si="0"/>
        <v>9.3658727459734975E-8</v>
      </c>
      <c r="N22" s="85">
        <f>K22/'סכום נכסי הקרן'!$C$42</f>
        <v>2.4007916366139013E-8</v>
      </c>
    </row>
    <row r="23" spans="2:14">
      <c r="B23" s="77" t="s">
        <v>773</v>
      </c>
      <c r="C23" s="74" t="s">
        <v>774</v>
      </c>
      <c r="D23" s="87" t="s">
        <v>101</v>
      </c>
      <c r="E23" s="74" t="s">
        <v>770</v>
      </c>
      <c r="F23" s="87" t="s">
        <v>754</v>
      </c>
      <c r="G23" s="87" t="s">
        <v>145</v>
      </c>
      <c r="H23" s="84">
        <v>9.6299999999999997E-3</v>
      </c>
      <c r="I23" s="86">
        <v>13170</v>
      </c>
      <c r="J23" s="74"/>
      <c r="K23" s="84">
        <v>1.2682709999999999E-3</v>
      </c>
      <c r="L23" s="85">
        <v>7.0154314723474711E-10</v>
      </c>
      <c r="M23" s="85">
        <f t="shared" si="0"/>
        <v>8.8999264188215447E-7</v>
      </c>
      <c r="N23" s="85">
        <f>K23/'סכום נכסי הקרן'!$C$42</f>
        <v>2.2813537501854005E-7</v>
      </c>
    </row>
    <row r="24" spans="2:14">
      <c r="B24" s="77" t="s">
        <v>775</v>
      </c>
      <c r="C24" s="74" t="s">
        <v>776</v>
      </c>
      <c r="D24" s="87" t="s">
        <v>101</v>
      </c>
      <c r="E24" s="74" t="s">
        <v>777</v>
      </c>
      <c r="F24" s="87" t="s">
        <v>754</v>
      </c>
      <c r="G24" s="87" t="s">
        <v>145</v>
      </c>
      <c r="H24" s="84">
        <v>5171</v>
      </c>
      <c r="I24" s="86">
        <v>1311</v>
      </c>
      <c r="J24" s="74"/>
      <c r="K24" s="84">
        <v>67.791809999999998</v>
      </c>
      <c r="L24" s="85">
        <v>3.0363248619810968E-4</v>
      </c>
      <c r="M24" s="85">
        <f t="shared" si="0"/>
        <v>4.7572018976916652E-2</v>
      </c>
      <c r="N24" s="85">
        <f>K24/'סכום נכסי הקרן'!$C$42</f>
        <v>1.2194325974129831E-2</v>
      </c>
    </row>
    <row r="25" spans="2:14">
      <c r="B25" s="77" t="s">
        <v>778</v>
      </c>
      <c r="C25" s="74" t="s">
        <v>779</v>
      </c>
      <c r="D25" s="87" t="s">
        <v>101</v>
      </c>
      <c r="E25" s="74" t="s">
        <v>777</v>
      </c>
      <c r="F25" s="87" t="s">
        <v>754</v>
      </c>
      <c r="G25" s="87" t="s">
        <v>145</v>
      </c>
      <c r="H25" s="84">
        <v>4.6799999999999994E-2</v>
      </c>
      <c r="I25" s="86">
        <v>1311</v>
      </c>
      <c r="J25" s="74"/>
      <c r="K25" s="84">
        <v>6.13548E-4</v>
      </c>
      <c r="L25" s="85">
        <v>2.4303264484591138E-10</v>
      </c>
      <c r="M25" s="85">
        <f t="shared" si="0"/>
        <v>4.3054931118153154E-7</v>
      </c>
      <c r="N25" s="85">
        <f>K25/'סכום נכסי הקרן'!$C$42</f>
        <v>1.1036442769082888E-7</v>
      </c>
    </row>
    <row r="26" spans="2:14">
      <c r="B26" s="77" t="s">
        <v>780</v>
      </c>
      <c r="C26" s="74" t="s">
        <v>781</v>
      </c>
      <c r="D26" s="87" t="s">
        <v>101</v>
      </c>
      <c r="E26" s="74" t="s">
        <v>777</v>
      </c>
      <c r="F26" s="87" t="s">
        <v>754</v>
      </c>
      <c r="G26" s="87" t="s">
        <v>145</v>
      </c>
      <c r="H26" s="84">
        <v>3.8670000000000003E-2</v>
      </c>
      <c r="I26" s="86">
        <v>1708</v>
      </c>
      <c r="J26" s="74"/>
      <c r="K26" s="84">
        <v>6.6048399999999992E-4</v>
      </c>
      <c r="L26" s="85">
        <v>4.0917579741347569E-10</v>
      </c>
      <c r="M26" s="85">
        <f t="shared" si="0"/>
        <v>4.6348603735391954E-7</v>
      </c>
      <c r="N26" s="85">
        <f>K26/'סכום נכסי הקרן'!$C$42</f>
        <v>1.1880723050022071E-7</v>
      </c>
    </row>
    <row r="27" spans="2:14">
      <c r="B27" s="73"/>
      <c r="C27" s="74"/>
      <c r="D27" s="74"/>
      <c r="E27" s="74"/>
      <c r="F27" s="74"/>
      <c r="G27" s="74"/>
      <c r="H27" s="84"/>
      <c r="I27" s="86"/>
      <c r="J27" s="74"/>
      <c r="K27" s="74"/>
      <c r="L27" s="74"/>
      <c r="M27" s="85"/>
      <c r="N27" s="74"/>
    </row>
    <row r="28" spans="2:14">
      <c r="B28" s="92" t="s">
        <v>235</v>
      </c>
      <c r="C28" s="72"/>
      <c r="D28" s="72"/>
      <c r="E28" s="72"/>
      <c r="F28" s="72"/>
      <c r="G28" s="72"/>
      <c r="H28" s="81"/>
      <c r="I28" s="83"/>
      <c r="J28" s="72"/>
      <c r="K28" s="81">
        <v>566.63395000000003</v>
      </c>
      <c r="L28" s="72"/>
      <c r="M28" s="82">
        <f t="shared" ref="M28:M32" si="1">K28/$K$11</f>
        <v>0.39762798813551731</v>
      </c>
      <c r="N28" s="82">
        <f>K28/'סכום נכסי הקרן'!$C$42</f>
        <v>0.10192557322645295</v>
      </c>
    </row>
    <row r="29" spans="2:14">
      <c r="B29" s="77" t="s">
        <v>782</v>
      </c>
      <c r="C29" s="74" t="s">
        <v>783</v>
      </c>
      <c r="D29" s="87" t="s">
        <v>101</v>
      </c>
      <c r="E29" s="74" t="s">
        <v>753</v>
      </c>
      <c r="F29" s="87" t="s">
        <v>784</v>
      </c>
      <c r="G29" s="87" t="s">
        <v>145</v>
      </c>
      <c r="H29" s="84">
        <v>37894</v>
      </c>
      <c r="I29" s="86">
        <v>335.65</v>
      </c>
      <c r="J29" s="74"/>
      <c r="K29" s="84">
        <v>127.19121000000001</v>
      </c>
      <c r="L29" s="85">
        <v>4.0817844664629767E-4</v>
      </c>
      <c r="M29" s="85">
        <f t="shared" si="1"/>
        <v>8.9254773634410881E-2</v>
      </c>
      <c r="N29" s="85">
        <f>K29/'סכום נכסי הקרן'!$C$42</f>
        <v>2.2879033260566464E-2</v>
      </c>
    </row>
    <row r="30" spans="2:14">
      <c r="B30" s="77" t="s">
        <v>785</v>
      </c>
      <c r="C30" s="74" t="s">
        <v>786</v>
      </c>
      <c r="D30" s="87" t="s">
        <v>101</v>
      </c>
      <c r="E30" s="74" t="s">
        <v>761</v>
      </c>
      <c r="F30" s="87" t="s">
        <v>784</v>
      </c>
      <c r="G30" s="87" t="s">
        <v>145</v>
      </c>
      <c r="H30" s="84">
        <v>70000</v>
      </c>
      <c r="I30" s="86">
        <v>326.41000000000003</v>
      </c>
      <c r="J30" s="74"/>
      <c r="K30" s="84">
        <v>228.48699999999999</v>
      </c>
      <c r="L30" s="85">
        <v>8.8144764629742318E-4</v>
      </c>
      <c r="M30" s="85">
        <f t="shared" si="1"/>
        <v>0.16033777383991896</v>
      </c>
      <c r="N30" s="85">
        <f>K30/'סכום נכסי הקרן'!$C$42</f>
        <v>4.1100023127439773E-2</v>
      </c>
    </row>
    <row r="31" spans="2:14">
      <c r="B31" s="77" t="s">
        <v>787</v>
      </c>
      <c r="C31" s="74" t="s">
        <v>788</v>
      </c>
      <c r="D31" s="87" t="s">
        <v>101</v>
      </c>
      <c r="E31" s="74" t="s">
        <v>770</v>
      </c>
      <c r="F31" s="87" t="s">
        <v>784</v>
      </c>
      <c r="G31" s="87" t="s">
        <v>145</v>
      </c>
      <c r="H31" s="84">
        <v>99498</v>
      </c>
      <c r="I31" s="86">
        <v>99.56</v>
      </c>
      <c r="J31" s="74"/>
      <c r="K31" s="84">
        <v>99.060210000000012</v>
      </c>
      <c r="L31" s="85">
        <v>4.6961138178497721E-4</v>
      </c>
      <c r="M31" s="85">
        <f t="shared" si="1"/>
        <v>6.9514211082096045E-2</v>
      </c>
      <c r="N31" s="85">
        <f>K31/'סכום נכסי הקרן'!$C$42</f>
        <v>1.7818855873677895E-2</v>
      </c>
    </row>
    <row r="32" spans="2:14">
      <c r="B32" s="77" t="s">
        <v>789</v>
      </c>
      <c r="C32" s="74" t="s">
        <v>790</v>
      </c>
      <c r="D32" s="87" t="s">
        <v>101</v>
      </c>
      <c r="E32" s="74" t="s">
        <v>777</v>
      </c>
      <c r="F32" s="87" t="s">
        <v>784</v>
      </c>
      <c r="G32" s="87" t="s">
        <v>145</v>
      </c>
      <c r="H32" s="84">
        <v>31193</v>
      </c>
      <c r="I32" s="86">
        <v>358.72</v>
      </c>
      <c r="J32" s="74"/>
      <c r="K32" s="84">
        <v>111.89552999999999</v>
      </c>
      <c r="L32" s="85">
        <v>1.0347254154608472E-3</v>
      </c>
      <c r="M32" s="85">
        <f t="shared" si="1"/>
        <v>7.8521229579091439E-2</v>
      </c>
      <c r="N32" s="85">
        <f>K32/'סכום נכסי הקרן'!$C$42</f>
        <v>2.0127660964768809E-2</v>
      </c>
    </row>
    <row r="33" spans="2:14">
      <c r="B33" s="73"/>
      <c r="C33" s="74"/>
      <c r="D33" s="74"/>
      <c r="E33" s="74"/>
      <c r="F33" s="74"/>
      <c r="G33" s="74"/>
      <c r="H33" s="84"/>
      <c r="I33" s="86"/>
      <c r="J33" s="74"/>
      <c r="K33" s="74"/>
      <c r="L33" s="74"/>
      <c r="M33" s="85"/>
      <c r="N33" s="74"/>
    </row>
    <row r="34" spans="2:14">
      <c r="B34" s="71" t="s">
        <v>211</v>
      </c>
      <c r="C34" s="72"/>
      <c r="D34" s="72"/>
      <c r="E34" s="72"/>
      <c r="F34" s="72"/>
      <c r="G34" s="72"/>
      <c r="H34" s="81"/>
      <c r="I34" s="83"/>
      <c r="J34" s="81">
        <v>0.2273</v>
      </c>
      <c r="K34" s="81">
        <v>576.18920000020012</v>
      </c>
      <c r="L34" s="72"/>
      <c r="M34" s="82">
        <f t="shared" ref="M34:M47" si="2">K34/$K$11</f>
        <v>0.40433326026704325</v>
      </c>
      <c r="N34" s="82">
        <f>K34/'סכום נכסי הקרן'!$C$42</f>
        <v>0.10364436246171224</v>
      </c>
    </row>
    <row r="35" spans="2:14">
      <c r="B35" s="92" t="s">
        <v>236</v>
      </c>
      <c r="C35" s="72"/>
      <c r="D35" s="72"/>
      <c r="E35" s="72"/>
      <c r="F35" s="72"/>
      <c r="G35" s="72"/>
      <c r="H35" s="81"/>
      <c r="I35" s="83"/>
      <c r="J35" s="81">
        <v>0.2273</v>
      </c>
      <c r="K35" s="81">
        <v>518.78063999999995</v>
      </c>
      <c r="L35" s="72"/>
      <c r="M35" s="82">
        <f t="shared" si="2"/>
        <v>0.36404755162809438</v>
      </c>
      <c r="N35" s="82">
        <f>K35/'סכום נכסי הקרן'!$C$42</f>
        <v>9.3317765571205386E-2</v>
      </c>
    </row>
    <row r="36" spans="2:14">
      <c r="B36" s="77" t="s">
        <v>791</v>
      </c>
      <c r="C36" s="74" t="s">
        <v>792</v>
      </c>
      <c r="D36" s="87" t="s">
        <v>105</v>
      </c>
      <c r="E36" s="74"/>
      <c r="F36" s="87" t="s">
        <v>754</v>
      </c>
      <c r="G36" s="87" t="s">
        <v>154</v>
      </c>
      <c r="H36" s="84">
        <v>337</v>
      </c>
      <c r="I36" s="86">
        <v>1653</v>
      </c>
      <c r="J36" s="74"/>
      <c r="K36" s="84">
        <v>17.922319999999999</v>
      </c>
      <c r="L36" s="85">
        <v>9.9776042635486124E-8</v>
      </c>
      <c r="M36" s="85">
        <f t="shared" si="2"/>
        <v>1.2576754436123964E-2</v>
      </c>
      <c r="N36" s="85">
        <f>K36/'סכום נכסי הקרן'!$C$42</f>
        <v>3.2238497879414425E-3</v>
      </c>
    </row>
    <row r="37" spans="2:14">
      <c r="B37" s="77" t="s">
        <v>793</v>
      </c>
      <c r="C37" s="74" t="s">
        <v>794</v>
      </c>
      <c r="D37" s="87" t="s">
        <v>27</v>
      </c>
      <c r="E37" s="74"/>
      <c r="F37" s="87" t="s">
        <v>754</v>
      </c>
      <c r="G37" s="87" t="s">
        <v>153</v>
      </c>
      <c r="H37" s="84">
        <v>51</v>
      </c>
      <c r="I37" s="86">
        <v>3530</v>
      </c>
      <c r="J37" s="74"/>
      <c r="K37" s="84">
        <v>4.5561999999999996</v>
      </c>
      <c r="L37" s="85">
        <v>9.0125519401320561E-7</v>
      </c>
      <c r="M37" s="85">
        <f t="shared" si="2"/>
        <v>3.1972539582971402E-3</v>
      </c>
      <c r="N37" s="85">
        <f>K37/'סכום נכסי הקרן'!$C$42</f>
        <v>8.1956490029297543E-4</v>
      </c>
    </row>
    <row r="38" spans="2:14">
      <c r="B38" s="77" t="s">
        <v>795</v>
      </c>
      <c r="C38" s="74" t="s">
        <v>796</v>
      </c>
      <c r="D38" s="87" t="s">
        <v>27</v>
      </c>
      <c r="E38" s="74"/>
      <c r="F38" s="87" t="s">
        <v>754</v>
      </c>
      <c r="G38" s="87" t="s">
        <v>146</v>
      </c>
      <c r="H38" s="84">
        <v>660.99999999999989</v>
      </c>
      <c r="I38" s="86">
        <v>2227</v>
      </c>
      <c r="J38" s="74"/>
      <c r="K38" s="84">
        <v>57.156639999999989</v>
      </c>
      <c r="L38" s="85">
        <v>2.5966479843671259E-6</v>
      </c>
      <c r="M38" s="85">
        <f t="shared" si="2"/>
        <v>4.0108927062676054E-2</v>
      </c>
      <c r="N38" s="85">
        <f>K38/'סכום נכסי הקרן'!$C$42</f>
        <v>1.0281281761705256E-2</v>
      </c>
    </row>
    <row r="39" spans="2:14">
      <c r="B39" s="77" t="s">
        <v>797</v>
      </c>
      <c r="C39" s="74" t="s">
        <v>798</v>
      </c>
      <c r="D39" s="87" t="s">
        <v>104</v>
      </c>
      <c r="E39" s="74"/>
      <c r="F39" s="87" t="s">
        <v>754</v>
      </c>
      <c r="G39" s="87" t="s">
        <v>144</v>
      </c>
      <c r="H39" s="84">
        <v>46</v>
      </c>
      <c r="I39" s="86">
        <v>30830</v>
      </c>
      <c r="J39" s="74"/>
      <c r="K39" s="84">
        <v>49.154120000000006</v>
      </c>
      <c r="L39" s="85">
        <v>4.0487460219420032E-7</v>
      </c>
      <c r="M39" s="85">
        <f t="shared" si="2"/>
        <v>3.4493262968397491E-2</v>
      </c>
      <c r="N39" s="85">
        <f>K39/'סכום נכסי הקרן'!$C$42</f>
        <v>8.8417961144789427E-3</v>
      </c>
    </row>
    <row r="40" spans="2:14">
      <c r="B40" s="77" t="s">
        <v>799</v>
      </c>
      <c r="C40" s="74" t="s">
        <v>800</v>
      </c>
      <c r="D40" s="87" t="s">
        <v>663</v>
      </c>
      <c r="E40" s="74"/>
      <c r="F40" s="87" t="s">
        <v>754</v>
      </c>
      <c r="G40" s="87" t="s">
        <v>144</v>
      </c>
      <c r="H40" s="84">
        <v>241</v>
      </c>
      <c r="I40" s="86">
        <v>2491</v>
      </c>
      <c r="J40" s="74"/>
      <c r="K40" s="84">
        <v>20.807470000000002</v>
      </c>
      <c r="L40" s="85">
        <v>3.6793893129770992E-5</v>
      </c>
      <c r="M40" s="85">
        <f t="shared" si="2"/>
        <v>1.460137083965783E-2</v>
      </c>
      <c r="N40" s="85">
        <f>K40/'סכום נכסי הקרן'!$C$42</f>
        <v>3.7428278117508187E-3</v>
      </c>
    </row>
    <row r="41" spans="2:14">
      <c r="B41" s="77" t="s">
        <v>801</v>
      </c>
      <c r="C41" s="74" t="s">
        <v>802</v>
      </c>
      <c r="D41" s="87" t="s">
        <v>663</v>
      </c>
      <c r="E41" s="74"/>
      <c r="F41" s="87" t="s">
        <v>754</v>
      </c>
      <c r="G41" s="87" t="s">
        <v>144</v>
      </c>
      <c r="H41" s="84">
        <v>36</v>
      </c>
      <c r="I41" s="86">
        <v>3072</v>
      </c>
      <c r="J41" s="74"/>
      <c r="K41" s="84">
        <v>3.8331200000000001</v>
      </c>
      <c r="L41" s="85">
        <v>4.3636363636363639E-6</v>
      </c>
      <c r="M41" s="85">
        <f t="shared" si="2"/>
        <v>2.6898419939045551E-3</v>
      </c>
      <c r="N41" s="85">
        <f>K41/'סכום נכסי הקרן'!$C$42</f>
        <v>6.8949796115425359E-4</v>
      </c>
    </row>
    <row r="42" spans="2:14">
      <c r="B42" s="77" t="s">
        <v>803</v>
      </c>
      <c r="C42" s="74" t="s">
        <v>804</v>
      </c>
      <c r="D42" s="87" t="s">
        <v>104</v>
      </c>
      <c r="E42" s="74"/>
      <c r="F42" s="87" t="s">
        <v>754</v>
      </c>
      <c r="G42" s="87" t="s">
        <v>144</v>
      </c>
      <c r="H42" s="84">
        <v>238</v>
      </c>
      <c r="I42" s="86">
        <v>3165.75</v>
      </c>
      <c r="J42" s="74"/>
      <c r="K42" s="84">
        <v>26.114540000000002</v>
      </c>
      <c r="L42" s="85">
        <v>2.4661708965452394E-6</v>
      </c>
      <c r="M42" s="85">
        <f t="shared" si="2"/>
        <v>1.8325538032594929E-2</v>
      </c>
      <c r="N42" s="85">
        <f>K42/'סכום נכסי הקרן'!$C$42</f>
        <v>4.697458489815399E-3</v>
      </c>
    </row>
    <row r="43" spans="2:14">
      <c r="B43" s="77" t="s">
        <v>805</v>
      </c>
      <c r="C43" s="74" t="s">
        <v>806</v>
      </c>
      <c r="D43" s="87" t="s">
        <v>104</v>
      </c>
      <c r="E43" s="74"/>
      <c r="F43" s="87" t="s">
        <v>754</v>
      </c>
      <c r="G43" s="87" t="s">
        <v>144</v>
      </c>
      <c r="H43" s="84">
        <v>90</v>
      </c>
      <c r="I43" s="86">
        <v>56746</v>
      </c>
      <c r="J43" s="74"/>
      <c r="K43" s="84">
        <v>177.01347000000001</v>
      </c>
      <c r="L43" s="85">
        <v>7.2497378414243895E-6</v>
      </c>
      <c r="M43" s="85">
        <f t="shared" si="2"/>
        <v>0.12421689513836358</v>
      </c>
      <c r="N43" s="85">
        <f>K43/'סכום נכסי הקרן'!$C$42</f>
        <v>3.1841013759506522E-2</v>
      </c>
    </row>
    <row r="44" spans="2:14">
      <c r="B44" s="77" t="s">
        <v>807</v>
      </c>
      <c r="C44" s="74" t="s">
        <v>808</v>
      </c>
      <c r="D44" s="87" t="s">
        <v>663</v>
      </c>
      <c r="E44" s="74"/>
      <c r="F44" s="87" t="s">
        <v>754</v>
      </c>
      <c r="G44" s="87" t="s">
        <v>144</v>
      </c>
      <c r="H44" s="84">
        <v>48</v>
      </c>
      <c r="I44" s="86">
        <v>30836</v>
      </c>
      <c r="J44" s="84">
        <v>0.2273</v>
      </c>
      <c r="K44" s="84">
        <v>51.528529999999996</v>
      </c>
      <c r="L44" s="85">
        <v>5.4049055977161465E-8</v>
      </c>
      <c r="M44" s="85">
        <f t="shared" si="2"/>
        <v>3.6159474234610627E-2</v>
      </c>
      <c r="N44" s="85">
        <f>K44/'סכום נכסי הקרן'!$C$42</f>
        <v>9.2689027153534959E-3</v>
      </c>
    </row>
    <row r="45" spans="2:14">
      <c r="B45" s="77" t="s">
        <v>809</v>
      </c>
      <c r="C45" s="74" t="s">
        <v>810</v>
      </c>
      <c r="D45" s="87" t="s">
        <v>116</v>
      </c>
      <c r="E45" s="74"/>
      <c r="F45" s="87" t="s">
        <v>754</v>
      </c>
      <c r="G45" s="87" t="s">
        <v>148</v>
      </c>
      <c r="H45" s="84">
        <v>20</v>
      </c>
      <c r="I45" s="86">
        <v>7511</v>
      </c>
      <c r="J45" s="74"/>
      <c r="K45" s="84">
        <v>3.5636700000000001</v>
      </c>
      <c r="L45" s="85">
        <v>2.7709862060445212E-7</v>
      </c>
      <c r="M45" s="85">
        <f t="shared" si="2"/>
        <v>2.5007589687820486E-3</v>
      </c>
      <c r="N45" s="85">
        <f>K45/'סכום נכסי הקרן'!$C$42</f>
        <v>6.410295527472605E-4</v>
      </c>
    </row>
    <row r="46" spans="2:14">
      <c r="B46" s="77" t="s">
        <v>811</v>
      </c>
      <c r="C46" s="74" t="s">
        <v>812</v>
      </c>
      <c r="D46" s="87" t="s">
        <v>663</v>
      </c>
      <c r="E46" s="74"/>
      <c r="F46" s="87" t="s">
        <v>754</v>
      </c>
      <c r="G46" s="87" t="s">
        <v>144</v>
      </c>
      <c r="H46" s="84">
        <v>459.99999999999994</v>
      </c>
      <c r="I46" s="86">
        <v>3961</v>
      </c>
      <c r="J46" s="74"/>
      <c r="K46" s="84">
        <v>63.152600000000007</v>
      </c>
      <c r="L46" s="85">
        <v>3.2718322310780674E-7</v>
      </c>
      <c r="M46" s="85">
        <f t="shared" si="2"/>
        <v>4.4316513833184676E-2</v>
      </c>
      <c r="N46" s="85">
        <f>K46/'סכום נכסי הקרן'!$C$42</f>
        <v>1.1359829314394051E-2</v>
      </c>
    </row>
    <row r="47" spans="2:14">
      <c r="B47" s="77" t="s">
        <v>813</v>
      </c>
      <c r="C47" s="74" t="s">
        <v>814</v>
      </c>
      <c r="D47" s="87" t="s">
        <v>663</v>
      </c>
      <c r="E47" s="74"/>
      <c r="F47" s="87" t="s">
        <v>754</v>
      </c>
      <c r="G47" s="87" t="s">
        <v>144</v>
      </c>
      <c r="H47" s="84">
        <v>209</v>
      </c>
      <c r="I47" s="86">
        <v>6071</v>
      </c>
      <c r="J47" s="74"/>
      <c r="K47" s="84">
        <v>43.977959999999996</v>
      </c>
      <c r="L47" s="85">
        <v>6.3046757164404219E-6</v>
      </c>
      <c r="M47" s="85">
        <f t="shared" si="2"/>
        <v>3.0860960161501534E-2</v>
      </c>
      <c r="N47" s="85">
        <f>K47/'סכום נכסי הקרן'!$C$42</f>
        <v>7.91071340206498E-3</v>
      </c>
    </row>
    <row r="48" spans="2:14">
      <c r="B48" s="73"/>
      <c r="C48" s="74"/>
      <c r="D48" s="74"/>
      <c r="E48" s="74"/>
      <c r="F48" s="74"/>
      <c r="G48" s="74"/>
      <c r="H48" s="84"/>
      <c r="I48" s="86"/>
      <c r="J48" s="74"/>
      <c r="K48" s="74"/>
      <c r="L48" s="74"/>
      <c r="M48" s="85"/>
      <c r="N48" s="74"/>
    </row>
    <row r="49" spans="2:14">
      <c r="B49" s="92" t="s">
        <v>237</v>
      </c>
      <c r="C49" s="72"/>
      <c r="D49" s="72"/>
      <c r="E49" s="72"/>
      <c r="F49" s="72"/>
      <c r="G49" s="72"/>
      <c r="H49" s="81"/>
      <c r="I49" s="83"/>
      <c r="J49" s="72"/>
      <c r="K49" s="81">
        <v>57.408560000200012</v>
      </c>
      <c r="L49" s="72"/>
      <c r="M49" s="82">
        <f t="shared" ref="M49:M58" si="3">K49/$K$11</f>
        <v>4.0285708638948765E-2</v>
      </c>
      <c r="N49" s="82">
        <f>K49/'סכום נכסי הקרן'!$C$42</f>
        <v>1.0326596890506832E-2</v>
      </c>
    </row>
    <row r="50" spans="2:14">
      <c r="B50" s="77" t="s">
        <v>815</v>
      </c>
      <c r="C50" s="74" t="s">
        <v>816</v>
      </c>
      <c r="D50" s="87" t="s">
        <v>27</v>
      </c>
      <c r="E50" s="74"/>
      <c r="F50" s="87" t="s">
        <v>784</v>
      </c>
      <c r="G50" s="87" t="s">
        <v>146</v>
      </c>
      <c r="H50" s="84">
        <v>23</v>
      </c>
      <c r="I50" s="86">
        <v>18653</v>
      </c>
      <c r="J50" s="74"/>
      <c r="K50" s="84">
        <v>16.65795</v>
      </c>
      <c r="L50" s="85">
        <v>3.8221598859334544E-5</v>
      </c>
      <c r="M50" s="85">
        <f t="shared" si="3"/>
        <v>1.1689499270140874E-2</v>
      </c>
      <c r="N50" s="85">
        <f>K50/'סכום נכסי הקרן'!$C$42</f>
        <v>2.9964161210735639E-3</v>
      </c>
    </row>
    <row r="51" spans="2:14">
      <c r="B51" s="77" t="s">
        <v>817</v>
      </c>
      <c r="C51" s="74" t="s">
        <v>818</v>
      </c>
      <c r="D51" s="87" t="s">
        <v>104</v>
      </c>
      <c r="E51" s="74"/>
      <c r="F51" s="87" t="s">
        <v>784</v>
      </c>
      <c r="G51" s="87" t="s">
        <v>144</v>
      </c>
      <c r="H51" s="84">
        <v>6</v>
      </c>
      <c r="I51" s="86">
        <v>10055</v>
      </c>
      <c r="J51" s="74"/>
      <c r="K51" s="84">
        <v>2.09104</v>
      </c>
      <c r="L51" s="85">
        <v>8.7624090315902367E-7</v>
      </c>
      <c r="M51" s="85">
        <f t="shared" si="3"/>
        <v>1.4673600625428323E-3</v>
      </c>
      <c r="N51" s="85">
        <f>K51/'סכום נכסי הקרן'!$C$42</f>
        <v>3.7613427617501946E-4</v>
      </c>
    </row>
    <row r="52" spans="2:14">
      <c r="B52" s="77" t="s">
        <v>819</v>
      </c>
      <c r="C52" s="74" t="s">
        <v>820</v>
      </c>
      <c r="D52" s="87" t="s">
        <v>104</v>
      </c>
      <c r="E52" s="74"/>
      <c r="F52" s="87" t="s">
        <v>784</v>
      </c>
      <c r="G52" s="87" t="s">
        <v>144</v>
      </c>
      <c r="H52" s="84">
        <v>28</v>
      </c>
      <c r="I52" s="86">
        <v>9602</v>
      </c>
      <c r="J52" s="74"/>
      <c r="K52" s="84">
        <v>9.3185500000000001</v>
      </c>
      <c r="L52" s="85">
        <v>6.3331014588864661E-7</v>
      </c>
      <c r="M52" s="85">
        <f t="shared" si="3"/>
        <v>6.5391709918550143E-3</v>
      </c>
      <c r="N52" s="85">
        <f>K52/'סכום נכסי הקרן'!$C$42</f>
        <v>1.676211865507464E-3</v>
      </c>
    </row>
    <row r="53" spans="2:14">
      <c r="B53" s="77" t="s">
        <v>821</v>
      </c>
      <c r="C53" s="74" t="s">
        <v>822</v>
      </c>
      <c r="D53" s="87" t="s">
        <v>104</v>
      </c>
      <c r="E53" s="74"/>
      <c r="F53" s="87" t="s">
        <v>784</v>
      </c>
      <c r="G53" s="87" t="s">
        <v>146</v>
      </c>
      <c r="H53" s="84">
        <v>2</v>
      </c>
      <c r="I53" s="86">
        <v>9738</v>
      </c>
      <c r="J53" s="74"/>
      <c r="K53" s="84">
        <v>0.75621000000000005</v>
      </c>
      <c r="L53" s="85">
        <v>3.1360234163105266E-8</v>
      </c>
      <c r="M53" s="85">
        <f t="shared" si="3"/>
        <v>5.3066051003114012E-4</v>
      </c>
      <c r="N53" s="85">
        <f>K53/'סכום נכסי הקרן'!$C$42</f>
        <v>1.3602633186658863E-4</v>
      </c>
    </row>
    <row r="54" spans="2:14">
      <c r="B54" s="77" t="s">
        <v>823</v>
      </c>
      <c r="C54" s="74" t="s">
        <v>824</v>
      </c>
      <c r="D54" s="87" t="s">
        <v>104</v>
      </c>
      <c r="E54" s="74"/>
      <c r="F54" s="87" t="s">
        <v>784</v>
      </c>
      <c r="G54" s="87" t="s">
        <v>144</v>
      </c>
      <c r="H54" s="84">
        <v>18</v>
      </c>
      <c r="I54" s="86">
        <v>12829</v>
      </c>
      <c r="J54" s="74"/>
      <c r="K54" s="84">
        <v>8.0037599999999998</v>
      </c>
      <c r="L54" s="85">
        <v>2.8732537381390291E-7</v>
      </c>
      <c r="M54" s="85">
        <f t="shared" si="3"/>
        <v>5.616534248114727E-3</v>
      </c>
      <c r="N54" s="85">
        <f>K54/'סכום נכסי הקרן'!$C$42</f>
        <v>1.4397086972408818E-3</v>
      </c>
    </row>
    <row r="55" spans="2:14">
      <c r="B55" s="77" t="s">
        <v>825</v>
      </c>
      <c r="C55" s="74" t="s">
        <v>826</v>
      </c>
      <c r="D55" s="87" t="s">
        <v>663</v>
      </c>
      <c r="E55" s="74"/>
      <c r="F55" s="87" t="s">
        <v>784</v>
      </c>
      <c r="G55" s="87" t="s">
        <v>144</v>
      </c>
      <c r="H55" s="84">
        <v>20</v>
      </c>
      <c r="I55" s="86">
        <v>10116</v>
      </c>
      <c r="J55" s="74"/>
      <c r="K55" s="84">
        <v>7.01241</v>
      </c>
      <c r="L55" s="85">
        <v>1.9216983816561207E-7</v>
      </c>
      <c r="M55" s="85">
        <f t="shared" si="3"/>
        <v>4.9208673082179119E-3</v>
      </c>
      <c r="N55" s="85">
        <f>K55/'סכום נכסי הקרן'!$C$42</f>
        <v>1.2613856069670919E-3</v>
      </c>
    </row>
    <row r="56" spans="2:14">
      <c r="B56" s="77" t="s">
        <v>827</v>
      </c>
      <c r="C56" s="74" t="s">
        <v>828</v>
      </c>
      <c r="D56" s="87" t="s">
        <v>104</v>
      </c>
      <c r="E56" s="74"/>
      <c r="F56" s="87" t="s">
        <v>784</v>
      </c>
      <c r="G56" s="87" t="s">
        <v>144</v>
      </c>
      <c r="H56" s="84">
        <v>5</v>
      </c>
      <c r="I56" s="86">
        <v>6814</v>
      </c>
      <c r="J56" s="74"/>
      <c r="K56" s="84">
        <v>1.1808700001999999</v>
      </c>
      <c r="L56" s="85">
        <v>1.1634622859860572E-7</v>
      </c>
      <c r="M56" s="85">
        <f t="shared" si="3"/>
        <v>8.2866012957591732E-4</v>
      </c>
      <c r="N56" s="85">
        <f>K56/'סכום נכסי הקרן'!$C$42</f>
        <v>2.1241376672948486E-4</v>
      </c>
    </row>
    <row r="57" spans="2:14">
      <c r="B57" s="77" t="s">
        <v>829</v>
      </c>
      <c r="C57" s="74" t="s">
        <v>830</v>
      </c>
      <c r="D57" s="87" t="s">
        <v>663</v>
      </c>
      <c r="E57" s="74"/>
      <c r="F57" s="87" t="s">
        <v>784</v>
      </c>
      <c r="G57" s="87" t="s">
        <v>144</v>
      </c>
      <c r="H57" s="84">
        <v>82</v>
      </c>
      <c r="I57" s="86">
        <v>3653</v>
      </c>
      <c r="J57" s="74"/>
      <c r="K57" s="84">
        <v>10.38227</v>
      </c>
      <c r="L57" s="85">
        <v>4.7619027708652757E-7</v>
      </c>
      <c r="M57" s="85">
        <f t="shared" si="3"/>
        <v>7.2856226358828961E-3</v>
      </c>
      <c r="N57" s="85">
        <f>K57/'סכום נכסי הקרן'!$C$42</f>
        <v>1.8675528021958542E-3</v>
      </c>
    </row>
    <row r="58" spans="2:14">
      <c r="B58" s="77" t="s">
        <v>831</v>
      </c>
      <c r="C58" s="74" t="s">
        <v>832</v>
      </c>
      <c r="D58" s="87" t="s">
        <v>663</v>
      </c>
      <c r="E58" s="74"/>
      <c r="F58" s="87" t="s">
        <v>784</v>
      </c>
      <c r="G58" s="87" t="s">
        <v>144</v>
      </c>
      <c r="H58" s="84">
        <v>7</v>
      </c>
      <c r="I58" s="86">
        <v>8266</v>
      </c>
      <c r="J58" s="74"/>
      <c r="K58" s="84">
        <v>2.0055000000000001</v>
      </c>
      <c r="L58" s="85">
        <v>2.0055130120191112E-8</v>
      </c>
      <c r="M58" s="85">
        <f t="shared" si="3"/>
        <v>1.4073334825874446E-3</v>
      </c>
      <c r="N58" s="85">
        <f>K58/'סכום נכסי הקרן'!$C$42</f>
        <v>3.6074742275088066E-4</v>
      </c>
    </row>
    <row r="59" spans="2:14">
      <c r="D59" s="1"/>
      <c r="E59" s="1"/>
      <c r="F59" s="1"/>
      <c r="G59" s="1"/>
    </row>
    <row r="60" spans="2:14">
      <c r="D60" s="1"/>
      <c r="E60" s="1"/>
      <c r="F60" s="1"/>
      <c r="G60" s="1"/>
    </row>
    <row r="61" spans="2:14">
      <c r="D61" s="1"/>
      <c r="E61" s="1"/>
      <c r="F61" s="1"/>
      <c r="G61" s="1"/>
    </row>
    <row r="62" spans="2:14">
      <c r="B62" s="89" t="s">
        <v>231</v>
      </c>
      <c r="D62" s="1"/>
      <c r="E62" s="1"/>
      <c r="F62" s="1"/>
      <c r="G62" s="1"/>
    </row>
    <row r="63" spans="2:14">
      <c r="B63" s="89" t="s">
        <v>93</v>
      </c>
      <c r="D63" s="1"/>
      <c r="E63" s="1"/>
      <c r="F63" s="1"/>
      <c r="G63" s="1"/>
    </row>
    <row r="64" spans="2:14">
      <c r="B64" s="89" t="s">
        <v>214</v>
      </c>
      <c r="D64" s="1"/>
      <c r="E64" s="1"/>
      <c r="F64" s="1"/>
      <c r="G64" s="1"/>
    </row>
    <row r="65" spans="2:7">
      <c r="B65" s="89" t="s">
        <v>222</v>
      </c>
      <c r="D65" s="1"/>
      <c r="E65" s="1"/>
      <c r="F65" s="1"/>
      <c r="G65" s="1"/>
    </row>
    <row r="66" spans="2:7">
      <c r="B66" s="89" t="s">
        <v>229</v>
      </c>
      <c r="D66" s="1"/>
      <c r="E66" s="1"/>
      <c r="F66" s="1"/>
      <c r="G66" s="1"/>
    </row>
    <row r="67" spans="2:7">
      <c r="D67" s="1"/>
      <c r="E67" s="1"/>
      <c r="F67" s="1"/>
      <c r="G67" s="1"/>
    </row>
    <row r="68" spans="2:7">
      <c r="D68" s="1"/>
      <c r="E68" s="1"/>
      <c r="F68" s="1"/>
      <c r="G68" s="1"/>
    </row>
    <row r="69" spans="2:7">
      <c r="D69" s="1"/>
      <c r="E69" s="1"/>
      <c r="F69" s="1"/>
      <c r="G69" s="1"/>
    </row>
    <row r="70" spans="2:7">
      <c r="D70" s="1"/>
      <c r="E70" s="1"/>
      <c r="F70" s="1"/>
      <c r="G70" s="1"/>
    </row>
    <row r="71" spans="2:7">
      <c r="D71" s="1"/>
      <c r="E71" s="1"/>
      <c r="F71" s="1"/>
      <c r="G71" s="1"/>
    </row>
    <row r="72" spans="2:7">
      <c r="D72" s="1"/>
      <c r="E72" s="1"/>
      <c r="F72" s="1"/>
      <c r="G72" s="1"/>
    </row>
    <row r="73" spans="2:7">
      <c r="D73" s="1"/>
      <c r="E73" s="1"/>
      <c r="F73" s="1"/>
      <c r="G73" s="1"/>
    </row>
    <row r="74" spans="2:7">
      <c r="D74" s="1"/>
      <c r="E74" s="1"/>
      <c r="F74" s="1"/>
      <c r="G74" s="1"/>
    </row>
    <row r="75" spans="2:7">
      <c r="D75" s="1"/>
      <c r="E75" s="1"/>
      <c r="F75" s="1"/>
      <c r="G75" s="1"/>
    </row>
    <row r="76" spans="2:7">
      <c r="D76" s="1"/>
      <c r="E76" s="1"/>
      <c r="F76" s="1"/>
      <c r="G76" s="1"/>
    </row>
    <row r="77" spans="2:7">
      <c r="D77" s="1"/>
      <c r="E77" s="1"/>
      <c r="F77" s="1"/>
      <c r="G77" s="1"/>
    </row>
    <row r="78" spans="2:7">
      <c r="D78" s="1"/>
      <c r="E78" s="1"/>
      <c r="F78" s="1"/>
      <c r="G78" s="1"/>
    </row>
    <row r="79" spans="2:7">
      <c r="D79" s="1"/>
      <c r="E79" s="1"/>
      <c r="F79" s="1"/>
      <c r="G79" s="1"/>
    </row>
    <row r="80" spans="2:7">
      <c r="D80" s="1"/>
      <c r="E80" s="1"/>
      <c r="F80" s="1"/>
      <c r="G80" s="1"/>
    </row>
    <row r="81" spans="4:7">
      <c r="D81" s="1"/>
      <c r="E81" s="1"/>
      <c r="F81" s="1"/>
      <c r="G81" s="1"/>
    </row>
    <row r="82" spans="4:7">
      <c r="D82" s="1"/>
      <c r="E82" s="1"/>
      <c r="F82" s="1"/>
      <c r="G82" s="1"/>
    </row>
    <row r="83" spans="4:7">
      <c r="D83" s="1"/>
      <c r="E83" s="1"/>
      <c r="F83" s="1"/>
      <c r="G83" s="1"/>
    </row>
    <row r="84" spans="4:7">
      <c r="D84" s="1"/>
      <c r="E84" s="1"/>
      <c r="F84" s="1"/>
      <c r="G84" s="1"/>
    </row>
    <row r="85" spans="4:7">
      <c r="D85" s="1"/>
      <c r="E85" s="1"/>
      <c r="F85" s="1"/>
      <c r="G85" s="1"/>
    </row>
    <row r="86" spans="4:7">
      <c r="D86" s="1"/>
      <c r="E86" s="1"/>
      <c r="F86" s="1"/>
      <c r="G86" s="1"/>
    </row>
    <row r="87" spans="4:7">
      <c r="D87" s="1"/>
      <c r="E87" s="1"/>
      <c r="F87" s="1"/>
      <c r="G87" s="1"/>
    </row>
    <row r="88" spans="4:7">
      <c r="D88" s="1"/>
      <c r="E88" s="1"/>
      <c r="F88" s="1"/>
      <c r="G88" s="1"/>
    </row>
    <row r="89" spans="4:7">
      <c r="D89" s="1"/>
      <c r="E89" s="1"/>
      <c r="F89" s="1"/>
      <c r="G89" s="1"/>
    </row>
    <row r="90" spans="4:7">
      <c r="D90" s="1"/>
      <c r="E90" s="1"/>
      <c r="F90" s="1"/>
      <c r="G90" s="1"/>
    </row>
    <row r="91" spans="4:7">
      <c r="D91" s="1"/>
      <c r="E91" s="1"/>
      <c r="F91" s="1"/>
      <c r="G91" s="1"/>
    </row>
    <row r="92" spans="4:7">
      <c r="D92" s="1"/>
      <c r="E92" s="1"/>
      <c r="F92" s="1"/>
      <c r="G92" s="1"/>
    </row>
    <row r="93" spans="4:7">
      <c r="D93" s="1"/>
      <c r="E93" s="1"/>
      <c r="F93" s="1"/>
      <c r="G93" s="1"/>
    </row>
    <row r="94" spans="4:7">
      <c r="D94" s="1"/>
      <c r="E94" s="1"/>
      <c r="F94" s="1"/>
      <c r="G94" s="1"/>
    </row>
    <row r="95" spans="4:7">
      <c r="D95" s="1"/>
      <c r="E95" s="1"/>
      <c r="F95" s="1"/>
      <c r="G95" s="1"/>
    </row>
    <row r="96" spans="4:7">
      <c r="D96" s="1"/>
      <c r="E96" s="1"/>
      <c r="F96" s="1"/>
      <c r="G96" s="1"/>
    </row>
    <row r="97" spans="4:7">
      <c r="D97" s="1"/>
      <c r="E97" s="1"/>
      <c r="F97" s="1"/>
      <c r="G97" s="1"/>
    </row>
    <row r="98" spans="4:7">
      <c r="D98" s="1"/>
      <c r="E98" s="1"/>
      <c r="F98" s="1"/>
      <c r="G98" s="1"/>
    </row>
    <row r="99" spans="4:7">
      <c r="D99" s="1"/>
      <c r="E99" s="1"/>
      <c r="F99" s="1"/>
      <c r="G99" s="1"/>
    </row>
    <row r="100" spans="4:7">
      <c r="D100" s="1"/>
      <c r="E100" s="1"/>
      <c r="F100" s="1"/>
      <c r="G100" s="1"/>
    </row>
    <row r="101" spans="4:7">
      <c r="D101" s="1"/>
      <c r="E101" s="1"/>
      <c r="F101" s="1"/>
      <c r="G101" s="1"/>
    </row>
    <row r="102" spans="4:7">
      <c r="D102" s="1"/>
      <c r="E102" s="1"/>
      <c r="F102" s="1"/>
      <c r="G102" s="1"/>
    </row>
    <row r="103" spans="4:7">
      <c r="D103" s="1"/>
      <c r="E103" s="1"/>
      <c r="F103" s="1"/>
      <c r="G103" s="1"/>
    </row>
    <row r="104" spans="4:7">
      <c r="D104" s="1"/>
      <c r="E104" s="1"/>
      <c r="F104" s="1"/>
      <c r="G104" s="1"/>
    </row>
    <row r="105" spans="4:7">
      <c r="D105" s="1"/>
      <c r="E105" s="1"/>
      <c r="F105" s="1"/>
      <c r="G105" s="1"/>
    </row>
    <row r="106" spans="4:7">
      <c r="D106" s="1"/>
      <c r="E106" s="1"/>
      <c r="F106" s="1"/>
      <c r="G106" s="1"/>
    </row>
    <row r="107" spans="4:7">
      <c r="D107" s="1"/>
      <c r="E107" s="1"/>
      <c r="F107" s="1"/>
      <c r="G107" s="1"/>
    </row>
    <row r="108" spans="4:7">
      <c r="D108" s="1"/>
      <c r="E108" s="1"/>
      <c r="F108" s="1"/>
      <c r="G108" s="1"/>
    </row>
    <row r="109" spans="4:7">
      <c r="D109" s="1"/>
      <c r="E109" s="1"/>
      <c r="F109" s="1"/>
      <c r="G109" s="1"/>
    </row>
    <row r="110" spans="4:7">
      <c r="D110" s="1"/>
      <c r="E110" s="1"/>
      <c r="F110" s="1"/>
      <c r="G110" s="1"/>
    </row>
    <row r="111" spans="4:7">
      <c r="D111" s="1"/>
      <c r="E111" s="1"/>
      <c r="F111" s="1"/>
      <c r="G111" s="1"/>
    </row>
    <row r="112" spans="4:7">
      <c r="D112" s="1"/>
      <c r="E112" s="1"/>
      <c r="F112" s="1"/>
      <c r="G112" s="1"/>
    </row>
    <row r="113" spans="4:7">
      <c r="D113" s="1"/>
      <c r="E113" s="1"/>
      <c r="F113" s="1"/>
      <c r="G113" s="1"/>
    </row>
    <row r="114" spans="4:7">
      <c r="D114" s="1"/>
      <c r="E114" s="1"/>
      <c r="F114" s="1"/>
      <c r="G114" s="1"/>
    </row>
    <row r="115" spans="4:7">
      <c r="D115" s="1"/>
      <c r="E115" s="1"/>
      <c r="F115" s="1"/>
      <c r="G115" s="1"/>
    </row>
    <row r="116" spans="4:7">
      <c r="D116" s="1"/>
      <c r="E116" s="1"/>
      <c r="F116" s="1"/>
      <c r="G116" s="1"/>
    </row>
    <row r="117" spans="4:7">
      <c r="D117" s="1"/>
      <c r="E117" s="1"/>
      <c r="F117" s="1"/>
      <c r="G117" s="1"/>
    </row>
    <row r="118" spans="4:7">
      <c r="D118" s="1"/>
      <c r="E118" s="1"/>
      <c r="F118" s="1"/>
      <c r="G118" s="1"/>
    </row>
    <row r="119" spans="4:7">
      <c r="D119" s="1"/>
      <c r="E119" s="1"/>
      <c r="F119" s="1"/>
      <c r="G119" s="1"/>
    </row>
    <row r="120" spans="4:7">
      <c r="D120" s="1"/>
      <c r="E120" s="1"/>
      <c r="F120" s="1"/>
      <c r="G120" s="1"/>
    </row>
    <row r="121" spans="4:7">
      <c r="D121" s="1"/>
      <c r="E121" s="1"/>
      <c r="F121" s="1"/>
      <c r="G121" s="1"/>
    </row>
    <row r="122" spans="4:7">
      <c r="D122" s="1"/>
      <c r="E122" s="1"/>
      <c r="F122" s="1"/>
      <c r="G122" s="1"/>
    </row>
    <row r="123" spans="4:7">
      <c r="D123" s="1"/>
      <c r="E123" s="1"/>
      <c r="F123" s="1"/>
      <c r="G123" s="1"/>
    </row>
    <row r="124" spans="4:7">
      <c r="D124" s="1"/>
      <c r="E124" s="1"/>
      <c r="F124" s="1"/>
      <c r="G124" s="1"/>
    </row>
    <row r="125" spans="4:7">
      <c r="D125" s="1"/>
      <c r="E125" s="1"/>
      <c r="F125" s="1"/>
      <c r="G125" s="1"/>
    </row>
    <row r="126" spans="4:7">
      <c r="D126" s="1"/>
      <c r="E126" s="1"/>
      <c r="F126" s="1"/>
      <c r="G126" s="1"/>
    </row>
    <row r="127" spans="4:7">
      <c r="D127" s="1"/>
      <c r="E127" s="1"/>
      <c r="F127" s="1"/>
      <c r="G127" s="1"/>
    </row>
    <row r="128" spans="4:7">
      <c r="D128" s="1"/>
      <c r="E128" s="1"/>
      <c r="F128" s="1"/>
      <c r="G128" s="1"/>
    </row>
    <row r="129" spans="4:7">
      <c r="D129" s="1"/>
      <c r="E129" s="1"/>
      <c r="F129" s="1"/>
      <c r="G129" s="1"/>
    </row>
    <row r="130" spans="4:7">
      <c r="D130" s="1"/>
      <c r="E130" s="1"/>
      <c r="F130" s="1"/>
      <c r="G130" s="1"/>
    </row>
    <row r="131" spans="4:7">
      <c r="D131" s="1"/>
      <c r="E131" s="1"/>
      <c r="F131" s="1"/>
      <c r="G131" s="1"/>
    </row>
    <row r="132" spans="4:7">
      <c r="D132" s="1"/>
      <c r="E132" s="1"/>
      <c r="F132" s="1"/>
      <c r="G132" s="1"/>
    </row>
    <row r="133" spans="4:7">
      <c r="D133" s="1"/>
      <c r="E133" s="1"/>
      <c r="F133" s="1"/>
      <c r="G133" s="1"/>
    </row>
    <row r="134" spans="4:7">
      <c r="D134" s="1"/>
      <c r="E134" s="1"/>
      <c r="F134" s="1"/>
      <c r="G134" s="1"/>
    </row>
    <row r="135" spans="4:7">
      <c r="D135" s="1"/>
      <c r="E135" s="1"/>
      <c r="F135" s="1"/>
      <c r="G135" s="1"/>
    </row>
    <row r="136" spans="4:7">
      <c r="D136" s="1"/>
      <c r="E136" s="1"/>
      <c r="F136" s="1"/>
      <c r="G136" s="1"/>
    </row>
    <row r="137" spans="4:7">
      <c r="D137" s="1"/>
      <c r="E137" s="1"/>
      <c r="F137" s="1"/>
      <c r="G137" s="1"/>
    </row>
    <row r="138" spans="4:7">
      <c r="D138" s="1"/>
      <c r="E138" s="1"/>
      <c r="F138" s="1"/>
      <c r="G138" s="1"/>
    </row>
    <row r="139" spans="4:7">
      <c r="D139" s="1"/>
      <c r="E139" s="1"/>
      <c r="F139" s="1"/>
      <c r="G139" s="1"/>
    </row>
    <row r="140" spans="4:7">
      <c r="D140" s="1"/>
      <c r="E140" s="1"/>
      <c r="F140" s="1"/>
      <c r="G140" s="1"/>
    </row>
    <row r="141" spans="4:7">
      <c r="D141" s="1"/>
      <c r="E141" s="1"/>
      <c r="F141" s="1"/>
      <c r="G141" s="1"/>
    </row>
    <row r="142" spans="4:7">
      <c r="D142" s="1"/>
      <c r="E142" s="1"/>
      <c r="F142" s="1"/>
      <c r="G142" s="1"/>
    </row>
    <row r="143" spans="4:7">
      <c r="D143" s="1"/>
      <c r="E143" s="1"/>
      <c r="F143" s="1"/>
      <c r="G143" s="1"/>
    </row>
    <row r="144" spans="4:7">
      <c r="D144" s="1"/>
      <c r="E144" s="1"/>
      <c r="F144" s="1"/>
      <c r="G144" s="1"/>
    </row>
    <row r="145" spans="4:7">
      <c r="D145" s="1"/>
      <c r="E145" s="1"/>
      <c r="F145" s="1"/>
      <c r="G145" s="1"/>
    </row>
    <row r="146" spans="4:7">
      <c r="D146" s="1"/>
      <c r="E146" s="1"/>
      <c r="F146" s="1"/>
      <c r="G146" s="1"/>
    </row>
    <row r="147" spans="4:7">
      <c r="D147" s="1"/>
      <c r="E147" s="1"/>
      <c r="F147" s="1"/>
      <c r="G147" s="1"/>
    </row>
    <row r="148" spans="4:7">
      <c r="D148" s="1"/>
      <c r="E148" s="1"/>
      <c r="F148" s="1"/>
      <c r="G148" s="1"/>
    </row>
    <row r="149" spans="4:7">
      <c r="D149" s="1"/>
      <c r="E149" s="1"/>
      <c r="F149" s="1"/>
      <c r="G149" s="1"/>
    </row>
    <row r="150" spans="4:7">
      <c r="D150" s="1"/>
      <c r="E150" s="1"/>
      <c r="F150" s="1"/>
      <c r="G150" s="1"/>
    </row>
    <row r="151" spans="4:7">
      <c r="D151" s="1"/>
      <c r="E151" s="1"/>
      <c r="F151" s="1"/>
      <c r="G151" s="1"/>
    </row>
    <row r="152" spans="4:7">
      <c r="D152" s="1"/>
      <c r="E152" s="1"/>
      <c r="F152" s="1"/>
      <c r="G152" s="1"/>
    </row>
    <row r="153" spans="4:7">
      <c r="D153" s="1"/>
      <c r="E153" s="1"/>
      <c r="F153" s="1"/>
      <c r="G153" s="1"/>
    </row>
    <row r="154" spans="4:7">
      <c r="D154" s="1"/>
      <c r="E154" s="1"/>
      <c r="F154" s="1"/>
      <c r="G154" s="1"/>
    </row>
    <row r="155" spans="4:7">
      <c r="D155" s="1"/>
      <c r="E155" s="1"/>
      <c r="F155" s="1"/>
      <c r="G155" s="1"/>
    </row>
    <row r="156" spans="4:7">
      <c r="D156" s="1"/>
      <c r="E156" s="1"/>
      <c r="F156" s="1"/>
      <c r="G156" s="1"/>
    </row>
    <row r="157" spans="4:7">
      <c r="D157" s="1"/>
      <c r="E157" s="1"/>
      <c r="F157" s="1"/>
      <c r="G157" s="1"/>
    </row>
    <row r="158" spans="4:7">
      <c r="D158" s="1"/>
      <c r="E158" s="1"/>
      <c r="F158" s="1"/>
      <c r="G158" s="1"/>
    </row>
    <row r="159" spans="4:7">
      <c r="D159" s="1"/>
      <c r="E159" s="1"/>
      <c r="F159" s="1"/>
      <c r="G159" s="1"/>
    </row>
    <row r="160" spans="4:7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  <row r="165" spans="4:7">
      <c r="D165" s="1"/>
      <c r="E165" s="1"/>
      <c r="F165" s="1"/>
      <c r="G165" s="1"/>
    </row>
    <row r="166" spans="4:7">
      <c r="D166" s="1"/>
      <c r="E166" s="1"/>
      <c r="F166" s="1"/>
      <c r="G166" s="1"/>
    </row>
    <row r="167" spans="4:7">
      <c r="D167" s="1"/>
      <c r="E167" s="1"/>
      <c r="F167" s="1"/>
      <c r="G167" s="1"/>
    </row>
    <row r="168" spans="4:7">
      <c r="D168" s="1"/>
      <c r="E168" s="1"/>
      <c r="F168" s="1"/>
      <c r="G168" s="1"/>
    </row>
    <row r="169" spans="4:7">
      <c r="D169" s="1"/>
      <c r="E169" s="1"/>
      <c r="F169" s="1"/>
      <c r="G169" s="1"/>
    </row>
    <row r="170" spans="4:7">
      <c r="D170" s="1"/>
      <c r="E170" s="1"/>
      <c r="F170" s="1"/>
      <c r="G170" s="1"/>
    </row>
    <row r="171" spans="4:7">
      <c r="D171" s="1"/>
      <c r="E171" s="1"/>
      <c r="F171" s="1"/>
      <c r="G171" s="1"/>
    </row>
    <row r="172" spans="4:7">
      <c r="D172" s="1"/>
      <c r="E172" s="1"/>
      <c r="F172" s="1"/>
      <c r="G172" s="1"/>
    </row>
    <row r="173" spans="4:7">
      <c r="D173" s="1"/>
      <c r="E173" s="1"/>
      <c r="F173" s="1"/>
      <c r="G173" s="1"/>
    </row>
    <row r="174" spans="4:7">
      <c r="D174" s="1"/>
      <c r="E174" s="1"/>
      <c r="F174" s="1"/>
      <c r="G174" s="1"/>
    </row>
    <row r="175" spans="4:7">
      <c r="D175" s="1"/>
      <c r="E175" s="1"/>
      <c r="F175" s="1"/>
      <c r="G175" s="1"/>
    </row>
    <row r="176" spans="4:7">
      <c r="D176" s="1"/>
      <c r="E176" s="1"/>
      <c r="F176" s="1"/>
      <c r="G176" s="1"/>
    </row>
    <row r="177" spans="4:7">
      <c r="D177" s="1"/>
      <c r="E177" s="1"/>
      <c r="F177" s="1"/>
      <c r="G177" s="1"/>
    </row>
    <row r="178" spans="4:7">
      <c r="D178" s="1"/>
      <c r="E178" s="1"/>
      <c r="F178" s="1"/>
      <c r="G178" s="1"/>
    </row>
    <row r="179" spans="4:7">
      <c r="D179" s="1"/>
      <c r="E179" s="1"/>
      <c r="F179" s="1"/>
      <c r="G179" s="1"/>
    </row>
    <row r="180" spans="4:7">
      <c r="D180" s="1"/>
      <c r="E180" s="1"/>
      <c r="F180" s="1"/>
      <c r="G180" s="1"/>
    </row>
    <row r="181" spans="4:7">
      <c r="D181" s="1"/>
      <c r="E181" s="1"/>
      <c r="F181" s="1"/>
      <c r="G181" s="1"/>
    </row>
    <row r="182" spans="4:7">
      <c r="D182" s="1"/>
      <c r="E182" s="1"/>
      <c r="F182" s="1"/>
      <c r="G182" s="1"/>
    </row>
    <row r="183" spans="4:7">
      <c r="D183" s="1"/>
      <c r="E183" s="1"/>
      <c r="F183" s="1"/>
      <c r="G183" s="1"/>
    </row>
    <row r="184" spans="4:7">
      <c r="D184" s="1"/>
      <c r="E184" s="1"/>
      <c r="F184" s="1"/>
      <c r="G184" s="1"/>
    </row>
    <row r="185" spans="4:7">
      <c r="D185" s="1"/>
      <c r="E185" s="1"/>
      <c r="F185" s="1"/>
      <c r="G185" s="1"/>
    </row>
    <row r="186" spans="4:7">
      <c r="D186" s="1"/>
      <c r="E186" s="1"/>
      <c r="F186" s="1"/>
      <c r="G186" s="1"/>
    </row>
    <row r="187" spans="4:7">
      <c r="D187" s="1"/>
      <c r="E187" s="1"/>
      <c r="F187" s="1"/>
      <c r="G187" s="1"/>
    </row>
    <row r="188" spans="4:7">
      <c r="D188" s="1"/>
      <c r="E188" s="1"/>
      <c r="F188" s="1"/>
      <c r="G188" s="1"/>
    </row>
    <row r="189" spans="4:7">
      <c r="D189" s="1"/>
      <c r="E189" s="1"/>
      <c r="F189" s="1"/>
      <c r="G189" s="1"/>
    </row>
    <row r="190" spans="4:7">
      <c r="D190" s="1"/>
      <c r="E190" s="1"/>
      <c r="F190" s="1"/>
      <c r="G190" s="1"/>
    </row>
    <row r="191" spans="4:7">
      <c r="D191" s="1"/>
      <c r="E191" s="1"/>
      <c r="F191" s="1"/>
      <c r="G191" s="1"/>
    </row>
    <row r="192" spans="4:7">
      <c r="D192" s="1"/>
      <c r="E192" s="1"/>
      <c r="F192" s="1"/>
      <c r="G192" s="1"/>
    </row>
    <row r="193" spans="4:7">
      <c r="D193" s="1"/>
      <c r="E193" s="1"/>
      <c r="F193" s="1"/>
      <c r="G193" s="1"/>
    </row>
    <row r="194" spans="4:7">
      <c r="D194" s="1"/>
      <c r="E194" s="1"/>
      <c r="F194" s="1"/>
      <c r="G194" s="1"/>
    </row>
    <row r="195" spans="4:7">
      <c r="D195" s="1"/>
      <c r="E195" s="1"/>
      <c r="F195" s="1"/>
      <c r="G195" s="1"/>
    </row>
    <row r="196" spans="4:7">
      <c r="D196" s="1"/>
      <c r="E196" s="1"/>
      <c r="F196" s="1"/>
      <c r="G196" s="1"/>
    </row>
    <row r="197" spans="4:7">
      <c r="D197" s="1"/>
      <c r="E197" s="1"/>
      <c r="F197" s="1"/>
      <c r="G197" s="1"/>
    </row>
    <row r="198" spans="4:7">
      <c r="D198" s="1"/>
      <c r="E198" s="1"/>
      <c r="F198" s="1"/>
      <c r="G198" s="1"/>
    </row>
    <row r="199" spans="4:7">
      <c r="D199" s="1"/>
      <c r="E199" s="1"/>
      <c r="F199" s="1"/>
      <c r="G199" s="1"/>
    </row>
    <row r="200" spans="4:7">
      <c r="D200" s="1"/>
      <c r="E200" s="1"/>
      <c r="F200" s="1"/>
      <c r="G200" s="1"/>
    </row>
    <row r="201" spans="4:7">
      <c r="D201" s="1"/>
      <c r="E201" s="1"/>
      <c r="F201" s="1"/>
      <c r="G201" s="1"/>
    </row>
    <row r="202" spans="4:7">
      <c r="D202" s="1"/>
      <c r="E202" s="1"/>
      <c r="F202" s="1"/>
      <c r="G202" s="1"/>
    </row>
    <row r="203" spans="4:7">
      <c r="D203" s="1"/>
      <c r="E203" s="1"/>
      <c r="F203" s="1"/>
      <c r="G203" s="1"/>
    </row>
    <row r="204" spans="4:7">
      <c r="D204" s="1"/>
      <c r="E204" s="1"/>
      <c r="F204" s="1"/>
      <c r="G204" s="1"/>
    </row>
    <row r="205" spans="4:7">
      <c r="D205" s="1"/>
      <c r="E205" s="1"/>
      <c r="F205" s="1"/>
      <c r="G205" s="1"/>
    </row>
    <row r="206" spans="4:7">
      <c r="D206" s="1"/>
      <c r="E206" s="1"/>
      <c r="F206" s="1"/>
      <c r="G206" s="1"/>
    </row>
    <row r="207" spans="4:7">
      <c r="D207" s="1"/>
      <c r="E207" s="1"/>
      <c r="F207" s="1"/>
      <c r="G207" s="1"/>
    </row>
    <row r="208" spans="4:7">
      <c r="D208" s="1"/>
      <c r="E208" s="1"/>
      <c r="F208" s="1"/>
      <c r="G208" s="1"/>
    </row>
    <row r="209" spans="4:7">
      <c r="D209" s="1"/>
      <c r="E209" s="1"/>
      <c r="F209" s="1"/>
      <c r="G209" s="1"/>
    </row>
    <row r="210" spans="4:7">
      <c r="D210" s="1"/>
      <c r="E210" s="1"/>
      <c r="F210" s="1"/>
      <c r="G210" s="1"/>
    </row>
    <row r="211" spans="4:7">
      <c r="D211" s="1"/>
      <c r="E211" s="1"/>
      <c r="F211" s="1"/>
      <c r="G211" s="1"/>
    </row>
    <row r="212" spans="4:7">
      <c r="D212" s="1"/>
      <c r="E212" s="1"/>
      <c r="F212" s="1"/>
      <c r="G212" s="1"/>
    </row>
    <row r="213" spans="4:7">
      <c r="D213" s="1"/>
      <c r="E213" s="1"/>
      <c r="F213" s="1"/>
      <c r="G213" s="1"/>
    </row>
    <row r="214" spans="4:7">
      <c r="D214" s="1"/>
      <c r="E214" s="1"/>
      <c r="F214" s="1"/>
      <c r="G214" s="1"/>
    </row>
    <row r="215" spans="4:7">
      <c r="D215" s="1"/>
      <c r="E215" s="1"/>
      <c r="F215" s="1"/>
      <c r="G215" s="1"/>
    </row>
    <row r="216" spans="4:7">
      <c r="D216" s="1"/>
      <c r="E216" s="1"/>
      <c r="F216" s="1"/>
      <c r="G216" s="1"/>
    </row>
    <row r="217" spans="4:7">
      <c r="D217" s="1"/>
      <c r="E217" s="1"/>
      <c r="F217" s="1"/>
      <c r="G217" s="1"/>
    </row>
    <row r="218" spans="4:7">
      <c r="D218" s="1"/>
      <c r="E218" s="1"/>
      <c r="F218" s="1"/>
      <c r="G218" s="1"/>
    </row>
    <row r="219" spans="4:7">
      <c r="D219" s="1"/>
      <c r="E219" s="1"/>
      <c r="F219" s="1"/>
      <c r="G219" s="1"/>
    </row>
    <row r="220" spans="4:7">
      <c r="D220" s="1"/>
      <c r="E220" s="1"/>
      <c r="F220" s="1"/>
      <c r="G220" s="1"/>
    </row>
    <row r="221" spans="4:7">
      <c r="D221" s="1"/>
      <c r="E221" s="1"/>
      <c r="F221" s="1"/>
      <c r="G221" s="1"/>
    </row>
    <row r="222" spans="4:7">
      <c r="D222" s="1"/>
      <c r="E222" s="1"/>
      <c r="F222" s="1"/>
      <c r="G222" s="1"/>
    </row>
    <row r="223" spans="4:7">
      <c r="D223" s="1"/>
      <c r="E223" s="1"/>
      <c r="F223" s="1"/>
      <c r="G223" s="1"/>
    </row>
    <row r="224" spans="4:7">
      <c r="D224" s="1"/>
      <c r="E224" s="1"/>
      <c r="F224" s="1"/>
      <c r="G224" s="1"/>
    </row>
    <row r="225" spans="4:7">
      <c r="D225" s="1"/>
      <c r="E225" s="1"/>
      <c r="F225" s="1"/>
      <c r="G225" s="1"/>
    </row>
    <row r="226" spans="4:7">
      <c r="D226" s="1"/>
      <c r="E226" s="1"/>
      <c r="F226" s="1"/>
      <c r="G226" s="1"/>
    </row>
    <row r="227" spans="4:7">
      <c r="D227" s="1"/>
      <c r="E227" s="1"/>
      <c r="F227" s="1"/>
      <c r="G227" s="1"/>
    </row>
    <row r="228" spans="4:7">
      <c r="D228" s="1"/>
      <c r="E228" s="1"/>
      <c r="F228" s="1"/>
      <c r="G228" s="1"/>
    </row>
    <row r="229" spans="4:7">
      <c r="D229" s="1"/>
      <c r="E229" s="1"/>
      <c r="F229" s="1"/>
      <c r="G229" s="1"/>
    </row>
    <row r="230" spans="4:7">
      <c r="D230" s="1"/>
      <c r="E230" s="1"/>
      <c r="F230" s="1"/>
      <c r="G230" s="1"/>
    </row>
    <row r="231" spans="4:7">
      <c r="D231" s="1"/>
      <c r="E231" s="1"/>
      <c r="F231" s="1"/>
      <c r="G231" s="1"/>
    </row>
    <row r="232" spans="4:7">
      <c r="D232" s="1"/>
      <c r="E232" s="1"/>
      <c r="F232" s="1"/>
      <c r="G232" s="1"/>
    </row>
    <row r="233" spans="4:7">
      <c r="D233" s="1"/>
      <c r="E233" s="1"/>
      <c r="F233" s="1"/>
      <c r="G233" s="1"/>
    </row>
    <row r="234" spans="4:7">
      <c r="D234" s="1"/>
      <c r="E234" s="1"/>
      <c r="F234" s="1"/>
      <c r="G234" s="1"/>
    </row>
    <row r="235" spans="4:7">
      <c r="D235" s="1"/>
      <c r="E235" s="1"/>
      <c r="F235" s="1"/>
      <c r="G235" s="1"/>
    </row>
    <row r="236" spans="4:7">
      <c r="D236" s="1"/>
      <c r="E236" s="1"/>
      <c r="F236" s="1"/>
      <c r="G236" s="1"/>
    </row>
    <row r="237" spans="4:7">
      <c r="D237" s="1"/>
      <c r="E237" s="1"/>
      <c r="F237" s="1"/>
      <c r="G237" s="1"/>
    </row>
    <row r="238" spans="4:7">
      <c r="D238" s="1"/>
      <c r="E238" s="1"/>
      <c r="F238" s="1"/>
      <c r="G238" s="1"/>
    </row>
    <row r="239" spans="4:7">
      <c r="D239" s="1"/>
      <c r="E239" s="1"/>
      <c r="F239" s="1"/>
      <c r="G239" s="1"/>
    </row>
    <row r="240" spans="4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D244" s="1"/>
      <c r="E244" s="1"/>
      <c r="F244" s="1"/>
      <c r="G244" s="1"/>
    </row>
    <row r="245" spans="2:7"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  <row r="248" spans="2:7">
      <c r="D248" s="1"/>
      <c r="E248" s="1"/>
      <c r="F248" s="1"/>
      <c r="G248" s="1"/>
    </row>
    <row r="249" spans="2:7">
      <c r="D249" s="1"/>
      <c r="E249" s="1"/>
      <c r="F249" s="1"/>
      <c r="G249" s="1"/>
    </row>
    <row r="250" spans="2:7">
      <c r="B250" s="42"/>
      <c r="D250" s="1"/>
      <c r="E250" s="1"/>
      <c r="F250" s="1"/>
      <c r="G250" s="1"/>
    </row>
    <row r="251" spans="2:7">
      <c r="B251" s="42"/>
      <c r="D251" s="1"/>
      <c r="E251" s="1"/>
      <c r="F251" s="1"/>
      <c r="G251" s="1"/>
    </row>
    <row r="252" spans="2:7">
      <c r="B252" s="3"/>
      <c r="D252" s="1"/>
      <c r="E252" s="1"/>
      <c r="F252" s="1"/>
      <c r="G252" s="1"/>
    </row>
    <row r="253" spans="2:7">
      <c r="D253" s="1"/>
      <c r="E253" s="1"/>
      <c r="F253" s="1"/>
      <c r="G253" s="1"/>
    </row>
    <row r="254" spans="2:7">
      <c r="D254" s="1"/>
      <c r="E254" s="1"/>
      <c r="F254" s="1"/>
      <c r="G254" s="1"/>
    </row>
    <row r="255" spans="2:7">
      <c r="D255" s="1"/>
      <c r="E255" s="1"/>
      <c r="F255" s="1"/>
      <c r="G255" s="1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K1:AF1048576 AH1:XFD1048576 AG1:AG43 B45:B61 B63:B1048576 AG49:AG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327"/>
  <sheetViews>
    <sheetView rightToLeft="1" workbookViewId="0">
      <selection activeCell="L11" sqref="L11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8" style="1" customWidth="1"/>
    <col min="10" max="10" width="7" style="1" bestFit="1" customWidth="1"/>
    <col min="11" max="11" width="6.42578125" style="1" bestFit="1" customWidth="1"/>
    <col min="12" max="12" width="6.85546875" style="1" bestFit="1" customWidth="1"/>
    <col min="13" max="13" width="6.28515625" style="1" bestFit="1" customWidth="1"/>
    <col min="14" max="14" width="10" style="1" customWidth="1"/>
    <col min="15" max="15" width="9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5">
      <c r="B1" s="47" t="s">
        <v>160</v>
      </c>
      <c r="C1" s="68" t="s" vm="1">
        <v>240</v>
      </c>
    </row>
    <row r="2" spans="2:65">
      <c r="B2" s="47" t="s">
        <v>159</v>
      </c>
      <c r="C2" s="68" t="s">
        <v>241</v>
      </c>
    </row>
    <row r="3" spans="2:65">
      <c r="B3" s="47" t="s">
        <v>161</v>
      </c>
      <c r="C3" s="68" t="s">
        <v>242</v>
      </c>
    </row>
    <row r="4" spans="2:65">
      <c r="B4" s="47" t="s">
        <v>162</v>
      </c>
      <c r="C4" s="68">
        <v>12146</v>
      </c>
    </row>
    <row r="6" spans="2:65" ht="26.25" customHeight="1">
      <c r="B6" s="108" t="s">
        <v>190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0"/>
    </row>
    <row r="7" spans="2:65" ht="26.25" customHeight="1">
      <c r="B7" s="108" t="s">
        <v>74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  <c r="BM7" s="3"/>
    </row>
    <row r="8" spans="2:65" s="3" customFormat="1" ht="78.75">
      <c r="B8" s="22" t="s">
        <v>96</v>
      </c>
      <c r="C8" s="30" t="s">
        <v>35</v>
      </c>
      <c r="D8" s="30" t="s">
        <v>100</v>
      </c>
      <c r="E8" s="30" t="s">
        <v>98</v>
      </c>
      <c r="F8" s="30" t="s">
        <v>50</v>
      </c>
      <c r="G8" s="30" t="s">
        <v>14</v>
      </c>
      <c r="H8" s="30" t="s">
        <v>51</v>
      </c>
      <c r="I8" s="30" t="s">
        <v>84</v>
      </c>
      <c r="J8" s="30" t="s">
        <v>216</v>
      </c>
      <c r="K8" s="30" t="s">
        <v>215</v>
      </c>
      <c r="L8" s="30" t="s">
        <v>47</v>
      </c>
      <c r="M8" s="30" t="s">
        <v>46</v>
      </c>
      <c r="N8" s="30" t="s">
        <v>163</v>
      </c>
      <c r="O8" s="20" t="s">
        <v>165</v>
      </c>
      <c r="P8" s="1"/>
      <c r="Q8" s="1"/>
      <c r="BH8" s="1"/>
      <c r="BI8" s="1"/>
    </row>
    <row r="9" spans="2:65" s="3" customFormat="1" ht="25.5">
      <c r="B9" s="15"/>
      <c r="C9" s="16"/>
      <c r="D9" s="16"/>
      <c r="E9" s="16"/>
      <c r="F9" s="16"/>
      <c r="G9" s="16"/>
      <c r="H9" s="16"/>
      <c r="I9" s="16"/>
      <c r="J9" s="32" t="s">
        <v>223</v>
      </c>
      <c r="K9" s="32"/>
      <c r="L9" s="32" t="s">
        <v>219</v>
      </c>
      <c r="M9" s="32" t="s">
        <v>19</v>
      </c>
      <c r="N9" s="32" t="s">
        <v>19</v>
      </c>
      <c r="O9" s="33" t="s">
        <v>19</v>
      </c>
      <c r="BG9" s="1"/>
      <c r="BH9" s="1"/>
      <c r="BI9" s="1"/>
      <c r="BM9" s="4"/>
    </row>
    <row r="10" spans="2:65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20" t="s">
        <v>12</v>
      </c>
      <c r="P10" s="5"/>
      <c r="BG10" s="1"/>
      <c r="BH10" s="3"/>
      <c r="BI10" s="1"/>
    </row>
    <row r="11" spans="2:65" s="4" customFormat="1" ht="18" customHeight="1"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86">
        <v>0</v>
      </c>
      <c r="M11" s="91"/>
      <c r="N11" s="91"/>
      <c r="O11" s="91"/>
      <c r="P11" s="5"/>
      <c r="BG11" s="1"/>
      <c r="BH11" s="3"/>
      <c r="BI11" s="1"/>
      <c r="BM11" s="1"/>
    </row>
    <row r="12" spans="2:65" s="4" customFormat="1" ht="18" customHeight="1">
      <c r="B12" s="89" t="s">
        <v>231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5"/>
      <c r="BG12" s="1"/>
      <c r="BH12" s="3"/>
      <c r="BI12" s="1"/>
      <c r="BM12" s="1"/>
    </row>
    <row r="13" spans="2:65">
      <c r="B13" s="89" t="s">
        <v>93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BH13" s="3"/>
    </row>
    <row r="14" spans="2:65" ht="20.25">
      <c r="B14" s="89" t="s">
        <v>214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BH14" s="4"/>
    </row>
    <row r="15" spans="2:65">
      <c r="B15" s="89" t="s">
        <v>222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</row>
    <row r="16" spans="2:65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</row>
    <row r="17" spans="2:15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</row>
    <row r="18" spans="2:15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</row>
    <row r="19" spans="2:15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</row>
    <row r="20" spans="2:15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</row>
    <row r="21" spans="2:15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</row>
    <row r="22" spans="2:15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</row>
    <row r="23" spans="2:15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</row>
    <row r="24" spans="2:15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</row>
    <row r="25" spans="2:15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</row>
    <row r="26" spans="2:15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</row>
    <row r="27" spans="2:15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</row>
    <row r="28" spans="2:15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</row>
    <row r="29" spans="2:15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</row>
    <row r="30" spans="2:15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</row>
    <row r="31" spans="2:15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</row>
    <row r="32" spans="2:15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</row>
    <row r="33" spans="2:59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</row>
    <row r="34" spans="2:59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</row>
    <row r="35" spans="2:59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</row>
    <row r="36" spans="2:59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</row>
    <row r="37" spans="2:59" ht="20.25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BG37" s="4"/>
    </row>
    <row r="38" spans="2:59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BG38" s="3"/>
    </row>
    <row r="39" spans="2:59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</row>
    <row r="40" spans="2:59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</row>
    <row r="41" spans="2:59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</row>
    <row r="42" spans="2:59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</row>
    <row r="43" spans="2:59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</row>
    <row r="44" spans="2:59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</row>
    <row r="45" spans="2:59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</row>
    <row r="46" spans="2:59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</row>
    <row r="47" spans="2:59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</row>
    <row r="48" spans="2:59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</row>
    <row r="49" spans="2:15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</row>
    <row r="50" spans="2:15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</row>
    <row r="51" spans="2:15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</row>
    <row r="52" spans="2:15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</row>
    <row r="53" spans="2:15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</row>
    <row r="54" spans="2:15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</row>
    <row r="55" spans="2:15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</row>
    <row r="56" spans="2:15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</row>
    <row r="57" spans="2:15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</row>
    <row r="58" spans="2:15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</row>
    <row r="59" spans="2:15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</row>
    <row r="60" spans="2:15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</row>
    <row r="61" spans="2:15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</row>
    <row r="62" spans="2:15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</row>
    <row r="63" spans="2:15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</row>
    <row r="64" spans="2:15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</row>
    <row r="65" spans="2:15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</row>
    <row r="66" spans="2:15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</row>
    <row r="67" spans="2:15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</row>
    <row r="68" spans="2:15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2:15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</row>
    <row r="70" spans="2:15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</row>
    <row r="71" spans="2:15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</row>
    <row r="72" spans="2:15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</row>
    <row r="73" spans="2:15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</row>
    <row r="74" spans="2:15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</row>
    <row r="75" spans="2:15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</row>
    <row r="76" spans="2:15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</row>
    <row r="77" spans="2:15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</row>
    <row r="78" spans="2:15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</row>
    <row r="79" spans="2:15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</row>
    <row r="80" spans="2:15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</row>
    <row r="81" spans="2:15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</row>
    <row r="82" spans="2:15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</row>
    <row r="83" spans="2:15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</row>
    <row r="84" spans="2:15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</row>
    <row r="85" spans="2:15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</row>
    <row r="86" spans="2:15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</row>
    <row r="87" spans="2:15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</row>
    <row r="88" spans="2:15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</row>
    <row r="89" spans="2:15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</row>
    <row r="90" spans="2:15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</row>
    <row r="91" spans="2:15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</row>
    <row r="92" spans="2:15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</row>
    <row r="93" spans="2:15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</row>
    <row r="94" spans="2:15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</row>
    <row r="95" spans="2:15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</row>
    <row r="96" spans="2:15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</row>
    <row r="97" spans="2:15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</row>
    <row r="98" spans="2:15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</row>
    <row r="99" spans="2:15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</row>
    <row r="100" spans="2:15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</row>
    <row r="101" spans="2:15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</row>
    <row r="102" spans="2:15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</row>
    <row r="103" spans="2:15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</row>
    <row r="104" spans="2:15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</row>
    <row r="105" spans="2:15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</row>
    <row r="106" spans="2:15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</row>
    <row r="107" spans="2:15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</row>
    <row r="108" spans="2:15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</row>
    <row r="109" spans="2:15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</row>
    <row r="110" spans="2:15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</row>
    <row r="111" spans="2:15">
      <c r="C111" s="1"/>
      <c r="D111" s="1"/>
      <c r="E111" s="1"/>
    </row>
    <row r="112" spans="2:1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2"/>
      <c r="C325" s="1"/>
      <c r="D325" s="1"/>
      <c r="E325" s="1"/>
    </row>
    <row r="326" spans="2:5">
      <c r="B326" s="42"/>
      <c r="C326" s="1"/>
      <c r="D326" s="1"/>
      <c r="E326" s="1"/>
    </row>
    <row r="327" spans="2:5">
      <c r="B327" s="3"/>
      <c r="C327" s="1"/>
      <c r="D327" s="1"/>
      <c r="E327" s="1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AG42:AG1048576 AH1:XFD1048576 AG1:AG37 B1:B11 B13:B37 D1:K1048576 M1:AF1048576 L1:L10 L12:L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96"/>
  <sheetViews>
    <sheetView rightToLeft="1" workbookViewId="0">
      <selection activeCell="K12" sqref="K12:K14"/>
    </sheetView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63.28515625" style="2" bestFit="1" customWidth="1"/>
    <col min="4" max="4" width="6.42578125" style="2" bestFit="1" customWidth="1"/>
    <col min="5" max="5" width="6.7109375" style="2" bestFit="1" customWidth="1"/>
    <col min="6" max="6" width="9" style="1" bestFit="1" customWidth="1"/>
    <col min="7" max="7" width="7" style="1" bestFit="1" customWidth="1"/>
    <col min="8" max="8" width="7.285156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3" width="7.7109375" style="1" customWidth="1"/>
    <col min="14" max="14" width="7.140625" style="1" customWidth="1"/>
    <col min="15" max="15" width="6" style="1" customWidth="1"/>
    <col min="16" max="16" width="7.85546875" style="1" customWidth="1"/>
    <col min="17" max="17" width="8.140625" style="1" customWidth="1"/>
    <col min="18" max="18" width="6.28515625" style="1" customWidth="1"/>
    <col min="19" max="19" width="8" style="1" customWidth="1"/>
    <col min="20" max="20" width="8.7109375" style="1" customWidth="1"/>
    <col min="21" max="21" width="10" style="1" customWidth="1"/>
    <col min="22" max="22" width="9.5703125" style="1" customWidth="1"/>
    <col min="23" max="23" width="6.140625" style="1" customWidth="1"/>
    <col min="24" max="25" width="5.7109375" style="1" customWidth="1"/>
    <col min="26" max="26" width="6.85546875" style="1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47" t="s">
        <v>160</v>
      </c>
      <c r="C1" s="68" t="s" vm="1">
        <v>240</v>
      </c>
    </row>
    <row r="2" spans="2:60">
      <c r="B2" s="47" t="s">
        <v>159</v>
      </c>
      <c r="C2" s="68" t="s">
        <v>241</v>
      </c>
    </row>
    <row r="3" spans="2:60">
      <c r="B3" s="47" t="s">
        <v>161</v>
      </c>
      <c r="C3" s="68" t="s">
        <v>242</v>
      </c>
    </row>
    <row r="4" spans="2:60">
      <c r="B4" s="47" t="s">
        <v>162</v>
      </c>
      <c r="C4" s="68">
        <v>12146</v>
      </c>
    </row>
    <row r="6" spans="2:60" ht="26.25" customHeight="1">
      <c r="B6" s="108" t="s">
        <v>190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60" ht="26.25" customHeight="1">
      <c r="B7" s="108" t="s">
        <v>75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  <c r="BH7" s="3"/>
    </row>
    <row r="8" spans="2:60" s="3" customFormat="1" ht="78.75">
      <c r="B8" s="22" t="s">
        <v>97</v>
      </c>
      <c r="C8" s="30" t="s">
        <v>35</v>
      </c>
      <c r="D8" s="30" t="s">
        <v>100</v>
      </c>
      <c r="E8" s="30" t="s">
        <v>50</v>
      </c>
      <c r="F8" s="30" t="s">
        <v>84</v>
      </c>
      <c r="G8" s="30" t="s">
        <v>216</v>
      </c>
      <c r="H8" s="30" t="s">
        <v>215</v>
      </c>
      <c r="I8" s="30" t="s">
        <v>47</v>
      </c>
      <c r="J8" s="30" t="s">
        <v>46</v>
      </c>
      <c r="K8" s="30" t="s">
        <v>163</v>
      </c>
      <c r="L8" s="66" t="s">
        <v>165</v>
      </c>
      <c r="BD8" s="1"/>
      <c r="BE8" s="1"/>
    </row>
    <row r="9" spans="2:60" s="3" customFormat="1" ht="25.5">
      <c r="B9" s="15"/>
      <c r="C9" s="16"/>
      <c r="D9" s="16"/>
      <c r="E9" s="16"/>
      <c r="F9" s="16"/>
      <c r="G9" s="16" t="s">
        <v>223</v>
      </c>
      <c r="H9" s="16"/>
      <c r="I9" s="16" t="s">
        <v>219</v>
      </c>
      <c r="J9" s="16" t="s">
        <v>19</v>
      </c>
      <c r="K9" s="32" t="s">
        <v>19</v>
      </c>
      <c r="L9" s="17" t="s">
        <v>19</v>
      </c>
      <c r="BC9" s="1"/>
      <c r="BD9" s="1"/>
      <c r="BE9" s="1"/>
      <c r="BG9" s="4"/>
    </row>
    <row r="10" spans="2:60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2</v>
      </c>
      <c r="G10" s="19" t="s">
        <v>3</v>
      </c>
      <c r="H10" s="19" t="s">
        <v>4</v>
      </c>
      <c r="I10" s="19" t="s">
        <v>5</v>
      </c>
      <c r="J10" s="19" t="s">
        <v>6</v>
      </c>
      <c r="K10" s="19" t="s">
        <v>7</v>
      </c>
      <c r="L10" s="20" t="s">
        <v>8</v>
      </c>
      <c r="BC10" s="1"/>
      <c r="BD10" s="3"/>
      <c r="BE10" s="1"/>
    </row>
    <row r="11" spans="2:60" s="4" customFormat="1" ht="18" customHeight="1">
      <c r="B11" s="91" t="s">
        <v>37</v>
      </c>
      <c r="C11" s="74"/>
      <c r="D11" s="74"/>
      <c r="E11" s="74"/>
      <c r="F11" s="74"/>
      <c r="G11" s="84"/>
      <c r="H11" s="86"/>
      <c r="I11" s="84">
        <v>1.7125000000000003E-5</v>
      </c>
      <c r="J11" s="74"/>
      <c r="K11" s="85">
        <f>I11/$I$11</f>
        <v>1</v>
      </c>
      <c r="L11" s="85">
        <f>I11/'סכום נכסי הקרן'!$C$42</f>
        <v>3.0804286285758326E-9</v>
      </c>
      <c r="BC11" s="1"/>
      <c r="BD11" s="3"/>
      <c r="BE11" s="1"/>
      <c r="BG11" s="1"/>
    </row>
    <row r="12" spans="2:60" s="4" customFormat="1" ht="18" customHeight="1">
      <c r="B12" s="93" t="s">
        <v>25</v>
      </c>
      <c r="C12" s="74"/>
      <c r="D12" s="74"/>
      <c r="E12" s="74"/>
      <c r="F12" s="74"/>
      <c r="G12" s="84"/>
      <c r="H12" s="86"/>
      <c r="I12" s="84">
        <v>1.7125000000000003E-5</v>
      </c>
      <c r="J12" s="74"/>
      <c r="K12" s="85">
        <f t="shared" ref="K12:K14" si="0">I12/$I$11</f>
        <v>1</v>
      </c>
      <c r="L12" s="85">
        <f>I12/'סכום נכסי הקרן'!$C$42</f>
        <v>3.0804286285758326E-9</v>
      </c>
      <c r="BC12" s="1"/>
      <c r="BD12" s="3"/>
      <c r="BE12" s="1"/>
      <c r="BG12" s="1"/>
    </row>
    <row r="13" spans="2:60">
      <c r="B13" s="92" t="s">
        <v>833</v>
      </c>
      <c r="C13" s="72"/>
      <c r="D13" s="72"/>
      <c r="E13" s="72"/>
      <c r="F13" s="72"/>
      <c r="G13" s="81"/>
      <c r="H13" s="83"/>
      <c r="I13" s="81">
        <v>1.7125000000000003E-5</v>
      </c>
      <c r="J13" s="72"/>
      <c r="K13" s="82">
        <f t="shared" si="0"/>
        <v>1</v>
      </c>
      <c r="L13" s="82">
        <f>I13/'סכום נכסי הקרן'!$C$42</f>
        <v>3.0804286285758326E-9</v>
      </c>
      <c r="BD13" s="3"/>
    </row>
    <row r="14" spans="2:60" ht="20.25">
      <c r="B14" s="77" t="s">
        <v>834</v>
      </c>
      <c r="C14" s="74" t="s">
        <v>835</v>
      </c>
      <c r="D14" s="87" t="s">
        <v>101</v>
      </c>
      <c r="E14" s="87" t="s">
        <v>171</v>
      </c>
      <c r="F14" s="87" t="s">
        <v>145</v>
      </c>
      <c r="G14" s="84">
        <v>3.5999999999999999E-3</v>
      </c>
      <c r="H14" s="86">
        <v>475.7</v>
      </c>
      <c r="I14" s="84">
        <v>1.7125000000000003E-5</v>
      </c>
      <c r="J14" s="85">
        <v>4.0637241616283072E-10</v>
      </c>
      <c r="K14" s="85">
        <f t="shared" si="0"/>
        <v>1</v>
      </c>
      <c r="L14" s="85">
        <f>I14/'סכום נכסי הקרן'!$C$42</f>
        <v>3.0804286285758326E-9</v>
      </c>
      <c r="BD14" s="4"/>
    </row>
    <row r="15" spans="2:60">
      <c r="B15" s="73"/>
      <c r="C15" s="74"/>
      <c r="D15" s="74"/>
      <c r="E15" s="74"/>
      <c r="F15" s="74"/>
      <c r="G15" s="84"/>
      <c r="H15" s="86"/>
      <c r="I15" s="74"/>
      <c r="J15" s="74"/>
      <c r="K15" s="85"/>
      <c r="L15" s="74"/>
    </row>
    <row r="16" spans="2:60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</row>
    <row r="17" spans="2:56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</row>
    <row r="18" spans="2:56">
      <c r="B18" s="89" t="s">
        <v>231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</row>
    <row r="19" spans="2:56" ht="20.25">
      <c r="B19" s="89" t="s">
        <v>93</v>
      </c>
      <c r="C19" s="91"/>
      <c r="D19" s="91"/>
      <c r="E19" s="91"/>
      <c r="F19" s="91"/>
      <c r="G19" s="91"/>
      <c r="H19" s="91"/>
      <c r="I19" s="91"/>
      <c r="J19" s="91"/>
      <c r="K19" s="91"/>
      <c r="L19" s="91"/>
      <c r="BC19" s="4"/>
    </row>
    <row r="20" spans="2:56">
      <c r="B20" s="89" t="s">
        <v>214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BD20" s="3"/>
    </row>
    <row r="21" spans="2:56">
      <c r="B21" s="89" t="s">
        <v>222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</row>
    <row r="22" spans="2:56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</row>
    <row r="23" spans="2:56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</row>
    <row r="24" spans="2:56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</row>
    <row r="25" spans="2:56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</row>
    <row r="26" spans="2:56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</row>
    <row r="27" spans="2:56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</row>
    <row r="28" spans="2:56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</row>
    <row r="29" spans="2:56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</row>
    <row r="30" spans="2:56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</row>
    <row r="31" spans="2:56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</row>
    <row r="32" spans="2:56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</row>
    <row r="33" spans="2:12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2:12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</row>
    <row r="35" spans="2:12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</row>
    <row r="36" spans="2:12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</row>
    <row r="37" spans="2:12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</row>
    <row r="38" spans="2:12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</row>
    <row r="39" spans="2:12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</row>
    <row r="40" spans="2:12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</row>
    <row r="41" spans="2:12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</row>
    <row r="42" spans="2:12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</row>
    <row r="43" spans="2:12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</row>
    <row r="44" spans="2:12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</row>
    <row r="45" spans="2:12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</row>
    <row r="46" spans="2:12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</row>
    <row r="47" spans="2:12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</row>
    <row r="48" spans="2:12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2:12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2:12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2:12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2:12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</row>
    <row r="53" spans="2:12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2:12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2:12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</row>
    <row r="56" spans="2:12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</row>
    <row r="57" spans="2:12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</row>
    <row r="58" spans="2:12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2:12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</row>
    <row r="60" spans="2:12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</row>
    <row r="61" spans="2:12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</row>
    <row r="62" spans="2:12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</row>
    <row r="63" spans="2:12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</row>
    <row r="64" spans="2:12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</row>
    <row r="65" spans="2:12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</row>
    <row r="66" spans="2:12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</row>
    <row r="67" spans="2:12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</row>
    <row r="68" spans="2:12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</row>
    <row r="69" spans="2:12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2:12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</row>
    <row r="71" spans="2:12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</row>
    <row r="72" spans="2:12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</row>
    <row r="73" spans="2:12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</row>
    <row r="74" spans="2:12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5" spans="2:12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</row>
    <row r="76" spans="2:12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</row>
    <row r="77" spans="2:12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</row>
    <row r="78" spans="2:12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</row>
    <row r="79" spans="2:12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</row>
    <row r="80" spans="2:12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</row>
    <row r="81" spans="2:12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</row>
    <row r="82" spans="2:12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</row>
    <row r="83" spans="2:12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</row>
    <row r="84" spans="2:12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</row>
    <row r="85" spans="2:12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</row>
    <row r="86" spans="2:12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</row>
    <row r="87" spans="2:12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</row>
    <row r="88" spans="2:12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</row>
    <row r="89" spans="2:12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</row>
    <row r="90" spans="2:12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</row>
    <row r="91" spans="2:12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</row>
    <row r="92" spans="2:12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</row>
    <row r="93" spans="2:12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</row>
    <row r="94" spans="2:12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</row>
    <row r="95" spans="2:12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</row>
    <row r="96" spans="2:12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</row>
    <row r="97" spans="2:12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</row>
    <row r="98" spans="2:12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</row>
    <row r="99" spans="2:12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</row>
    <row r="100" spans="2:12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</row>
    <row r="101" spans="2:12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</row>
    <row r="102" spans="2:12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</row>
    <row r="103" spans="2:12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</row>
    <row r="104" spans="2:12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</row>
    <row r="105" spans="2:12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</row>
    <row r="106" spans="2:12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</row>
    <row r="107" spans="2:12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</row>
    <row r="108" spans="2:12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</row>
    <row r="109" spans="2:12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</row>
    <row r="110" spans="2:12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</row>
    <row r="111" spans="2:12"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</row>
    <row r="112" spans="2:12"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</row>
    <row r="113" spans="2:12"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</row>
    <row r="114" spans="2:12"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</row>
    <row r="115" spans="2:12">
      <c r="D115" s="1"/>
      <c r="E115" s="1"/>
    </row>
    <row r="116" spans="2:12">
      <c r="D116" s="1"/>
      <c r="E116" s="1"/>
    </row>
    <row r="117" spans="2:12">
      <c r="D117" s="1"/>
      <c r="E117" s="1"/>
    </row>
    <row r="118" spans="2:12">
      <c r="D118" s="1"/>
      <c r="E118" s="1"/>
    </row>
    <row r="119" spans="2:12">
      <c r="D119" s="1"/>
      <c r="E119" s="1"/>
    </row>
    <row r="120" spans="2:12">
      <c r="D120" s="1"/>
      <c r="E120" s="1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1:B17 C5:C1048576 D1:AF1048576 AH1:XFD1048576 AG1:AG19 B19:B1048576 AG24:AG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purl.org/dc/elements/1.1/"/>
    <ds:schemaRef ds:uri="http://purl.org/dc/dcmitype/"/>
    <ds:schemaRef ds:uri="http://schemas.microsoft.com/office/2006/metadata/properties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sharepoint/v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2020-08-31T11:53:08Z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